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hr_webcore\BA\"/>
    </mc:Choice>
  </mc:AlternateContent>
  <bookViews>
    <workbookView xWindow="0" yWindow="0" windowWidth="20400" windowHeight="7905" activeTab="1"/>
  </bookViews>
  <sheets>
    <sheet name="BC 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2" l="1"/>
  <c r="K51" i="2"/>
  <c r="J51" i="2"/>
  <c r="I51" i="2"/>
  <c r="H51" i="2"/>
  <c r="M51" i="2" s="1"/>
  <c r="L50" i="2"/>
  <c r="K50" i="2"/>
  <c r="J50" i="2"/>
  <c r="I50" i="2"/>
  <c r="H50" i="2"/>
  <c r="H49" i="2" s="1"/>
  <c r="M49" i="2" s="1"/>
  <c r="G49" i="2"/>
  <c r="L49" i="2" s="1"/>
  <c r="F49" i="2"/>
  <c r="K49" i="2" s="1"/>
  <c r="E49" i="2"/>
  <c r="J49" i="2" s="1"/>
  <c r="D49" i="2"/>
  <c r="I49" i="2" s="1"/>
  <c r="K34" i="2"/>
  <c r="J34" i="2"/>
  <c r="I34" i="2"/>
  <c r="H34" i="2"/>
  <c r="G34" i="2"/>
  <c r="L34" i="2" s="1"/>
  <c r="K33" i="2"/>
  <c r="J33" i="2"/>
  <c r="I33" i="2"/>
  <c r="H33" i="2"/>
  <c r="G33" i="2"/>
  <c r="L33" i="2" s="1"/>
  <c r="F32" i="2"/>
  <c r="K32" i="2" s="1"/>
  <c r="E32" i="2"/>
  <c r="J32" i="2" s="1"/>
  <c r="D32" i="2"/>
  <c r="I32" i="2" s="1"/>
  <c r="C32" i="2"/>
  <c r="H32" i="2" s="1"/>
  <c r="G32" i="2" l="1"/>
  <c r="L32" i="2" s="1"/>
  <c r="M50" i="2"/>
  <c r="K42" i="2"/>
  <c r="J42" i="2"/>
  <c r="I42" i="2"/>
  <c r="H42" i="2"/>
  <c r="K41" i="2"/>
  <c r="J41" i="2"/>
  <c r="I41" i="2"/>
  <c r="H41" i="2"/>
  <c r="G42" i="2"/>
  <c r="C40" i="2"/>
  <c r="F40" i="2"/>
  <c r="K40" i="2" s="1"/>
  <c r="E40" i="2"/>
  <c r="D40" i="2"/>
  <c r="J13" i="2"/>
  <c r="E13" i="2"/>
  <c r="D13" i="2"/>
  <c r="I13" i="2" s="1"/>
  <c r="C13" i="2"/>
  <c r="B13" i="2"/>
  <c r="G13" i="2" s="1"/>
  <c r="E12" i="2"/>
  <c r="D12" i="2"/>
  <c r="C12" i="2"/>
  <c r="B12" i="2"/>
  <c r="G12" i="2" s="1"/>
  <c r="V12" i="2"/>
  <c r="V11" i="2"/>
  <c r="E11" i="2"/>
  <c r="J11" i="2" s="1"/>
  <c r="D11" i="2"/>
  <c r="I11" i="2" s="1"/>
  <c r="C11" i="2"/>
  <c r="H11" i="2" s="1"/>
  <c r="E9" i="2"/>
  <c r="J9" i="2" s="1"/>
  <c r="D9" i="2"/>
  <c r="C9" i="2"/>
  <c r="F9" i="2" s="1"/>
  <c r="K9" i="2" s="1"/>
  <c r="B9" i="2"/>
  <c r="G9" i="2" s="1"/>
  <c r="B11" i="2"/>
  <c r="G11" i="2" s="1"/>
  <c r="U8" i="2"/>
  <c r="T8" i="2"/>
  <c r="S8" i="2"/>
  <c r="R8" i="2"/>
  <c r="J10" i="2"/>
  <c r="I10" i="2"/>
  <c r="H10" i="2"/>
  <c r="G10" i="2"/>
  <c r="F22" i="2"/>
  <c r="F20" i="2"/>
  <c r="F19" i="2"/>
  <c r="F18" i="2"/>
  <c r="F17" i="2"/>
  <c r="F16" i="2"/>
  <c r="F14" i="2"/>
  <c r="F10" i="2"/>
  <c r="I9" i="2"/>
  <c r="V9" i="2"/>
  <c r="H9" i="2" l="1"/>
  <c r="K10" i="2"/>
  <c r="E8" i="2"/>
  <c r="J12" i="2"/>
  <c r="F12" i="2"/>
  <c r="H12" i="2"/>
  <c r="F13" i="2"/>
  <c r="K13" i="2" s="1"/>
  <c r="H13" i="2"/>
  <c r="F11" i="2"/>
  <c r="K11" i="2" s="1"/>
  <c r="D8" i="2"/>
  <c r="I12" i="2"/>
  <c r="H40" i="2"/>
  <c r="I40" i="2"/>
  <c r="J40" i="2"/>
  <c r="L42" i="2"/>
  <c r="G41" i="2"/>
  <c r="L41" i="2" s="1"/>
  <c r="V8" i="2"/>
  <c r="I8" i="2"/>
  <c r="K12" i="2"/>
  <c r="C8" i="2"/>
  <c r="H8" i="2" s="1"/>
  <c r="J8" i="2"/>
  <c r="B8" i="2"/>
  <c r="G8" i="2" s="1"/>
  <c r="F8" i="2" l="1"/>
  <c r="K8" i="2" s="1"/>
  <c r="G40" i="2"/>
  <c r="L40" i="2" s="1"/>
</calcChain>
</file>

<file path=xl/sharedStrings.xml><?xml version="1.0" encoding="utf-8"?>
<sst xmlns="http://schemas.openxmlformats.org/spreadsheetml/2006/main" count="151" uniqueCount="92">
  <si>
    <t>Từ tháng, năm</t>
  </si>
  <si>
    <t>Đến tháng,năm</t>
  </si>
  <si>
    <t>Combo view theo</t>
  </si>
  <si>
    <t>Lương tiêu chuẩn + phụ cấp, THQ + Thưởng, Tổng thu nhập</t>
  </si>
  <si>
    <t>(View theo từng năm)</t>
  </si>
  <si>
    <t>…</t>
  </si>
  <si>
    <t>Từ quý đến Quý</t>
  </si>
  <si>
    <t>Giả sử</t>
  </si>
  <si>
    <t>Margin T1</t>
  </si>
  <si>
    <t>Margin T2</t>
  </si>
  <si>
    <t>Margin T3</t>
  </si>
  <si>
    <t>Tổng</t>
  </si>
  <si>
    <t>Lương/Thu nhập</t>
  </si>
  <si>
    <t>T1</t>
  </si>
  <si>
    <t>T2</t>
  </si>
  <si>
    <t>T3</t>
  </si>
  <si>
    <t>% hiệu suất</t>
  </si>
  <si>
    <t>TB</t>
  </si>
  <si>
    <t>Lương Tiêu chuẩn</t>
  </si>
  <si>
    <t>Thưởng+ thưởng hiệu quả</t>
  </si>
  <si>
    <t>Tổng thu nhập</t>
  </si>
  <si>
    <t>phụ cấp bd+ thưởng khác + thưởng kpi</t>
  </si>
  <si>
    <t>Lương cơ bản + thưởng hoàn thành công việc + tổng phụ cấp (không tính phụ cấp gửi xe và phụ cấp lap top) + lương thâm niên (tính theo ngày công)</t>
  </si>
  <si>
    <t>Lương cơ bản + thưởng hoàn thành công việc + tổng phụ cấp (không tính phụ cấp gửi xe và phụ cấp lap top) + lương thâm niên (tính theo ngày công)+phụ cấp bd+ thưởng khác + thưởng kpi</t>
  </si>
  <si>
    <t>Tổng chi phí</t>
  </si>
  <si>
    <t>Lương cơ bản + thưởng hoàn thành công việc + tổng phụ cấp (không tính phụ cấp gửi xe và phụ cấp lap top) + lương thâm niên (tính theo ngày công)+phụ cấp bd+ thưởng khác + thưởng kpi+Thưởng tháng thứ 13+ thưởng lễ tết….(cộng tất cả cá loại thưởng)</t>
  </si>
  <si>
    <t>Tháng</t>
  </si>
  <si>
    <t>Quý</t>
  </si>
  <si>
    <t>Năm</t>
  </si>
  <si>
    <t>Báo cáo chi phí lương tập đoàn</t>
  </si>
  <si>
    <t>Công ty</t>
  </si>
  <si>
    <t>NOVAON ADS</t>
  </si>
  <si>
    <t>NOVAVON AUTOADS</t>
  </si>
  <si>
    <t>NOVAONX</t>
  </si>
  <si>
    <t>ONSHOP</t>
  </si>
  <si>
    <t>BOOKIN</t>
  </si>
  <si>
    <t>công ty</t>
  </si>
  <si>
    <t>Phòng ban</t>
  </si>
  <si>
    <t>BD 01 HN</t>
  </si>
  <si>
    <t>Tech 01</t>
  </si>
  <si>
    <t>Báo cáo theo khối</t>
  </si>
  <si>
    <t>Báo cáo theo phòng ban</t>
  </si>
  <si>
    <t>Khối</t>
  </si>
  <si>
    <t>BD</t>
  </si>
  <si>
    <t>Digital</t>
  </si>
  <si>
    <t>Báo cáo theo nhân viên</t>
  </si>
  <si>
    <t>Nhân viên</t>
  </si>
  <si>
    <t>Nguyễn văn A</t>
  </si>
  <si>
    <t>Nguyễn văn B</t>
  </si>
  <si>
    <t>Tổng hợp theo công ty</t>
  </si>
  <si>
    <t>Chi phí lương</t>
  </si>
  <si>
    <t>Lương, bảo hiểm BOD (Mr. Quý + Ms. Hương)</t>
  </si>
  <si>
    <t>Theo Margin Ads, AutoAds, X1, X2, X3</t>
  </si>
  <si>
    <t>Lương, bảo hiểm BOD-X (Mr. Sơn)</t>
  </si>
  <si>
    <t>Theo Margin Ads, X1</t>
  </si>
  <si>
    <t>Lương, bảo hiểm CFO, PR Brading</t>
  </si>
  <si>
    <t>Lương, bảo hiểm Tài chính đầu tư</t>
  </si>
  <si>
    <t>Lương, bảo hiểm Thảo Nguyễn</t>
  </si>
  <si>
    <t>Ads: 50%, Indo: 50%</t>
  </si>
  <si>
    <t>Lương, bảo hiểm Thảo Hoàng</t>
  </si>
  <si>
    <t>Ads: 60%, Auto: 20%, X1: 20%</t>
  </si>
  <si>
    <t>Lương bảo hiểm Tech 01 (ERP), hệ thống</t>
  </si>
  <si>
    <t>Ads: 65%, Auto: 35%</t>
  </si>
  <si>
    <t>Lương, bảo hiểm Nhung Phạm Test Manager</t>
  </si>
  <si>
    <t>X1: 70%, X2: 30%</t>
  </si>
  <si>
    <t>Lương, bảo hiểm IT, HR, tuyển dụng, kế toán Hà Nội</t>
  </si>
  <si>
    <t>Tỷ lệ công Hà Nội</t>
  </si>
  <si>
    <t>Lương, bảo hiểm HR, tuyển dụng, kế toán HCM</t>
  </si>
  <si>
    <t>Tỷ lệ công HCM</t>
  </si>
  <si>
    <t>Lương, bảo hiểm QC</t>
  </si>
  <si>
    <t>Tỷ lệ công chung</t>
  </si>
  <si>
    <t>Khối kinh doanh ads</t>
  </si>
  <si>
    <t>Khối kinh doanh aut</t>
  </si>
  <si>
    <t>Khối kinh doanh onshop</t>
  </si>
  <si>
    <t>khối kinh doanh regional</t>
  </si>
  <si>
    <t>khối kinh doanh novaonx</t>
  </si>
  <si>
    <t>Khối hỗ trợ Ads</t>
  </si>
  <si>
    <t>Khối hỗ trợ NovaonX</t>
  </si>
  <si>
    <t>Khối hỗ trợ Onshop</t>
  </si>
  <si>
    <t>Khối hỗ trợ X3</t>
  </si>
  <si>
    <t>Khối hỗ trợ Regional</t>
  </si>
  <si>
    <t>Khối dịch vụ AUT</t>
  </si>
  <si>
    <t>Khối tech AUT</t>
  </si>
  <si>
    <t>Khối tech ADS</t>
  </si>
  <si>
    <t>Khối tech NovaonX</t>
  </si>
  <si>
    <t>Khối tech onshop</t>
  </si>
  <si>
    <t>Khối tech X3</t>
  </si>
  <si>
    <t>Khối dịch vụ ADS</t>
  </si>
  <si>
    <t>Khối dịch vụ NovaonX</t>
  </si>
  <si>
    <t>Khối dịch vụ Onshop</t>
  </si>
  <si>
    <t>Khối dịch vụ X3</t>
  </si>
  <si>
    <t>khối dịch vụ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</si>
</sst>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4" fontId="0" fillId="0" borderId="0" xfId="0" applyNumberFormat="1"/>
    <xf numFmtId="0" fontId="0" fillId="0" borderId="1" xfId="0" applyBorder="1"/>
    <xf numFmtId="9" fontId="0" fillId="0" borderId="1" xfId="1" applyFont="1" applyBorder="1" applyAlignment="1">
      <alignment horizontal="center"/>
    </xf>
    <xf numFmtId="3" fontId="0" fillId="0" borderId="1" xfId="0" applyNumberFormat="1" applyBorder="1"/>
    <xf numFmtId="0" fontId="2" fillId="0" borderId="0" xfId="0" applyFont="1"/>
    <xf numFmtId="4" fontId="2" fillId="0" borderId="0" xfId="0" applyNumberFormat="1" applyFont="1"/>
    <xf numFmtId="3" fontId="2" fillId="0" borderId="1" xfId="0" applyNumberFormat="1" applyFont="1" applyBorder="1"/>
    <xf numFmtId="9" fontId="2" fillId="0" borderId="1" xfId="1" applyFont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/>
    <xf numFmtId="0" fontId="2" fillId="0" borderId="0" xfId="0" applyFont="1" applyFill="1"/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9" fontId="2" fillId="0" borderId="0" xfId="1" applyFont="1" applyFill="1" applyBorder="1" applyAlignment="1">
      <alignment horizontal="center" vertical="center"/>
    </xf>
    <xf numFmtId="9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0" fontId="2" fillId="4" borderId="1" xfId="0" applyFont="1" applyFill="1" applyBorder="1" applyAlignment="1">
      <alignment horizontal="center" vertical="center"/>
    </xf>
    <xf numFmtId="9" fontId="2" fillId="4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 applyBorder="1"/>
    <xf numFmtId="0" fontId="2" fillId="0" borderId="0" xfId="0" applyFont="1" applyBorder="1"/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ont="1" applyBorder="1"/>
    <xf numFmtId="0" fontId="0" fillId="0" borderId="1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opLeftCell="A13" workbookViewId="0">
      <selection activeCell="E28" sqref="E28"/>
    </sheetView>
  </sheetViews>
  <sheetFormatPr defaultRowHeight="15" x14ac:dyDescent="0.25"/>
  <cols>
    <col min="1" max="1" width="31.28515625" bestFit="1" customWidth="1"/>
    <col min="2" max="2" width="15.5703125" customWidth="1"/>
    <col min="3" max="6" width="11.140625" customWidth="1"/>
    <col min="7" max="7" width="11.140625" style="5" customWidth="1"/>
    <col min="8" max="8" width="11.140625" customWidth="1"/>
    <col min="12" max="12" width="9.140625" style="5"/>
    <col min="13" max="13" width="9.140625" style="11"/>
    <col min="14" max="14" width="25.140625" style="11" customWidth="1"/>
    <col min="15" max="15" width="9.140625" style="11"/>
    <col min="16" max="16" width="9.140625" style="12"/>
    <col min="17" max="17" width="12.7109375" bestFit="1" customWidth="1"/>
    <col min="18" max="19" width="13.85546875" bestFit="1" customWidth="1"/>
    <col min="20" max="22" width="15.42578125" bestFit="1" customWidth="1"/>
  </cols>
  <sheetData>
    <row r="1" spans="1:22" x14ac:dyDescent="0.25">
      <c r="A1" t="s">
        <v>29</v>
      </c>
      <c r="C1" t="s">
        <v>26</v>
      </c>
      <c r="D1" t="s">
        <v>27</v>
      </c>
      <c r="E1" t="s">
        <v>28</v>
      </c>
      <c r="F1" t="s">
        <v>0</v>
      </c>
      <c r="G1" s="5" t="s">
        <v>1</v>
      </c>
      <c r="I1" t="s">
        <v>4</v>
      </c>
    </row>
    <row r="2" spans="1:22" x14ac:dyDescent="0.25">
      <c r="F2" t="s">
        <v>6</v>
      </c>
    </row>
    <row r="4" spans="1:22" x14ac:dyDescent="0.25">
      <c r="A4" s="5" t="s">
        <v>49</v>
      </c>
      <c r="G4" s="5" t="s">
        <v>2</v>
      </c>
      <c r="H4" t="s">
        <v>3</v>
      </c>
    </row>
    <row r="5" spans="1:22" x14ac:dyDescent="0.25">
      <c r="R5" t="s">
        <v>7</v>
      </c>
    </row>
    <row r="6" spans="1:22" x14ac:dyDescent="0.25">
      <c r="A6" s="35" t="s">
        <v>30</v>
      </c>
      <c r="B6" s="25" t="s">
        <v>12</v>
      </c>
      <c r="C6" s="25"/>
      <c r="D6" s="25"/>
      <c r="E6" s="25"/>
      <c r="F6" s="25"/>
      <c r="G6" s="26" t="s">
        <v>16</v>
      </c>
      <c r="H6" s="26"/>
      <c r="I6" s="26"/>
      <c r="J6" s="26"/>
      <c r="K6" s="26"/>
      <c r="M6" s="13"/>
      <c r="N6" s="13"/>
      <c r="O6" s="13"/>
    </row>
    <row r="7" spans="1:22" x14ac:dyDescent="0.25">
      <c r="A7" s="36"/>
      <c r="B7" s="25" t="s">
        <v>13</v>
      </c>
      <c r="C7" s="25" t="s">
        <v>14</v>
      </c>
      <c r="D7" s="25" t="s">
        <v>15</v>
      </c>
      <c r="E7" s="25" t="s">
        <v>5</v>
      </c>
      <c r="F7" s="25" t="s">
        <v>11</v>
      </c>
      <c r="G7" s="26" t="s">
        <v>13</v>
      </c>
      <c r="H7" s="26" t="s">
        <v>14</v>
      </c>
      <c r="I7" s="26" t="s">
        <v>15</v>
      </c>
      <c r="J7" s="26" t="s">
        <v>5</v>
      </c>
      <c r="K7" s="26" t="s">
        <v>17</v>
      </c>
      <c r="M7" s="13"/>
      <c r="N7" s="13"/>
      <c r="O7" s="13"/>
      <c r="R7" t="s">
        <v>8</v>
      </c>
      <c r="S7" t="s">
        <v>9</v>
      </c>
      <c r="T7" t="s">
        <v>10</v>
      </c>
      <c r="U7" t="s">
        <v>5</v>
      </c>
      <c r="V7" t="s">
        <v>11</v>
      </c>
    </row>
    <row r="8" spans="1:22" s="5" customFormat="1" x14ac:dyDescent="0.25">
      <c r="A8" s="37"/>
      <c r="B8" s="20">
        <f>SUM(B9:B15)</f>
        <v>124000000</v>
      </c>
      <c r="C8" s="20">
        <f t="shared" ref="C8:F8" si="0">SUM(C9:C15)</f>
        <v>124000000</v>
      </c>
      <c r="D8" s="20">
        <f t="shared" si="0"/>
        <v>124000000</v>
      </c>
      <c r="E8" s="20">
        <f t="shared" si="0"/>
        <v>124000000</v>
      </c>
      <c r="F8" s="20">
        <f t="shared" si="0"/>
        <v>496000000</v>
      </c>
      <c r="G8" s="18">
        <f t="shared" ref="G8:K9" si="1">B8/R8</f>
        <v>0.248</v>
      </c>
      <c r="H8" s="18">
        <f t="shared" si="1"/>
        <v>0.17714285714285713</v>
      </c>
      <c r="I8" s="18">
        <f t="shared" si="1"/>
        <v>0.124</v>
      </c>
      <c r="J8" s="18">
        <f t="shared" si="1"/>
        <v>9.5384615384615387E-2</v>
      </c>
      <c r="K8" s="18">
        <f t="shared" si="1"/>
        <v>0.14171428571428571</v>
      </c>
      <c r="M8" s="14"/>
      <c r="N8" s="14"/>
      <c r="O8" s="14"/>
      <c r="P8" s="11"/>
      <c r="R8" s="6">
        <f>SUM(R9:R22)</f>
        <v>500000000</v>
      </c>
      <c r="S8" s="6">
        <f t="shared" ref="S8:V8" si="2">SUM(S9:S22)</f>
        <v>700000000</v>
      </c>
      <c r="T8" s="6">
        <f t="shared" si="2"/>
        <v>1000000000</v>
      </c>
      <c r="U8" s="6">
        <f t="shared" si="2"/>
        <v>1300000000</v>
      </c>
      <c r="V8" s="6">
        <f t="shared" si="2"/>
        <v>3500000000</v>
      </c>
    </row>
    <row r="9" spans="1:22" x14ac:dyDescent="0.25">
      <c r="A9" s="2" t="s">
        <v>31</v>
      </c>
      <c r="B9" s="4">
        <f>5*7000000</f>
        <v>35000000</v>
      </c>
      <c r="C9" s="4">
        <f t="shared" ref="C9:E9" si="3">5*7000000</f>
        <v>35000000</v>
      </c>
      <c r="D9" s="4">
        <f t="shared" si="3"/>
        <v>35000000</v>
      </c>
      <c r="E9" s="4">
        <f t="shared" si="3"/>
        <v>35000000</v>
      </c>
      <c r="F9" s="7">
        <f>SUM(B9:E9)</f>
        <v>140000000</v>
      </c>
      <c r="G9" s="3">
        <f t="shared" si="1"/>
        <v>0.17499999999999999</v>
      </c>
      <c r="H9" s="3">
        <f t="shared" si="1"/>
        <v>0.11666666666666667</v>
      </c>
      <c r="I9" s="3">
        <f t="shared" si="1"/>
        <v>7.0000000000000007E-2</v>
      </c>
      <c r="J9" s="3">
        <f t="shared" si="1"/>
        <v>0.05</v>
      </c>
      <c r="K9" s="8">
        <f t="shared" si="1"/>
        <v>8.2352941176470587E-2</v>
      </c>
      <c r="M9" s="15"/>
      <c r="N9" s="15"/>
      <c r="O9" s="15"/>
      <c r="R9" s="1">
        <v>200000000</v>
      </c>
      <c r="S9" s="1">
        <v>300000000</v>
      </c>
      <c r="T9" s="1">
        <v>500000000</v>
      </c>
      <c r="U9" s="1">
        <v>700000000</v>
      </c>
      <c r="V9" s="1">
        <f>SUM(R9:U9)</f>
        <v>1700000000</v>
      </c>
    </row>
    <row r="10" spans="1:22" x14ac:dyDescent="0.25">
      <c r="A10" s="2" t="s">
        <v>32</v>
      </c>
      <c r="B10" s="4">
        <v>15000000</v>
      </c>
      <c r="C10" s="4">
        <v>15000000</v>
      </c>
      <c r="D10" s="4">
        <v>15000000</v>
      </c>
      <c r="E10" s="4">
        <v>15000000</v>
      </c>
      <c r="F10" s="7">
        <f t="shared" ref="F10:F22" si="4">SUM(B10:E10)</f>
        <v>60000000</v>
      </c>
      <c r="G10" s="3">
        <f>B10/R9</f>
        <v>7.4999999999999997E-2</v>
      </c>
      <c r="H10" s="3">
        <f>C10/S9</f>
        <v>0.05</v>
      </c>
      <c r="I10" s="3">
        <f>D10/T9</f>
        <v>0.03</v>
      </c>
      <c r="J10" s="3">
        <f>E10/U9</f>
        <v>2.1428571428571429E-2</v>
      </c>
      <c r="K10" s="8">
        <f>F10/V9</f>
        <v>3.5294117647058823E-2</v>
      </c>
      <c r="M10" s="15"/>
      <c r="N10" s="15"/>
      <c r="O10" s="15"/>
    </row>
    <row r="11" spans="1:22" x14ac:dyDescent="0.25">
      <c r="A11" s="2" t="s">
        <v>33</v>
      </c>
      <c r="B11" s="4">
        <f>3*7000000</f>
        <v>21000000</v>
      </c>
      <c r="C11" s="4">
        <f t="shared" ref="C11:E11" si="5">3*7000000</f>
        <v>21000000</v>
      </c>
      <c r="D11" s="4">
        <f t="shared" si="5"/>
        <v>21000000</v>
      </c>
      <c r="E11" s="4">
        <f t="shared" si="5"/>
        <v>21000000</v>
      </c>
      <c r="F11" s="7">
        <f t="shared" si="4"/>
        <v>84000000</v>
      </c>
      <c r="G11" s="3">
        <f t="shared" ref="G11:K12" si="6">B11/R11</f>
        <v>0.21</v>
      </c>
      <c r="H11" s="3">
        <f t="shared" si="6"/>
        <v>0.105</v>
      </c>
      <c r="I11" s="3">
        <f t="shared" si="6"/>
        <v>7.0000000000000007E-2</v>
      </c>
      <c r="J11" s="3">
        <f t="shared" si="6"/>
        <v>5.2499999999999998E-2</v>
      </c>
      <c r="K11" s="8">
        <f t="shared" si="6"/>
        <v>8.4000000000000005E-2</v>
      </c>
      <c r="M11" s="15"/>
      <c r="N11" s="15"/>
      <c r="O11" s="15"/>
      <c r="R11" s="1">
        <v>100000000</v>
      </c>
      <c r="S11" s="1">
        <v>200000000</v>
      </c>
      <c r="T11" s="1">
        <v>300000000</v>
      </c>
      <c r="U11" s="1">
        <v>400000000</v>
      </c>
      <c r="V11" s="1">
        <f>SUM(R11:U11)</f>
        <v>1000000000</v>
      </c>
    </row>
    <row r="12" spans="1:22" x14ac:dyDescent="0.25">
      <c r="A12" s="2" t="s">
        <v>34</v>
      </c>
      <c r="B12" s="4">
        <f>6*6000000</f>
        <v>36000000</v>
      </c>
      <c r="C12" s="4">
        <f t="shared" ref="C12:E12" si="7">6*6000000</f>
        <v>36000000</v>
      </c>
      <c r="D12" s="4">
        <f t="shared" si="7"/>
        <v>36000000</v>
      </c>
      <c r="E12" s="4">
        <f t="shared" si="7"/>
        <v>36000000</v>
      </c>
      <c r="F12" s="7">
        <f t="shared" si="4"/>
        <v>144000000</v>
      </c>
      <c r="G12" s="3">
        <f t="shared" si="6"/>
        <v>0.18</v>
      </c>
      <c r="H12" s="3">
        <f t="shared" si="6"/>
        <v>0.18</v>
      </c>
      <c r="I12" s="3">
        <f t="shared" si="6"/>
        <v>0.18</v>
      </c>
      <c r="J12" s="3">
        <f t="shared" si="6"/>
        <v>0.18</v>
      </c>
      <c r="K12" s="8">
        <f t="shared" si="6"/>
        <v>0.18</v>
      </c>
      <c r="M12" s="15"/>
      <c r="N12" s="15"/>
      <c r="O12" s="15"/>
      <c r="R12" s="1">
        <v>200000000</v>
      </c>
      <c r="S12" s="1">
        <v>200000000</v>
      </c>
      <c r="T12" s="1">
        <v>200000000</v>
      </c>
      <c r="U12" s="1">
        <v>200000000</v>
      </c>
      <c r="V12" s="1">
        <f>SUM(R12:U12)</f>
        <v>800000000</v>
      </c>
    </row>
    <row r="13" spans="1:22" x14ac:dyDescent="0.25">
      <c r="A13" s="2" t="s">
        <v>35</v>
      </c>
      <c r="B13" s="4">
        <f>17000000</f>
        <v>17000000</v>
      </c>
      <c r="C13" s="4">
        <f t="shared" ref="C13:E13" si="8">17000000</f>
        <v>17000000</v>
      </c>
      <c r="D13" s="4">
        <f t="shared" si="8"/>
        <v>17000000</v>
      </c>
      <c r="E13" s="4">
        <f t="shared" si="8"/>
        <v>17000000</v>
      </c>
      <c r="F13" s="7">
        <f t="shared" si="4"/>
        <v>68000000</v>
      </c>
      <c r="G13" s="3">
        <f>B13/R12</f>
        <v>8.5000000000000006E-2</v>
      </c>
      <c r="H13" s="3">
        <f>C13/S12</f>
        <v>8.5000000000000006E-2</v>
      </c>
      <c r="I13" s="3">
        <f>D13/T12</f>
        <v>8.5000000000000006E-2</v>
      </c>
      <c r="J13" s="3">
        <f>E13/U12</f>
        <v>8.5000000000000006E-2</v>
      </c>
      <c r="K13" s="8">
        <f>F13/V12</f>
        <v>8.5000000000000006E-2</v>
      </c>
      <c r="M13" s="15"/>
      <c r="N13" s="15"/>
      <c r="O13" s="15"/>
    </row>
    <row r="14" spans="1:22" x14ac:dyDescent="0.25">
      <c r="A14" s="2" t="s">
        <v>5</v>
      </c>
      <c r="B14" s="4"/>
      <c r="C14" s="4"/>
      <c r="D14" s="4"/>
      <c r="E14" s="4"/>
      <c r="F14" s="7">
        <f t="shared" si="4"/>
        <v>0</v>
      </c>
      <c r="G14" s="2"/>
      <c r="H14" s="2"/>
      <c r="I14" s="2"/>
      <c r="J14" s="2"/>
      <c r="K14" s="9"/>
      <c r="M14" s="16"/>
      <c r="N14" s="16"/>
      <c r="O14" s="16"/>
    </row>
    <row r="15" spans="1:22" x14ac:dyDescent="0.25">
      <c r="A15" s="2"/>
      <c r="B15" s="4"/>
      <c r="C15" s="4"/>
      <c r="D15" s="4"/>
      <c r="E15" s="4"/>
      <c r="F15" s="7"/>
      <c r="G15" s="3"/>
      <c r="H15" s="3"/>
      <c r="I15" s="3"/>
      <c r="J15" s="3"/>
      <c r="K15" s="8"/>
      <c r="M15" s="15"/>
      <c r="N15" s="15"/>
      <c r="O15" s="15"/>
    </row>
    <row r="16" spans="1:22" x14ac:dyDescent="0.25">
      <c r="A16" s="2"/>
      <c r="B16" s="4"/>
      <c r="C16" s="4"/>
      <c r="D16" s="4"/>
      <c r="E16" s="4"/>
      <c r="F16" s="7">
        <f t="shared" si="4"/>
        <v>0</v>
      </c>
      <c r="G16" s="2"/>
      <c r="H16" s="2"/>
      <c r="I16" s="2"/>
      <c r="J16" s="2"/>
      <c r="K16" s="9"/>
      <c r="M16" s="16"/>
      <c r="N16" s="16"/>
      <c r="O16" s="16"/>
    </row>
    <row r="17" spans="1:15" x14ac:dyDescent="0.25">
      <c r="A17" s="2"/>
      <c r="B17" s="4"/>
      <c r="C17" s="4"/>
      <c r="D17" s="4"/>
      <c r="E17" s="4"/>
      <c r="F17" s="7">
        <f t="shared" si="4"/>
        <v>0</v>
      </c>
      <c r="G17" s="2"/>
      <c r="H17" s="2"/>
      <c r="I17" s="2"/>
      <c r="J17" s="2"/>
      <c r="K17" s="9"/>
      <c r="M17" s="16"/>
      <c r="N17" s="16"/>
      <c r="O17" s="16"/>
    </row>
    <row r="18" spans="1:15" x14ac:dyDescent="0.25">
      <c r="A18" s="2"/>
      <c r="B18" s="4"/>
      <c r="C18" s="4"/>
      <c r="D18" s="4"/>
      <c r="E18" s="4"/>
      <c r="F18" s="7">
        <f t="shared" si="4"/>
        <v>0</v>
      </c>
      <c r="G18" s="2"/>
      <c r="H18" s="2"/>
      <c r="I18" s="2"/>
      <c r="J18" s="2"/>
      <c r="K18" s="9"/>
      <c r="M18" s="16"/>
      <c r="N18" s="16"/>
      <c r="O18" s="16"/>
    </row>
    <row r="19" spans="1:15" x14ac:dyDescent="0.25">
      <c r="A19" s="2"/>
      <c r="B19" s="4"/>
      <c r="C19" s="4"/>
      <c r="D19" s="4"/>
      <c r="E19" s="4"/>
      <c r="F19" s="7">
        <f t="shared" si="4"/>
        <v>0</v>
      </c>
      <c r="G19" s="2"/>
      <c r="H19" s="2"/>
      <c r="I19" s="2"/>
      <c r="J19" s="2"/>
      <c r="K19" s="9"/>
      <c r="M19" s="16"/>
      <c r="N19" s="16"/>
      <c r="O19" s="16"/>
    </row>
    <row r="20" spans="1:15" x14ac:dyDescent="0.25">
      <c r="A20" s="2"/>
      <c r="B20" s="4"/>
      <c r="C20" s="4"/>
      <c r="D20" s="4"/>
      <c r="E20" s="4"/>
      <c r="F20" s="7">
        <f t="shared" si="4"/>
        <v>0</v>
      </c>
      <c r="G20" s="2"/>
      <c r="H20" s="2"/>
      <c r="I20" s="2"/>
      <c r="J20" s="2"/>
      <c r="K20" s="9"/>
      <c r="M20" s="16"/>
      <c r="N20" s="16"/>
      <c r="O20" s="16"/>
    </row>
    <row r="21" spans="1:15" x14ac:dyDescent="0.25">
      <c r="A21" s="2"/>
      <c r="B21" s="4"/>
      <c r="C21" s="4"/>
      <c r="D21" s="4"/>
      <c r="E21" s="4"/>
      <c r="F21" s="7"/>
      <c r="G21" s="2"/>
      <c r="H21" s="2"/>
      <c r="I21" s="2"/>
      <c r="J21" s="2"/>
      <c r="K21" s="9"/>
      <c r="M21" s="16"/>
      <c r="N21" s="16"/>
      <c r="O21" s="16"/>
    </row>
    <row r="22" spans="1:15" x14ac:dyDescent="0.25">
      <c r="A22" s="2"/>
      <c r="B22" s="4"/>
      <c r="C22" s="4"/>
      <c r="D22" s="4"/>
      <c r="E22" s="4"/>
      <c r="F22" s="7">
        <f t="shared" si="4"/>
        <v>0</v>
      </c>
      <c r="G22" s="2"/>
      <c r="H22" s="2"/>
      <c r="I22" s="2"/>
      <c r="J22" s="2"/>
      <c r="K22" s="9"/>
      <c r="M22" s="16"/>
      <c r="N22" s="16"/>
      <c r="O22" s="16"/>
    </row>
    <row r="23" spans="1:15" x14ac:dyDescent="0.25">
      <c r="A23" s="21" t="s">
        <v>18</v>
      </c>
      <c r="B23" s="21"/>
      <c r="C23" s="22" t="s">
        <v>22</v>
      </c>
      <c r="D23" s="22"/>
      <c r="E23" s="22"/>
      <c r="F23" s="22"/>
      <c r="G23" s="23"/>
      <c r="H23" s="21"/>
      <c r="I23" s="21"/>
      <c r="J23" s="21"/>
      <c r="K23" s="21"/>
      <c r="L23" s="24"/>
      <c r="M23" s="16"/>
      <c r="N23" s="16"/>
      <c r="O23" s="16"/>
    </row>
    <row r="24" spans="1:15" x14ac:dyDescent="0.25">
      <c r="A24" s="21" t="s">
        <v>19</v>
      </c>
      <c r="B24" s="21"/>
      <c r="C24" s="22" t="s">
        <v>21</v>
      </c>
      <c r="D24" s="22"/>
      <c r="E24" s="22"/>
      <c r="F24" s="22"/>
      <c r="G24" s="23"/>
      <c r="H24" s="21"/>
      <c r="I24" s="21"/>
      <c r="J24" s="21"/>
      <c r="K24" s="21"/>
      <c r="L24" s="24"/>
      <c r="M24" s="16"/>
      <c r="N24" s="16"/>
      <c r="O24" s="16"/>
    </row>
    <row r="25" spans="1:15" x14ac:dyDescent="0.25">
      <c r="A25" t="s">
        <v>20</v>
      </c>
      <c r="C25" s="22" t="s">
        <v>23</v>
      </c>
    </row>
    <row r="26" spans="1:15" x14ac:dyDescent="0.25">
      <c r="A26" t="s">
        <v>24</v>
      </c>
      <c r="C26" s="22" t="s">
        <v>25</v>
      </c>
    </row>
    <row r="29" spans="1:15" x14ac:dyDescent="0.25">
      <c r="A29" s="5" t="s">
        <v>40</v>
      </c>
      <c r="C29" s="22"/>
    </row>
    <row r="30" spans="1:15" x14ac:dyDescent="0.25">
      <c r="A30" s="35" t="s">
        <v>36</v>
      </c>
      <c r="B30" s="38" t="s">
        <v>42</v>
      </c>
      <c r="C30" s="41" t="s">
        <v>12</v>
      </c>
      <c r="D30" s="41"/>
      <c r="E30" s="41"/>
      <c r="F30" s="41"/>
      <c r="G30" s="41"/>
      <c r="H30" s="42" t="s">
        <v>16</v>
      </c>
      <c r="I30" s="42"/>
      <c r="J30" s="42"/>
      <c r="K30" s="42"/>
      <c r="L30" s="42"/>
    </row>
    <row r="31" spans="1:15" x14ac:dyDescent="0.25">
      <c r="A31" s="36"/>
      <c r="B31" s="39"/>
      <c r="C31" s="27" t="s">
        <v>13</v>
      </c>
      <c r="D31" s="27" t="s">
        <v>14</v>
      </c>
      <c r="E31" s="27" t="s">
        <v>15</v>
      </c>
      <c r="F31" s="27" t="s">
        <v>5</v>
      </c>
      <c r="G31" s="27" t="s">
        <v>11</v>
      </c>
      <c r="H31" s="28" t="s">
        <v>13</v>
      </c>
      <c r="I31" s="28" t="s">
        <v>14</v>
      </c>
      <c r="J31" s="28" t="s">
        <v>15</v>
      </c>
      <c r="K31" s="28" t="s">
        <v>5</v>
      </c>
      <c r="L31" s="28" t="s">
        <v>17</v>
      </c>
    </row>
    <row r="32" spans="1:15" x14ac:dyDescent="0.25">
      <c r="A32" s="37"/>
      <c r="B32" s="40"/>
      <c r="C32" s="20">
        <f>SUM(C33:C36)</f>
        <v>12000000</v>
      </c>
      <c r="D32" s="20">
        <f>SUM(D33:D36)</f>
        <v>12000000</v>
      </c>
      <c r="E32" s="20">
        <f>SUM(E33:E36)</f>
        <v>12000000</v>
      </c>
      <c r="F32" s="20">
        <f>SUM(F33:F36)</f>
        <v>12000000</v>
      </c>
      <c r="G32" s="20">
        <f>SUM(G33:G36)</f>
        <v>48000000</v>
      </c>
      <c r="H32" s="18" t="e">
        <f>C32/R32</f>
        <v>#DIV/0!</v>
      </c>
      <c r="I32" s="18" t="e">
        <f t="shared" ref="I32:I34" si="9">D32/S32</f>
        <v>#DIV/0!</v>
      </c>
      <c r="J32" s="18" t="e">
        <f t="shared" ref="J32:J34" si="10">E32/T32</f>
        <v>#DIV/0!</v>
      </c>
      <c r="K32" s="18" t="e">
        <f t="shared" ref="K32:K34" si="11">F32/U32</f>
        <v>#DIV/0!</v>
      </c>
      <c r="L32" s="18" t="e">
        <f>G32/V32</f>
        <v>#DIV/0!</v>
      </c>
    </row>
    <row r="33" spans="1:13" x14ac:dyDescent="0.25">
      <c r="A33" s="2" t="s">
        <v>32</v>
      </c>
      <c r="B33" s="2" t="s">
        <v>43</v>
      </c>
      <c r="C33" s="4">
        <v>5000000</v>
      </c>
      <c r="D33" s="4">
        <v>5000000</v>
      </c>
      <c r="E33" s="4">
        <v>5000000</v>
      </c>
      <c r="F33" s="4">
        <v>5000000</v>
      </c>
      <c r="G33" s="7">
        <f>SUM(C33:F33)</f>
        <v>20000000</v>
      </c>
      <c r="H33" s="3" t="e">
        <f>C33/R33</f>
        <v>#DIV/0!</v>
      </c>
      <c r="I33" s="3" t="e">
        <f t="shared" si="9"/>
        <v>#DIV/0!</v>
      </c>
      <c r="J33" s="3" t="e">
        <f t="shared" si="10"/>
        <v>#DIV/0!</v>
      </c>
      <c r="K33" s="3" t="e">
        <f t="shared" si="11"/>
        <v>#DIV/0!</v>
      </c>
      <c r="L33" s="8" t="e">
        <f>G33/V33</f>
        <v>#DIV/0!</v>
      </c>
    </row>
    <row r="34" spans="1:13" x14ac:dyDescent="0.25">
      <c r="A34" s="2" t="s">
        <v>32</v>
      </c>
      <c r="B34" s="2" t="s">
        <v>44</v>
      </c>
      <c r="C34" s="4">
        <v>7000000</v>
      </c>
      <c r="D34" s="4">
        <v>7000000</v>
      </c>
      <c r="E34" s="4">
        <v>7000000</v>
      </c>
      <c r="F34" s="4">
        <v>7000000</v>
      </c>
      <c r="G34" s="7">
        <f t="shared" ref="G34" si="12">SUM(C34:F34)</f>
        <v>28000000</v>
      </c>
      <c r="H34" s="3" t="e">
        <f t="shared" ref="H34" si="13">C34/R34</f>
        <v>#DIV/0!</v>
      </c>
      <c r="I34" s="3" t="e">
        <f t="shared" si="9"/>
        <v>#DIV/0!</v>
      </c>
      <c r="J34" s="3" t="e">
        <f t="shared" si="10"/>
        <v>#DIV/0!</v>
      </c>
      <c r="K34" s="3" t="e">
        <f t="shared" si="11"/>
        <v>#DIV/0!</v>
      </c>
      <c r="L34" s="8" t="e">
        <f>G34/V34</f>
        <v>#DIV/0!</v>
      </c>
    </row>
    <row r="35" spans="1:13" x14ac:dyDescent="0.25">
      <c r="A35" s="10" t="s">
        <v>5</v>
      </c>
      <c r="B35" s="2"/>
      <c r="C35" s="2"/>
      <c r="D35" s="2"/>
      <c r="E35" s="2"/>
      <c r="F35" s="2"/>
      <c r="G35" s="9"/>
      <c r="H35" s="2"/>
      <c r="I35" s="2"/>
      <c r="J35" s="2"/>
      <c r="K35" s="2"/>
      <c r="L35" s="9"/>
    </row>
    <row r="37" spans="1:13" x14ac:dyDescent="0.25">
      <c r="A37" s="5" t="s">
        <v>41</v>
      </c>
      <c r="C37" s="22"/>
    </row>
    <row r="38" spans="1:13" x14ac:dyDescent="0.25">
      <c r="A38" s="35" t="s">
        <v>30</v>
      </c>
      <c r="B38" s="38" t="s">
        <v>37</v>
      </c>
      <c r="C38" s="41" t="s">
        <v>12</v>
      </c>
      <c r="D38" s="41"/>
      <c r="E38" s="41"/>
      <c r="F38" s="41"/>
      <c r="G38" s="41"/>
      <c r="H38" s="42" t="s">
        <v>16</v>
      </c>
      <c r="I38" s="42"/>
      <c r="J38" s="42"/>
      <c r="K38" s="42"/>
      <c r="L38" s="42"/>
    </row>
    <row r="39" spans="1:13" x14ac:dyDescent="0.25">
      <c r="A39" s="36"/>
      <c r="B39" s="39"/>
      <c r="C39" s="19" t="s">
        <v>13</v>
      </c>
      <c r="D39" s="19" t="s">
        <v>14</v>
      </c>
      <c r="E39" s="19" t="s">
        <v>15</v>
      </c>
      <c r="F39" s="19" t="s">
        <v>5</v>
      </c>
      <c r="G39" s="19" t="s">
        <v>11</v>
      </c>
      <c r="H39" s="17" t="s">
        <v>13</v>
      </c>
      <c r="I39" s="17" t="s">
        <v>14</v>
      </c>
      <c r="J39" s="17" t="s">
        <v>15</v>
      </c>
      <c r="K39" s="17" t="s">
        <v>5</v>
      </c>
      <c r="L39" s="17" t="s">
        <v>17</v>
      </c>
    </row>
    <row r="40" spans="1:13" x14ac:dyDescent="0.25">
      <c r="A40" s="37"/>
      <c r="B40" s="40"/>
      <c r="C40" s="20">
        <f>SUM(C28:C30)</f>
        <v>0</v>
      </c>
      <c r="D40" s="20">
        <f>SUM(D28:D30)</f>
        <v>0</v>
      </c>
      <c r="E40" s="20">
        <f>SUM(E28:E30)</f>
        <v>0</v>
      </c>
      <c r="F40" s="20">
        <f>SUM(F28:F30)</f>
        <v>0</v>
      </c>
      <c r="G40" s="20">
        <f>SUM(G28:G30)</f>
        <v>0</v>
      </c>
      <c r="H40" s="18" t="e">
        <f>C40/#REF!</f>
        <v>#REF!</v>
      </c>
      <c r="I40" s="18" t="e">
        <f>D40/#REF!</f>
        <v>#REF!</v>
      </c>
      <c r="J40" s="18" t="e">
        <f>E40/#REF!</f>
        <v>#REF!</v>
      </c>
      <c r="K40" s="18" t="e">
        <f>F40/#REF!</f>
        <v>#REF!</v>
      </c>
      <c r="L40" s="18" t="e">
        <f>G40/#REF!</f>
        <v>#REF!</v>
      </c>
    </row>
    <row r="41" spans="1:13" x14ac:dyDescent="0.25">
      <c r="A41" s="2" t="s">
        <v>32</v>
      </c>
      <c r="B41" s="2" t="s">
        <v>38</v>
      </c>
      <c r="C41" s="4">
        <v>5000000</v>
      </c>
      <c r="D41" s="4">
        <v>5000000</v>
      </c>
      <c r="E41" s="4">
        <v>5000000</v>
      </c>
      <c r="F41" s="4">
        <v>5000000</v>
      </c>
      <c r="G41" s="7">
        <f>SUM(C41:F41)</f>
        <v>20000000</v>
      </c>
      <c r="H41" s="3" t="e">
        <f>C41/#REF!</f>
        <v>#REF!</v>
      </c>
      <c r="I41" s="3" t="e">
        <f>D41/#REF!</f>
        <v>#REF!</v>
      </c>
      <c r="J41" s="3" t="e">
        <f>E41/#REF!</f>
        <v>#REF!</v>
      </c>
      <c r="K41" s="3" t="e">
        <f>F41/#REF!</f>
        <v>#REF!</v>
      </c>
      <c r="L41" s="8" t="e">
        <f>G41/#REF!</f>
        <v>#REF!</v>
      </c>
    </row>
    <row r="42" spans="1:13" x14ac:dyDescent="0.25">
      <c r="A42" s="2" t="s">
        <v>32</v>
      </c>
      <c r="B42" s="2" t="s">
        <v>39</v>
      </c>
      <c r="C42" s="4">
        <v>7000000</v>
      </c>
      <c r="D42" s="4">
        <v>7000000</v>
      </c>
      <c r="E42" s="4">
        <v>7000000</v>
      </c>
      <c r="F42" s="4">
        <v>7000000</v>
      </c>
      <c r="G42" s="7">
        <f t="shared" ref="G42" si="14">SUM(C42:F42)</f>
        <v>28000000</v>
      </c>
      <c r="H42" s="3" t="e">
        <f>C42/#REF!</f>
        <v>#REF!</v>
      </c>
      <c r="I42" s="3" t="e">
        <f>D42/#REF!</f>
        <v>#REF!</v>
      </c>
      <c r="J42" s="3" t="e">
        <f>E42/#REF!</f>
        <v>#REF!</v>
      </c>
      <c r="K42" s="3" t="e">
        <f>F42/#REF!</f>
        <v>#REF!</v>
      </c>
      <c r="L42" s="8" t="e">
        <f>G42/#REF!</f>
        <v>#REF!</v>
      </c>
    </row>
    <row r="43" spans="1:13" x14ac:dyDescent="0.25">
      <c r="A43" s="10" t="s">
        <v>5</v>
      </c>
      <c r="B43" s="2"/>
      <c r="C43" s="2"/>
      <c r="D43" s="2"/>
      <c r="E43" s="2"/>
      <c r="F43" s="2"/>
      <c r="G43" s="9"/>
      <c r="H43" s="2"/>
      <c r="I43" s="2"/>
      <c r="J43" s="2"/>
      <c r="K43" s="2"/>
      <c r="L43" s="9"/>
    </row>
    <row r="45" spans="1:13" x14ac:dyDescent="0.25">
      <c r="C45" s="22"/>
    </row>
    <row r="46" spans="1:13" x14ac:dyDescent="0.25">
      <c r="A46" s="5" t="s">
        <v>45</v>
      </c>
    </row>
    <row r="47" spans="1:13" x14ac:dyDescent="0.25">
      <c r="A47" s="35" t="s">
        <v>30</v>
      </c>
      <c r="B47" s="35" t="s">
        <v>37</v>
      </c>
      <c r="C47" s="38" t="s">
        <v>46</v>
      </c>
      <c r="D47" s="41" t="s">
        <v>12</v>
      </c>
      <c r="E47" s="41"/>
      <c r="F47" s="41"/>
      <c r="G47" s="41"/>
      <c r="H47" s="41"/>
      <c r="I47" s="42" t="s">
        <v>16</v>
      </c>
      <c r="J47" s="42"/>
      <c r="K47" s="42"/>
      <c r="L47" s="42"/>
      <c r="M47" s="42"/>
    </row>
    <row r="48" spans="1:13" x14ac:dyDescent="0.25">
      <c r="A48" s="36"/>
      <c r="B48" s="36"/>
      <c r="C48" s="39"/>
      <c r="D48" s="27" t="s">
        <v>13</v>
      </c>
      <c r="E48" s="27" t="s">
        <v>14</v>
      </c>
      <c r="F48" s="27" t="s">
        <v>15</v>
      </c>
      <c r="G48" s="27" t="s">
        <v>5</v>
      </c>
      <c r="H48" s="27" t="s">
        <v>11</v>
      </c>
      <c r="I48" s="28" t="s">
        <v>13</v>
      </c>
      <c r="J48" s="28" t="s">
        <v>14</v>
      </c>
      <c r="K48" s="28" t="s">
        <v>15</v>
      </c>
      <c r="L48" s="28" t="s">
        <v>5</v>
      </c>
      <c r="M48" s="28" t="s">
        <v>17</v>
      </c>
    </row>
    <row r="49" spans="1:13" x14ac:dyDescent="0.25">
      <c r="A49" s="37"/>
      <c r="B49" s="37"/>
      <c r="C49" s="40"/>
      <c r="D49" s="20" t="e">
        <f>SUM(#REF!)</f>
        <v>#REF!</v>
      </c>
      <c r="E49" s="20" t="e">
        <f>SUM(#REF!)</f>
        <v>#REF!</v>
      </c>
      <c r="F49" s="20" t="e">
        <f>SUM(#REF!)</f>
        <v>#REF!</v>
      </c>
      <c r="G49" s="20" t="e">
        <f>SUM(#REF!)</f>
        <v>#REF!</v>
      </c>
      <c r="H49" s="20" t="e">
        <f>SUM(#REF!)</f>
        <v>#REF!</v>
      </c>
      <c r="I49" s="18" t="e">
        <f t="shared" ref="I49:M51" si="15">D49/R48</f>
        <v>#REF!</v>
      </c>
      <c r="J49" s="18" t="e">
        <f t="shared" si="15"/>
        <v>#REF!</v>
      </c>
      <c r="K49" s="18" t="e">
        <f t="shared" si="15"/>
        <v>#REF!</v>
      </c>
      <c r="L49" s="18" t="e">
        <f t="shared" si="15"/>
        <v>#REF!</v>
      </c>
      <c r="M49" s="18" t="e">
        <f t="shared" si="15"/>
        <v>#REF!</v>
      </c>
    </row>
    <row r="50" spans="1:13" x14ac:dyDescent="0.25">
      <c r="A50" s="2" t="s">
        <v>31</v>
      </c>
      <c r="B50" s="2" t="s">
        <v>38</v>
      </c>
      <c r="C50" s="2" t="s">
        <v>47</v>
      </c>
      <c r="D50" s="4">
        <v>5000000</v>
      </c>
      <c r="E50" s="4">
        <v>5000000</v>
      </c>
      <c r="F50" s="4">
        <v>5000000</v>
      </c>
      <c r="G50" s="4">
        <v>5000000</v>
      </c>
      <c r="H50" s="7">
        <f>SUM(D50:G50)</f>
        <v>20000000</v>
      </c>
      <c r="I50" s="3" t="e">
        <f t="shared" si="15"/>
        <v>#DIV/0!</v>
      </c>
      <c r="J50" s="3" t="e">
        <f t="shared" si="15"/>
        <v>#DIV/0!</v>
      </c>
      <c r="K50" s="3" t="e">
        <f t="shared" si="15"/>
        <v>#DIV/0!</v>
      </c>
      <c r="L50" s="3" t="e">
        <f t="shared" si="15"/>
        <v>#DIV/0!</v>
      </c>
      <c r="M50" s="8" t="e">
        <f t="shared" si="15"/>
        <v>#DIV/0!</v>
      </c>
    </row>
    <row r="51" spans="1:13" x14ac:dyDescent="0.25">
      <c r="A51" s="2" t="s">
        <v>31</v>
      </c>
      <c r="B51" s="2" t="s">
        <v>38</v>
      </c>
      <c r="C51" s="2" t="s">
        <v>48</v>
      </c>
      <c r="D51" s="4">
        <v>7000000</v>
      </c>
      <c r="E51" s="4">
        <v>7000000</v>
      </c>
      <c r="F51" s="4">
        <v>7000000</v>
      </c>
      <c r="G51" s="4">
        <v>7000000</v>
      </c>
      <c r="H51" s="7">
        <f t="shared" ref="H51" si="16">SUM(D51:G51)</f>
        <v>28000000</v>
      </c>
      <c r="I51" s="3" t="e">
        <f t="shared" si="15"/>
        <v>#DIV/0!</v>
      </c>
      <c r="J51" s="3" t="e">
        <f t="shared" si="15"/>
        <v>#DIV/0!</v>
      </c>
      <c r="K51" s="3" t="e">
        <f t="shared" si="15"/>
        <v>#DIV/0!</v>
      </c>
      <c r="L51" s="3" t="e">
        <f t="shared" si="15"/>
        <v>#DIV/0!</v>
      </c>
      <c r="M51" s="8" t="e">
        <f t="shared" si="15"/>
        <v>#DIV/0!</v>
      </c>
    </row>
    <row r="52" spans="1:13" x14ac:dyDescent="0.25">
      <c r="A52" s="2"/>
      <c r="B52" s="10" t="s">
        <v>5</v>
      </c>
      <c r="C52" s="2"/>
      <c r="D52" s="2"/>
      <c r="E52" s="2"/>
      <c r="F52" s="2"/>
      <c r="G52" s="2"/>
      <c r="H52" s="9"/>
      <c r="I52" s="2"/>
      <c r="J52" s="2"/>
      <c r="K52" s="2"/>
      <c r="L52" s="2"/>
      <c r="M52" s="9"/>
    </row>
  </sheetData>
  <mergeCells count="14">
    <mergeCell ref="A38:A40"/>
    <mergeCell ref="B38:B40"/>
    <mergeCell ref="C38:G38"/>
    <mergeCell ref="H38:L38"/>
    <mergeCell ref="B47:B49"/>
    <mergeCell ref="C47:C49"/>
    <mergeCell ref="D47:H47"/>
    <mergeCell ref="I47:M47"/>
    <mergeCell ref="A47:A49"/>
    <mergeCell ref="A6:A8"/>
    <mergeCell ref="A30:A32"/>
    <mergeCell ref="B30:B32"/>
    <mergeCell ref="C30:G30"/>
    <mergeCell ref="H30:L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4" workbookViewId="0">
      <selection activeCell="B21" sqref="B21"/>
    </sheetView>
  </sheetViews>
  <sheetFormatPr defaultRowHeight="15" x14ac:dyDescent="0.25"/>
  <cols>
    <col min="2" max="2" width="51.140625" customWidth="1"/>
    <col min="3" max="3" width="21.85546875" customWidth="1"/>
  </cols>
  <sheetData>
    <row r="1" spans="1:3" x14ac:dyDescent="0.25">
      <c r="A1" s="31" t="s">
        <v>50</v>
      </c>
      <c r="B1" s="32" t="s">
        <v>51</v>
      </c>
      <c r="C1" s="30" t="s">
        <v>52</v>
      </c>
    </row>
    <row r="2" spans="1:3" x14ac:dyDescent="0.25">
      <c r="A2" s="31"/>
      <c r="B2" s="32" t="s">
        <v>53</v>
      </c>
      <c r="C2" s="30" t="s">
        <v>54</v>
      </c>
    </row>
    <row r="3" spans="1:3" x14ac:dyDescent="0.25">
      <c r="A3" s="31"/>
      <c r="B3" s="32" t="s">
        <v>55</v>
      </c>
      <c r="C3" s="30" t="s">
        <v>52</v>
      </c>
    </row>
    <row r="4" spans="1:3" x14ac:dyDescent="0.25">
      <c r="A4" s="31"/>
      <c r="B4" s="32" t="s">
        <v>56</v>
      </c>
      <c r="C4" s="30" t="s">
        <v>54</v>
      </c>
    </row>
    <row r="5" spans="1:3" x14ac:dyDescent="0.25">
      <c r="A5" s="31"/>
      <c r="B5" s="32" t="s">
        <v>57</v>
      </c>
      <c r="C5" s="33" t="s">
        <v>58</v>
      </c>
    </row>
    <row r="6" spans="1:3" x14ac:dyDescent="0.25">
      <c r="A6" s="31"/>
      <c r="B6" s="32" t="s">
        <v>59</v>
      </c>
      <c r="C6" s="33" t="s">
        <v>60</v>
      </c>
    </row>
    <row r="7" spans="1:3" x14ac:dyDescent="0.25">
      <c r="A7" s="31"/>
      <c r="B7" s="32" t="s">
        <v>61</v>
      </c>
      <c r="C7" s="30" t="s">
        <v>62</v>
      </c>
    </row>
    <row r="8" spans="1:3" x14ac:dyDescent="0.25">
      <c r="A8" s="31"/>
      <c r="B8" s="34" t="s">
        <v>63</v>
      </c>
      <c r="C8" s="33" t="s">
        <v>64</v>
      </c>
    </row>
    <row r="9" spans="1:3" x14ac:dyDescent="0.25">
      <c r="A9" s="31"/>
      <c r="B9" s="32" t="s">
        <v>65</v>
      </c>
      <c r="C9" s="30" t="s">
        <v>66</v>
      </c>
    </row>
    <row r="10" spans="1:3" x14ac:dyDescent="0.25">
      <c r="A10" s="31"/>
      <c r="B10" s="32" t="s">
        <v>67</v>
      </c>
      <c r="C10" s="30" t="s">
        <v>68</v>
      </c>
    </row>
    <row r="11" spans="1:3" x14ac:dyDescent="0.25">
      <c r="A11" s="31"/>
      <c r="B11" s="32" t="s">
        <v>69</v>
      </c>
      <c r="C11" s="30" t="s">
        <v>70</v>
      </c>
    </row>
    <row r="13" spans="1:3" x14ac:dyDescent="0.25">
      <c r="B13" t="s">
        <v>71</v>
      </c>
    </row>
    <row r="14" spans="1:3" x14ac:dyDescent="0.25">
      <c r="B14" t="s">
        <v>72</v>
      </c>
    </row>
    <row r="15" spans="1:3" x14ac:dyDescent="0.25">
      <c r="B15" t="s">
        <v>73</v>
      </c>
    </row>
    <row r="16" spans="1:3" x14ac:dyDescent="0.25">
      <c r="B16" t="s">
        <v>74</v>
      </c>
    </row>
    <row r="17" spans="2:2" x14ac:dyDescent="0.25">
      <c r="B17" t="s">
        <v>75</v>
      </c>
    </row>
    <row r="18" spans="2:2" s="29" customFormat="1" x14ac:dyDescent="0.25">
      <c r="B18" s="29" t="s">
        <v>81</v>
      </c>
    </row>
    <row r="19" spans="2:2" s="29" customFormat="1" x14ac:dyDescent="0.25">
      <c r="B19" s="29" t="s">
        <v>87</v>
      </c>
    </row>
    <row r="20" spans="2:2" x14ac:dyDescent="0.25">
      <c r="B20" s="29" t="s">
        <v>88</v>
      </c>
    </row>
    <row r="21" spans="2:2" x14ac:dyDescent="0.25">
      <c r="B21" s="29" t="s">
        <v>89</v>
      </c>
    </row>
    <row r="22" spans="2:2" x14ac:dyDescent="0.25">
      <c r="B22" s="29" t="s">
        <v>90</v>
      </c>
    </row>
    <row r="23" spans="2:2" s="29" customFormat="1" x14ac:dyDescent="0.25">
      <c r="B23" s="29" t="s">
        <v>91</v>
      </c>
    </row>
    <row r="24" spans="2:2" x14ac:dyDescent="0.25">
      <c r="B24" t="s">
        <v>76</v>
      </c>
    </row>
    <row r="25" spans="2:2" x14ac:dyDescent="0.25">
      <c r="B25" s="29" t="s">
        <v>77</v>
      </c>
    </row>
    <row r="26" spans="2:2" x14ac:dyDescent="0.25">
      <c r="B26" s="29" t="s">
        <v>78</v>
      </c>
    </row>
    <row r="27" spans="2:2" x14ac:dyDescent="0.25">
      <c r="B27" s="29" t="s">
        <v>79</v>
      </c>
    </row>
    <row r="28" spans="2:2" x14ac:dyDescent="0.25">
      <c r="B28" s="29" t="s">
        <v>80</v>
      </c>
    </row>
    <row r="29" spans="2:2" x14ac:dyDescent="0.25">
      <c r="B29" s="29" t="s">
        <v>83</v>
      </c>
    </row>
    <row r="30" spans="2:2" x14ac:dyDescent="0.25">
      <c r="B30" t="s">
        <v>82</v>
      </c>
    </row>
    <row r="31" spans="2:2" x14ac:dyDescent="0.25">
      <c r="B31" t="s">
        <v>84</v>
      </c>
    </row>
    <row r="32" spans="2:2" x14ac:dyDescent="0.25">
      <c r="B32" t="s">
        <v>85</v>
      </c>
    </row>
    <row r="33" spans="2:2" x14ac:dyDescent="0.25">
      <c r="B3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 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2018-12-10T01:35:13Z</dcterms:created>
  <dcterms:modified xsi:type="dcterms:W3CDTF">2019-09-17T02:15:03Z</dcterms:modified>
</cp:coreProperties>
</file>