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_webcore\BA\"/>
    </mc:Choice>
  </mc:AlternateContent>
  <bookViews>
    <workbookView xWindow="0" yWindow="0" windowWidth="20400" windowHeight="7905" activeTab="1"/>
  </bookViews>
  <sheets>
    <sheet name="Sheet1" sheetId="1" r:id="rId1"/>
    <sheet name="BC hieu su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2" l="1"/>
  <c r="T30" i="2"/>
  <c r="J30" i="2" s="1"/>
  <c r="S30" i="2"/>
  <c r="I30" i="2" s="1"/>
  <c r="R30" i="2"/>
  <c r="H30" i="2" s="1"/>
  <c r="K32" i="2"/>
  <c r="J32" i="2"/>
  <c r="I32" i="2"/>
  <c r="H32" i="2"/>
  <c r="K31" i="2"/>
  <c r="J31" i="2"/>
  <c r="I31" i="2"/>
  <c r="H31" i="2"/>
  <c r="V31" i="2"/>
  <c r="L31" i="2" s="1"/>
  <c r="V32" i="2"/>
  <c r="G32" i="2"/>
  <c r="C30" i="2"/>
  <c r="F30" i="2"/>
  <c r="K30" i="2" s="1"/>
  <c r="E30" i="2"/>
  <c r="D30" i="2"/>
  <c r="L15" i="2"/>
  <c r="K15" i="2"/>
  <c r="J15" i="2"/>
  <c r="I15" i="2"/>
  <c r="H15" i="2"/>
  <c r="K13" i="2"/>
  <c r="J13" i="2"/>
  <c r="I13" i="2"/>
  <c r="H13" i="2"/>
  <c r="F13" i="2"/>
  <c r="E13" i="2"/>
  <c r="D13" i="2"/>
  <c r="G13" i="2" s="1"/>
  <c r="L13" i="2" s="1"/>
  <c r="C13" i="2"/>
  <c r="K12" i="2"/>
  <c r="J12" i="2"/>
  <c r="I12" i="2"/>
  <c r="H12" i="2"/>
  <c r="F12" i="2"/>
  <c r="E12" i="2"/>
  <c r="E8" i="2" s="1"/>
  <c r="D12" i="2"/>
  <c r="G12" i="2" s="1"/>
  <c r="C12" i="2"/>
  <c r="K11" i="2"/>
  <c r="J11" i="2"/>
  <c r="I11" i="2"/>
  <c r="H11" i="2"/>
  <c r="V12" i="2"/>
  <c r="V11" i="2"/>
  <c r="F11" i="2"/>
  <c r="E11" i="2"/>
  <c r="D11" i="2"/>
  <c r="F9" i="2"/>
  <c r="E9" i="2"/>
  <c r="D9" i="2"/>
  <c r="C9" i="2"/>
  <c r="C11" i="2"/>
  <c r="G11" i="2" s="1"/>
  <c r="U8" i="2"/>
  <c r="T8" i="2"/>
  <c r="S8" i="2"/>
  <c r="R8" i="2"/>
  <c r="F8" i="2"/>
  <c r="K10" i="2"/>
  <c r="J10" i="2"/>
  <c r="I10" i="2"/>
  <c r="H10" i="2"/>
  <c r="G22" i="2"/>
  <c r="G20" i="2"/>
  <c r="G19" i="2"/>
  <c r="G18" i="2"/>
  <c r="G17" i="2"/>
  <c r="G16" i="2"/>
  <c r="G15" i="2"/>
  <c r="G14" i="2"/>
  <c r="G10" i="2"/>
  <c r="L10" i="2" s="1"/>
  <c r="K9" i="2"/>
  <c r="J9" i="2"/>
  <c r="I9" i="2"/>
  <c r="H9" i="2"/>
  <c r="V9" i="2"/>
  <c r="G9" i="2"/>
  <c r="L9" i="2" s="1"/>
  <c r="L11" i="2" l="1"/>
  <c r="V30" i="2"/>
  <c r="L32" i="2"/>
  <c r="G31" i="2"/>
  <c r="V8" i="2"/>
  <c r="J8" i="2"/>
  <c r="L12" i="2"/>
  <c r="D8" i="2"/>
  <c r="I8" i="2" s="1"/>
  <c r="K8" i="2"/>
  <c r="G8" i="2"/>
  <c r="C8" i="2"/>
  <c r="H8" i="2" s="1"/>
  <c r="G30" i="2" l="1"/>
  <c r="L30" i="2" s="1"/>
  <c r="L8" i="2"/>
</calcChain>
</file>

<file path=xl/sharedStrings.xml><?xml version="1.0" encoding="utf-8"?>
<sst xmlns="http://schemas.openxmlformats.org/spreadsheetml/2006/main" count="74" uniqueCount="46">
  <si>
    <t>BÁO CÁO HIỆU SUẤT BD</t>
  </si>
  <si>
    <t>Từ tháng, năm</t>
  </si>
  <si>
    <t>Đến tháng,năm</t>
  </si>
  <si>
    <t>Báo cáo tổng hợp (theo phòng ban)</t>
  </si>
  <si>
    <t>Combo view theo</t>
  </si>
  <si>
    <t>Lương tiêu chuẩn + phụ cấp, THQ + Thưởng, Tổng thu nhập</t>
  </si>
  <si>
    <t>Tên Phòng</t>
  </si>
  <si>
    <t>(View theo từng năm)</t>
  </si>
  <si>
    <t>…</t>
  </si>
  <si>
    <t>Từ quý đến Quý</t>
  </si>
  <si>
    <t>BD02 HN</t>
  </si>
  <si>
    <t>BD03 HN</t>
  </si>
  <si>
    <t>Nhân viên + TN</t>
  </si>
  <si>
    <t>BD06 HN</t>
  </si>
  <si>
    <t>BU02HN</t>
  </si>
  <si>
    <t>Chức vụ</t>
  </si>
  <si>
    <t>Manager</t>
  </si>
  <si>
    <t>Director</t>
  </si>
  <si>
    <t>Giả sử</t>
  </si>
  <si>
    <t>Margin T1</t>
  </si>
  <si>
    <t>Margin T2</t>
  </si>
  <si>
    <t>Margin T3</t>
  </si>
  <si>
    <t>Tổng</t>
  </si>
  <si>
    <t>Lương/Thu nhập</t>
  </si>
  <si>
    <t>T1</t>
  </si>
  <si>
    <t>T2</t>
  </si>
  <si>
    <t>T3</t>
  </si>
  <si>
    <t>% hiệu suất</t>
  </si>
  <si>
    <t>TB</t>
  </si>
  <si>
    <t>Báo cáo chi tiết (theo nhân viên)</t>
  </si>
  <si>
    <t>Tên nhân viên</t>
  </si>
  <si>
    <t>Nguyễn Văn A</t>
  </si>
  <si>
    <t>Nguyễn Thị B</t>
  </si>
  <si>
    <t>Margin của từng nhân viên</t>
  </si>
  <si>
    <t>Báo cáo áp dụng cho BD Novaon ADS, BD X (X hiện tại chưa tính theo nhân viên thì tính theo phòng)</t>
  </si>
  <si>
    <t>Lương Tiêu chuẩn</t>
  </si>
  <si>
    <t>Thưởng+ thưởng hiệu quả</t>
  </si>
  <si>
    <t>Tổng thu nhập</t>
  </si>
  <si>
    <t>phụ cấp bd+ thưởng khác + thưởng kpi</t>
  </si>
  <si>
    <t>Lương cơ bản + thưởng hoàn thành công việc + tổng phụ cấp (không tính phụ cấp gửi xe và phụ cấp lap top) + lương thâm niên (tính theo ngày công)</t>
  </si>
  <si>
    <t>Lương cơ bản + thưởng hoàn thành công việc + tổng phụ cấp (không tính phụ cấp gửi xe và phụ cấp lap top) + lương thâm niên (tính theo ngày công)+phụ cấp bd+ thưởng khác + thưởng kpi</t>
  </si>
  <si>
    <t>Tổng chi phí</t>
  </si>
  <si>
    <t>Lương cơ bản + thưởng hoàn thành công việc + tổng phụ cấp (không tính phụ cấp gửi xe và phụ cấp lap top) + lương thâm niên (tính theo ngày công)+phụ cấp bd+ thưởng khác + thưởng kpi+Thưởng tháng thứ 13+ thưởng lễ tết….(cộng tất cả cá loại thưởng)</t>
  </si>
  <si>
    <t>Tháng</t>
  </si>
  <si>
    <t>Quý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</si>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</sst>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quotePrefix="1"/>
    <xf numFmtId="4" fontId="0" fillId="0" borderId="0" xfId="0" applyNumberFormat="1"/>
    <xf numFmtId="0" fontId="0" fillId="0" borderId="1" xfId="0" applyBorder="1"/>
    <xf numFmtId="9" fontId="0" fillId="0" borderId="1" xfId="1" applyFont="1" applyBorder="1" applyAlignment="1">
      <alignment horizontal="center"/>
    </xf>
    <xf numFmtId="3" fontId="0" fillId="0" borderId="1" xfId="0" applyNumberFormat="1" applyBorder="1"/>
    <xf numFmtId="0" fontId="2" fillId="0" borderId="0" xfId="0" applyFont="1"/>
    <xf numFmtId="4" fontId="2" fillId="0" borderId="0" xfId="0" applyNumberFormat="1" applyFont="1"/>
    <xf numFmtId="3" fontId="2" fillId="0" borderId="1" xfId="0" applyNumberFormat="1" applyFont="1" applyBorder="1"/>
    <xf numFmtId="9" fontId="2" fillId="0" borderId="1" xfId="1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0" fontId="2" fillId="0" borderId="0" xfId="0" applyFont="1" applyBorder="1"/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5" sqref="A15"/>
    </sheetView>
  </sheetViews>
  <sheetFormatPr defaultRowHeight="15" x14ac:dyDescent="0.25"/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15" spans="1:1" x14ac:dyDescent="0.25">
      <c r="A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C2" sqref="C2"/>
    </sheetView>
  </sheetViews>
  <sheetFormatPr defaultRowHeight="15" x14ac:dyDescent="0.25"/>
  <cols>
    <col min="1" max="1" width="10.85546875" customWidth="1"/>
    <col min="2" max="2" width="15.5703125" customWidth="1"/>
    <col min="3" max="6" width="11.140625" customWidth="1"/>
    <col min="7" max="7" width="11.140625" style="7" customWidth="1"/>
    <col min="8" max="8" width="11.140625" customWidth="1"/>
    <col min="12" max="12" width="9.140625" style="7"/>
    <col min="13" max="13" width="9.140625" style="13"/>
    <col min="14" max="14" width="25.140625" style="13" customWidth="1"/>
    <col min="15" max="15" width="9.140625" style="13"/>
    <col min="16" max="16" width="9.140625" style="14"/>
    <col min="17" max="17" width="12.7109375" bestFit="1" customWidth="1"/>
    <col min="18" max="19" width="13.85546875" bestFit="1" customWidth="1"/>
    <col min="20" max="22" width="15.42578125" bestFit="1" customWidth="1"/>
  </cols>
  <sheetData>
    <row r="1" spans="1:22" x14ac:dyDescent="0.25">
      <c r="A1" t="s">
        <v>0</v>
      </c>
      <c r="C1" t="s">
        <v>43</v>
      </c>
      <c r="D1" t="s">
        <v>44</v>
      </c>
      <c r="E1" t="s">
        <v>45</v>
      </c>
      <c r="F1" t="s">
        <v>1</v>
      </c>
      <c r="G1" s="7" t="s">
        <v>2</v>
      </c>
      <c r="I1" t="s">
        <v>7</v>
      </c>
    </row>
    <row r="2" spans="1:22" x14ac:dyDescent="0.25">
      <c r="F2" t="s">
        <v>9</v>
      </c>
    </row>
    <row r="4" spans="1:22" x14ac:dyDescent="0.25">
      <c r="A4" s="7" t="s">
        <v>3</v>
      </c>
      <c r="G4" s="7" t="s">
        <v>4</v>
      </c>
      <c r="H4" t="s">
        <v>5</v>
      </c>
    </row>
    <row r="5" spans="1:22" x14ac:dyDescent="0.25">
      <c r="R5" t="s">
        <v>18</v>
      </c>
    </row>
    <row r="6" spans="1:22" x14ac:dyDescent="0.25">
      <c r="A6" s="27" t="s">
        <v>6</v>
      </c>
      <c r="B6" s="30" t="s">
        <v>15</v>
      </c>
      <c r="C6" s="33" t="s">
        <v>23</v>
      </c>
      <c r="D6" s="33"/>
      <c r="E6" s="33"/>
      <c r="F6" s="33"/>
      <c r="G6" s="33"/>
      <c r="H6" s="34" t="s">
        <v>27</v>
      </c>
      <c r="I6" s="34"/>
      <c r="J6" s="34"/>
      <c r="K6" s="34"/>
      <c r="L6" s="34"/>
      <c r="M6" s="15"/>
      <c r="N6" s="15"/>
      <c r="O6" s="15"/>
    </row>
    <row r="7" spans="1:22" x14ac:dyDescent="0.25">
      <c r="A7" s="28"/>
      <c r="B7" s="31"/>
      <c r="C7" s="21" t="s">
        <v>24</v>
      </c>
      <c r="D7" s="21" t="s">
        <v>25</v>
      </c>
      <c r="E7" s="21" t="s">
        <v>26</v>
      </c>
      <c r="F7" s="21" t="s">
        <v>8</v>
      </c>
      <c r="G7" s="21" t="s">
        <v>22</v>
      </c>
      <c r="H7" s="19" t="s">
        <v>24</v>
      </c>
      <c r="I7" s="19" t="s">
        <v>25</v>
      </c>
      <c r="J7" s="19" t="s">
        <v>26</v>
      </c>
      <c r="K7" s="19" t="s">
        <v>8</v>
      </c>
      <c r="L7" s="19" t="s">
        <v>28</v>
      </c>
      <c r="M7" s="15"/>
      <c r="N7" s="15"/>
      <c r="O7" s="15"/>
      <c r="R7" t="s">
        <v>19</v>
      </c>
      <c r="S7" t="s">
        <v>20</v>
      </c>
      <c r="T7" t="s">
        <v>21</v>
      </c>
      <c r="U7" t="s">
        <v>8</v>
      </c>
      <c r="V7" t="s">
        <v>22</v>
      </c>
    </row>
    <row r="8" spans="1:22" s="7" customFormat="1" x14ac:dyDescent="0.25">
      <c r="A8" s="29"/>
      <c r="B8" s="32"/>
      <c r="C8" s="22">
        <f>SUM(C9:C15)</f>
        <v>159000000</v>
      </c>
      <c r="D8" s="22">
        <f t="shared" ref="D8:G8" si="0">SUM(D9:D15)</f>
        <v>159000000</v>
      </c>
      <c r="E8" s="22">
        <f t="shared" si="0"/>
        <v>159000000</v>
      </c>
      <c r="F8" s="22">
        <f t="shared" si="0"/>
        <v>159000000</v>
      </c>
      <c r="G8" s="22">
        <f t="shared" si="0"/>
        <v>636000000</v>
      </c>
      <c r="H8" s="20">
        <f t="shared" ref="H8:L9" si="1">C8/R8</f>
        <v>0.318</v>
      </c>
      <c r="I8" s="20">
        <f t="shared" si="1"/>
        <v>0.22714285714285715</v>
      </c>
      <c r="J8" s="20">
        <f t="shared" si="1"/>
        <v>0.159</v>
      </c>
      <c r="K8" s="20">
        <f t="shared" si="1"/>
        <v>0.12230769230769231</v>
      </c>
      <c r="L8" s="20">
        <f t="shared" si="1"/>
        <v>0.18171428571428572</v>
      </c>
      <c r="M8" s="16"/>
      <c r="N8" s="16"/>
      <c r="O8" s="16"/>
      <c r="P8" s="13"/>
      <c r="R8" s="8">
        <f>SUM(R9:R22)</f>
        <v>500000000</v>
      </c>
      <c r="S8" s="8">
        <f t="shared" ref="S8:V8" si="2">SUM(S9:S22)</f>
        <v>700000000</v>
      </c>
      <c r="T8" s="8">
        <f t="shared" si="2"/>
        <v>1000000000</v>
      </c>
      <c r="U8" s="8">
        <f t="shared" si="2"/>
        <v>1300000000</v>
      </c>
      <c r="V8" s="8">
        <f t="shared" si="2"/>
        <v>3500000000</v>
      </c>
    </row>
    <row r="9" spans="1:22" x14ac:dyDescent="0.25">
      <c r="A9" s="4" t="s">
        <v>10</v>
      </c>
      <c r="B9" s="4" t="s">
        <v>12</v>
      </c>
      <c r="C9" s="6">
        <f>5*7000000</f>
        <v>35000000</v>
      </c>
      <c r="D9" s="6">
        <f t="shared" ref="D9:F9" si="3">5*7000000</f>
        <v>35000000</v>
      </c>
      <c r="E9" s="6">
        <f t="shared" si="3"/>
        <v>35000000</v>
      </c>
      <c r="F9" s="6">
        <f t="shared" si="3"/>
        <v>35000000</v>
      </c>
      <c r="G9" s="9">
        <f>SUM(C9:F9)</f>
        <v>140000000</v>
      </c>
      <c r="H9" s="5">
        <f t="shared" si="1"/>
        <v>0.17499999999999999</v>
      </c>
      <c r="I9" s="5">
        <f t="shared" si="1"/>
        <v>0.11666666666666667</v>
      </c>
      <c r="J9" s="5">
        <f t="shared" si="1"/>
        <v>7.0000000000000007E-2</v>
      </c>
      <c r="K9" s="5">
        <f t="shared" si="1"/>
        <v>0.05</v>
      </c>
      <c r="L9" s="10">
        <f t="shared" si="1"/>
        <v>8.2352941176470587E-2</v>
      </c>
      <c r="M9" s="17"/>
      <c r="N9" s="17"/>
      <c r="O9" s="17"/>
      <c r="R9" s="3">
        <v>200000000</v>
      </c>
      <c r="S9" s="3">
        <v>300000000</v>
      </c>
      <c r="T9" s="3">
        <v>500000000</v>
      </c>
      <c r="U9" s="3">
        <v>700000000</v>
      </c>
      <c r="V9" s="3">
        <f>SUM(R9:U9)</f>
        <v>1700000000</v>
      </c>
    </row>
    <row r="10" spans="1:22" x14ac:dyDescent="0.25">
      <c r="A10" s="4" t="s">
        <v>10</v>
      </c>
      <c r="B10" s="4" t="s">
        <v>16</v>
      </c>
      <c r="C10" s="6">
        <v>15000000</v>
      </c>
      <c r="D10" s="6">
        <v>15000000</v>
      </c>
      <c r="E10" s="6">
        <v>15000000</v>
      </c>
      <c r="F10" s="6">
        <v>15000000</v>
      </c>
      <c r="G10" s="9">
        <f t="shared" ref="G10:G22" si="4">SUM(C10:F10)</f>
        <v>60000000</v>
      </c>
      <c r="H10" s="5">
        <f>C10/R9</f>
        <v>7.4999999999999997E-2</v>
      </c>
      <c r="I10" s="5">
        <f>D10/S9</f>
        <v>0.05</v>
      </c>
      <c r="J10" s="5">
        <f>E10/T9</f>
        <v>0.03</v>
      </c>
      <c r="K10" s="5">
        <f>F10/U9</f>
        <v>2.1428571428571429E-2</v>
      </c>
      <c r="L10" s="10">
        <f>G10/V9</f>
        <v>3.5294117647058823E-2</v>
      </c>
      <c r="M10" s="17"/>
      <c r="N10" s="17"/>
      <c r="O10" s="17"/>
    </row>
    <row r="11" spans="1:22" x14ac:dyDescent="0.25">
      <c r="A11" s="4" t="s">
        <v>11</v>
      </c>
      <c r="B11" s="4" t="s">
        <v>12</v>
      </c>
      <c r="C11" s="6">
        <f>3*7000000</f>
        <v>21000000</v>
      </c>
      <c r="D11" s="6">
        <f t="shared" ref="D11:F11" si="5">3*7000000</f>
        <v>21000000</v>
      </c>
      <c r="E11" s="6">
        <f t="shared" si="5"/>
        <v>21000000</v>
      </c>
      <c r="F11" s="6">
        <f t="shared" si="5"/>
        <v>21000000</v>
      </c>
      <c r="G11" s="9">
        <f t="shared" si="4"/>
        <v>84000000</v>
      </c>
      <c r="H11" s="5">
        <f>C11/R11</f>
        <v>0.21</v>
      </c>
      <c r="I11" s="5">
        <f t="shared" ref="I11" si="6">D11/S11</f>
        <v>0.105</v>
      </c>
      <c r="J11" s="5">
        <f t="shared" ref="J11" si="7">E11/T11</f>
        <v>7.0000000000000007E-2</v>
      </c>
      <c r="K11" s="5">
        <f t="shared" ref="K11" si="8">F11/U11</f>
        <v>5.2499999999999998E-2</v>
      </c>
      <c r="L11" s="10">
        <f t="shared" ref="L11" si="9">G11/V11</f>
        <v>8.4000000000000005E-2</v>
      </c>
      <c r="M11" s="17"/>
      <c r="N11" s="17"/>
      <c r="O11" s="17"/>
      <c r="R11" s="3">
        <v>100000000</v>
      </c>
      <c r="S11" s="3">
        <v>200000000</v>
      </c>
      <c r="T11" s="3">
        <v>300000000</v>
      </c>
      <c r="U11" s="3">
        <v>400000000</v>
      </c>
      <c r="V11" s="3">
        <f>SUM(R11:U11)</f>
        <v>1000000000</v>
      </c>
    </row>
    <row r="12" spans="1:22" x14ac:dyDescent="0.25">
      <c r="A12" s="4" t="s">
        <v>13</v>
      </c>
      <c r="B12" s="4" t="s">
        <v>12</v>
      </c>
      <c r="C12" s="6">
        <f>6*6000000</f>
        <v>36000000</v>
      </c>
      <c r="D12" s="6">
        <f t="shared" ref="D12:F12" si="10">6*6000000</f>
        <v>36000000</v>
      </c>
      <c r="E12" s="6">
        <f t="shared" si="10"/>
        <v>36000000</v>
      </c>
      <c r="F12" s="6">
        <f t="shared" si="10"/>
        <v>36000000</v>
      </c>
      <c r="G12" s="9">
        <f t="shared" si="4"/>
        <v>144000000</v>
      </c>
      <c r="H12" s="5">
        <f>C12/R12</f>
        <v>0.18</v>
      </c>
      <c r="I12" s="5">
        <f t="shared" ref="I12" si="11">D12/S12</f>
        <v>0.18</v>
      </c>
      <c r="J12" s="5">
        <f t="shared" ref="J12" si="12">E12/T12</f>
        <v>0.18</v>
      </c>
      <c r="K12" s="5">
        <f t="shared" ref="K12" si="13">F12/U12</f>
        <v>0.18</v>
      </c>
      <c r="L12" s="10">
        <f t="shared" ref="L12" si="14">G12/V12</f>
        <v>0.18</v>
      </c>
      <c r="M12" s="17"/>
      <c r="N12" s="17"/>
      <c r="O12" s="17"/>
      <c r="R12" s="3">
        <v>200000000</v>
      </c>
      <c r="S12" s="3">
        <v>200000000</v>
      </c>
      <c r="T12" s="3">
        <v>200000000</v>
      </c>
      <c r="U12" s="3">
        <v>200000000</v>
      </c>
      <c r="V12" s="3">
        <f>SUM(R12:U12)</f>
        <v>800000000</v>
      </c>
    </row>
    <row r="13" spans="1:22" x14ac:dyDescent="0.25">
      <c r="A13" s="4" t="s">
        <v>13</v>
      </c>
      <c r="B13" s="4" t="s">
        <v>16</v>
      </c>
      <c r="C13" s="6">
        <f>17000000</f>
        <v>17000000</v>
      </c>
      <c r="D13" s="6">
        <f t="shared" ref="D13:F13" si="15">17000000</f>
        <v>17000000</v>
      </c>
      <c r="E13" s="6">
        <f t="shared" si="15"/>
        <v>17000000</v>
      </c>
      <c r="F13" s="6">
        <f t="shared" si="15"/>
        <v>17000000</v>
      </c>
      <c r="G13" s="9">
        <f t="shared" si="4"/>
        <v>68000000</v>
      </c>
      <c r="H13" s="5">
        <f>C13/R12</f>
        <v>8.5000000000000006E-2</v>
      </c>
      <c r="I13" s="5">
        <f t="shared" ref="I13" si="16">D13/S12</f>
        <v>8.5000000000000006E-2</v>
      </c>
      <c r="J13" s="5">
        <f t="shared" ref="J13" si="17">E13/T12</f>
        <v>8.5000000000000006E-2</v>
      </c>
      <c r="K13" s="5">
        <f t="shared" ref="K13" si="18">F13/U12</f>
        <v>8.5000000000000006E-2</v>
      </c>
      <c r="L13" s="10">
        <f t="shared" ref="L13" si="19">G13/V12</f>
        <v>8.5000000000000006E-2</v>
      </c>
      <c r="M13" s="17"/>
      <c r="N13" s="17"/>
      <c r="O13" s="17"/>
    </row>
    <row r="14" spans="1:22" x14ac:dyDescent="0.25">
      <c r="A14" s="4" t="s">
        <v>8</v>
      </c>
      <c r="B14" s="4"/>
      <c r="C14" s="6"/>
      <c r="D14" s="6"/>
      <c r="E14" s="6"/>
      <c r="F14" s="6"/>
      <c r="G14" s="9">
        <f t="shared" si="4"/>
        <v>0</v>
      </c>
      <c r="H14" s="4"/>
      <c r="I14" s="4"/>
      <c r="J14" s="4"/>
      <c r="K14" s="4"/>
      <c r="L14" s="11"/>
      <c r="M14" s="18"/>
      <c r="N14" s="18"/>
      <c r="O14" s="18"/>
    </row>
    <row r="15" spans="1:22" x14ac:dyDescent="0.25">
      <c r="A15" s="4" t="s">
        <v>14</v>
      </c>
      <c r="B15" s="4" t="s">
        <v>17</v>
      </c>
      <c r="C15" s="6">
        <v>35000000</v>
      </c>
      <c r="D15" s="6">
        <v>35000000</v>
      </c>
      <c r="E15" s="6">
        <v>35000000</v>
      </c>
      <c r="F15" s="6">
        <v>35000000</v>
      </c>
      <c r="G15" s="9">
        <f t="shared" si="4"/>
        <v>140000000</v>
      </c>
      <c r="H15" s="5">
        <f>C15/SUM(R11:R14)</f>
        <v>0.11666666666666667</v>
      </c>
      <c r="I15" s="5">
        <f>D15/SUM(S11:S14)</f>
        <v>8.7499999999999994E-2</v>
      </c>
      <c r="J15" s="5">
        <f>E15/SUM(T11:T14)</f>
        <v>7.0000000000000007E-2</v>
      </c>
      <c r="K15" s="5">
        <f>F15/SUM(U11:U14)</f>
        <v>5.8333333333333334E-2</v>
      </c>
      <c r="L15" s="10">
        <f>G15/SUM(V11:V14)</f>
        <v>7.7777777777777779E-2</v>
      </c>
      <c r="M15" s="17"/>
      <c r="N15" s="17"/>
      <c r="O15" s="17"/>
    </row>
    <row r="16" spans="1:22" x14ac:dyDescent="0.25">
      <c r="A16" s="4"/>
      <c r="B16" s="4"/>
      <c r="C16" s="6"/>
      <c r="D16" s="6"/>
      <c r="E16" s="6"/>
      <c r="F16" s="6"/>
      <c r="G16" s="9">
        <f t="shared" si="4"/>
        <v>0</v>
      </c>
      <c r="H16" s="4"/>
      <c r="I16" s="4"/>
      <c r="J16" s="4"/>
      <c r="K16" s="4"/>
      <c r="L16" s="11"/>
      <c r="M16" s="18"/>
      <c r="N16" s="18"/>
      <c r="O16" s="18"/>
    </row>
    <row r="17" spans="1:22" x14ac:dyDescent="0.25">
      <c r="A17" s="4"/>
      <c r="B17" s="4"/>
      <c r="C17" s="6"/>
      <c r="D17" s="6"/>
      <c r="E17" s="6"/>
      <c r="F17" s="6"/>
      <c r="G17" s="9">
        <f t="shared" si="4"/>
        <v>0</v>
      </c>
      <c r="H17" s="4"/>
      <c r="I17" s="4"/>
      <c r="J17" s="4"/>
      <c r="K17" s="4"/>
      <c r="L17" s="11"/>
      <c r="M17" s="18"/>
      <c r="N17" s="18"/>
      <c r="O17" s="18"/>
    </row>
    <row r="18" spans="1:22" x14ac:dyDescent="0.25">
      <c r="A18" s="4"/>
      <c r="B18" s="4"/>
      <c r="C18" s="6"/>
      <c r="D18" s="6"/>
      <c r="E18" s="6"/>
      <c r="F18" s="6"/>
      <c r="G18" s="9">
        <f t="shared" si="4"/>
        <v>0</v>
      </c>
      <c r="H18" s="4"/>
      <c r="I18" s="4"/>
      <c r="J18" s="4"/>
      <c r="K18" s="4"/>
      <c r="L18" s="11"/>
      <c r="M18" s="18"/>
      <c r="N18" s="18"/>
      <c r="O18" s="18"/>
    </row>
    <row r="19" spans="1:22" x14ac:dyDescent="0.25">
      <c r="A19" s="4"/>
      <c r="B19" s="4"/>
      <c r="C19" s="6"/>
      <c r="D19" s="6"/>
      <c r="E19" s="6"/>
      <c r="F19" s="6"/>
      <c r="G19" s="9">
        <f t="shared" si="4"/>
        <v>0</v>
      </c>
      <c r="H19" s="4"/>
      <c r="I19" s="4"/>
      <c r="J19" s="4"/>
      <c r="K19" s="4"/>
      <c r="L19" s="11"/>
      <c r="M19" s="18"/>
      <c r="N19" s="18"/>
      <c r="O19" s="18"/>
    </row>
    <row r="20" spans="1:22" x14ac:dyDescent="0.25">
      <c r="A20" s="4"/>
      <c r="B20" s="4"/>
      <c r="C20" s="6"/>
      <c r="D20" s="6"/>
      <c r="E20" s="6"/>
      <c r="F20" s="6"/>
      <c r="G20" s="9">
        <f t="shared" si="4"/>
        <v>0</v>
      </c>
      <c r="H20" s="4"/>
      <c r="I20" s="4"/>
      <c r="J20" s="4"/>
      <c r="K20" s="4"/>
      <c r="L20" s="11"/>
      <c r="M20" s="18"/>
      <c r="N20" s="18"/>
      <c r="O20" s="18"/>
    </row>
    <row r="21" spans="1:22" x14ac:dyDescent="0.25">
      <c r="A21" s="4"/>
      <c r="B21" s="4"/>
      <c r="C21" s="6"/>
      <c r="D21" s="6"/>
      <c r="E21" s="6"/>
      <c r="F21" s="6"/>
      <c r="G21" s="9"/>
      <c r="H21" s="4"/>
      <c r="I21" s="4"/>
      <c r="J21" s="4"/>
      <c r="K21" s="4"/>
      <c r="L21" s="11"/>
      <c r="M21" s="18"/>
      <c r="N21" s="18"/>
      <c r="O21" s="18"/>
    </row>
    <row r="22" spans="1:22" x14ac:dyDescent="0.25">
      <c r="A22" s="4"/>
      <c r="B22" s="4"/>
      <c r="C22" s="6"/>
      <c r="D22" s="6"/>
      <c r="E22" s="6"/>
      <c r="F22" s="6"/>
      <c r="G22" s="9">
        <f t="shared" si="4"/>
        <v>0</v>
      </c>
      <c r="H22" s="4"/>
      <c r="I22" s="4"/>
      <c r="J22" s="4"/>
      <c r="K22" s="4"/>
      <c r="L22" s="11"/>
      <c r="M22" s="18"/>
      <c r="N22" s="18"/>
      <c r="O22" s="18"/>
    </row>
    <row r="23" spans="1:22" x14ac:dyDescent="0.25">
      <c r="A23" s="23" t="s">
        <v>35</v>
      </c>
      <c r="B23" s="23"/>
      <c r="C23" s="24" t="s">
        <v>39</v>
      </c>
      <c r="D23" s="24"/>
      <c r="E23" s="24"/>
      <c r="F23" s="24"/>
      <c r="G23" s="25"/>
      <c r="H23" s="23"/>
      <c r="I23" s="23"/>
      <c r="J23" s="23"/>
      <c r="K23" s="23"/>
      <c r="L23" s="26"/>
      <c r="M23" s="18"/>
      <c r="N23" s="18"/>
      <c r="O23" s="18"/>
    </row>
    <row r="24" spans="1:22" x14ac:dyDescent="0.25">
      <c r="A24" s="23" t="s">
        <v>36</v>
      </c>
      <c r="B24" s="23"/>
      <c r="C24" s="24" t="s">
        <v>38</v>
      </c>
      <c r="D24" s="24"/>
      <c r="E24" s="24"/>
      <c r="F24" s="24"/>
      <c r="G24" s="25"/>
      <c r="H24" s="23"/>
      <c r="I24" s="23"/>
      <c r="J24" s="23"/>
      <c r="K24" s="23"/>
      <c r="L24" s="26"/>
      <c r="M24" s="18"/>
      <c r="N24" s="18"/>
      <c r="O24" s="18"/>
    </row>
    <row r="25" spans="1:22" x14ac:dyDescent="0.25">
      <c r="A25" t="s">
        <v>37</v>
      </c>
      <c r="C25" s="24" t="s">
        <v>40</v>
      </c>
    </row>
    <row r="26" spans="1:22" x14ac:dyDescent="0.25">
      <c r="A26" t="s">
        <v>41</v>
      </c>
      <c r="C26" s="24" t="s">
        <v>42</v>
      </c>
    </row>
    <row r="27" spans="1:22" x14ac:dyDescent="0.25">
      <c r="A27" s="7" t="s">
        <v>29</v>
      </c>
      <c r="C27" s="24"/>
    </row>
    <row r="28" spans="1:22" x14ac:dyDescent="0.25">
      <c r="A28" s="27" t="s">
        <v>6</v>
      </c>
      <c r="B28" s="30" t="s">
        <v>30</v>
      </c>
      <c r="C28" s="33" t="s">
        <v>23</v>
      </c>
      <c r="D28" s="33"/>
      <c r="E28" s="33"/>
      <c r="F28" s="33"/>
      <c r="G28" s="33"/>
      <c r="H28" s="34" t="s">
        <v>27</v>
      </c>
      <c r="I28" s="34"/>
      <c r="J28" s="34"/>
      <c r="K28" s="34"/>
      <c r="L28" s="34"/>
      <c r="M28" s="15"/>
      <c r="N28" s="15"/>
      <c r="O28" s="15"/>
      <c r="R28" t="s">
        <v>33</v>
      </c>
    </row>
    <row r="29" spans="1:22" x14ac:dyDescent="0.25">
      <c r="A29" s="28"/>
      <c r="B29" s="31"/>
      <c r="C29" s="21" t="s">
        <v>24</v>
      </c>
      <c r="D29" s="21" t="s">
        <v>25</v>
      </c>
      <c r="E29" s="21" t="s">
        <v>26</v>
      </c>
      <c r="F29" s="21" t="s">
        <v>8</v>
      </c>
      <c r="G29" s="21" t="s">
        <v>22</v>
      </c>
      <c r="H29" s="19" t="s">
        <v>24</v>
      </c>
      <c r="I29" s="19" t="s">
        <v>25</v>
      </c>
      <c r="J29" s="19" t="s">
        <v>26</v>
      </c>
      <c r="K29" s="19" t="s">
        <v>8</v>
      </c>
      <c r="L29" s="19" t="s">
        <v>28</v>
      </c>
      <c r="M29" s="15"/>
      <c r="N29" s="15"/>
      <c r="O29" s="15"/>
    </row>
    <row r="30" spans="1:22" x14ac:dyDescent="0.25">
      <c r="A30" s="29"/>
      <c r="B30" s="32"/>
      <c r="C30" s="22">
        <f>SUM(C31:C37)</f>
        <v>12000000</v>
      </c>
      <c r="D30" s="22">
        <f t="shared" ref="D30" si="20">SUM(D31:D37)</f>
        <v>12000000</v>
      </c>
      <c r="E30" s="22">
        <f t="shared" ref="E30" si="21">SUM(E31:E37)</f>
        <v>12000000</v>
      </c>
      <c r="F30" s="22">
        <f t="shared" ref="F30" si="22">SUM(F31:F37)</f>
        <v>12000000</v>
      </c>
      <c r="G30" s="22">
        <f t="shared" ref="G30" si="23">SUM(G31:G37)</f>
        <v>48000000</v>
      </c>
      <c r="H30" s="20">
        <f>C30/R30</f>
        <v>9.2307692307692313E-2</v>
      </c>
      <c r="I30" s="20">
        <f t="shared" ref="I30:I32" si="24">D30/S30</f>
        <v>4.8000000000000001E-2</v>
      </c>
      <c r="J30" s="20">
        <f t="shared" ref="J30:J32" si="25">E30/T30</f>
        <v>3.2432432432432434E-2</v>
      </c>
      <c r="K30" s="20">
        <f t="shared" ref="K30:K32" si="26">F30/U30</f>
        <v>3.4285714285714287E-2</v>
      </c>
      <c r="L30" s="20">
        <f>G30/V30</f>
        <v>4.363636363636364E-2</v>
      </c>
      <c r="M30" s="16"/>
      <c r="N30" s="16"/>
      <c r="O30" s="16"/>
      <c r="R30" s="3">
        <f>SUM(R31:R32)</f>
        <v>130000000</v>
      </c>
      <c r="S30" s="3">
        <f t="shared" ref="S30:V30" si="27">SUM(S31:S32)</f>
        <v>250000000</v>
      </c>
      <c r="T30" s="3">
        <f t="shared" si="27"/>
        <v>370000000</v>
      </c>
      <c r="U30" s="3">
        <f t="shared" si="27"/>
        <v>350000000</v>
      </c>
      <c r="V30" s="8">
        <f t="shared" si="27"/>
        <v>1100000000</v>
      </c>
    </row>
    <row r="31" spans="1:22" x14ac:dyDescent="0.25">
      <c r="A31" s="4" t="s">
        <v>10</v>
      </c>
      <c r="B31" s="4" t="s">
        <v>31</v>
      </c>
      <c r="C31" s="6">
        <v>5000000</v>
      </c>
      <c r="D31" s="6">
        <v>5000000</v>
      </c>
      <c r="E31" s="6">
        <v>5000000</v>
      </c>
      <c r="F31" s="6">
        <v>5000000</v>
      </c>
      <c r="G31" s="9">
        <f>SUM(C31:F31)</f>
        <v>20000000</v>
      </c>
      <c r="H31" s="5">
        <f>C31/R31</f>
        <v>0.16666666666666666</v>
      </c>
      <c r="I31" s="5">
        <f t="shared" si="24"/>
        <v>0.1</v>
      </c>
      <c r="J31" s="5">
        <f t="shared" si="25"/>
        <v>7.1428571428571425E-2</v>
      </c>
      <c r="K31" s="5">
        <f t="shared" si="26"/>
        <v>0.05</v>
      </c>
      <c r="L31" s="10">
        <f>G31/V31</f>
        <v>0.08</v>
      </c>
      <c r="M31" s="17"/>
      <c r="N31" s="17"/>
      <c r="O31" s="17"/>
      <c r="R31" s="3">
        <v>30000000</v>
      </c>
      <c r="S31" s="3">
        <v>50000000</v>
      </c>
      <c r="T31" s="3">
        <v>70000000</v>
      </c>
      <c r="U31" s="3">
        <v>100000000</v>
      </c>
      <c r="V31" s="8">
        <f>SUM(R31:U31)</f>
        <v>250000000</v>
      </c>
    </row>
    <row r="32" spans="1:22" x14ac:dyDescent="0.25">
      <c r="A32" s="4" t="s">
        <v>10</v>
      </c>
      <c r="B32" s="4" t="s">
        <v>32</v>
      </c>
      <c r="C32" s="6">
        <v>7000000</v>
      </c>
      <c r="D32" s="6">
        <v>7000000</v>
      </c>
      <c r="E32" s="6">
        <v>7000000</v>
      </c>
      <c r="F32" s="6">
        <v>7000000</v>
      </c>
      <c r="G32" s="9">
        <f t="shared" ref="G32" si="28">SUM(C32:F32)</f>
        <v>28000000</v>
      </c>
      <c r="H32" s="5">
        <f t="shared" ref="H32" si="29">C32/R32</f>
        <v>7.0000000000000007E-2</v>
      </c>
      <c r="I32" s="5">
        <f t="shared" si="24"/>
        <v>3.5000000000000003E-2</v>
      </c>
      <c r="J32" s="5">
        <f t="shared" si="25"/>
        <v>2.3333333333333334E-2</v>
      </c>
      <c r="K32" s="5">
        <f t="shared" si="26"/>
        <v>2.8000000000000001E-2</v>
      </c>
      <c r="L32" s="10">
        <f>G32/V32</f>
        <v>3.2941176470588238E-2</v>
      </c>
      <c r="M32" s="17"/>
      <c r="N32" s="17"/>
      <c r="O32" s="17"/>
      <c r="R32" s="3">
        <v>100000000</v>
      </c>
      <c r="S32" s="3">
        <v>200000000</v>
      </c>
      <c r="T32" s="3">
        <v>300000000</v>
      </c>
      <c r="U32" s="3">
        <v>250000000</v>
      </c>
      <c r="V32" s="8">
        <f>SUM(R32:U32)</f>
        <v>850000000</v>
      </c>
    </row>
    <row r="33" spans="1:15" x14ac:dyDescent="0.25">
      <c r="A33" s="12" t="s">
        <v>8</v>
      </c>
      <c r="B33" s="4"/>
      <c r="C33" s="4"/>
      <c r="D33" s="4"/>
      <c r="E33" s="4"/>
      <c r="F33" s="4"/>
      <c r="G33" s="11"/>
      <c r="H33" s="4"/>
      <c r="I33" s="4"/>
      <c r="J33" s="4"/>
      <c r="K33" s="4"/>
      <c r="L33" s="11"/>
      <c r="M33" s="18"/>
      <c r="N33" s="18"/>
      <c r="O33" s="18"/>
    </row>
    <row r="36" spans="1:15" x14ac:dyDescent="0.25">
      <c r="A36" t="s">
        <v>34</v>
      </c>
    </row>
  </sheetData>
  <mergeCells count="8">
    <mergeCell ref="A28:A30"/>
    <mergeCell ref="B28:B30"/>
    <mergeCell ref="C28:G28"/>
    <mergeCell ref="H28:L28"/>
    <mergeCell ref="C6:G6"/>
    <mergeCell ref="H6:L6"/>
    <mergeCell ref="A6:A8"/>
    <mergeCell ref="B6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BC hieu suat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2018-12-10T01:35:13Z</dcterms:created>
  <dcterms:modified xsi:type="dcterms:W3CDTF">2019-04-01T07:43:15Z</dcterms:modified>
</cp:coreProperties>
</file>