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inhas Financas\Investimentos\Notas de negociação Clear\BOT - 2023\Nova Abordagem\"/>
    </mc:Choice>
  </mc:AlternateContent>
  <xr:revisionPtr revIDLastSave="0" documentId="13_ncr:1_{67300EAD-E001-439F-9F45-413EA0656FC6}" xr6:coauthVersionLast="47" xr6:coauthVersionMax="47" xr10:uidLastSave="{00000000-0000-0000-0000-000000000000}"/>
  <bookViews>
    <workbookView xWindow="10545" yWindow="1920" windowWidth="14595" windowHeight="12735" xr2:uid="{1BBC8197-122B-4218-A054-35F70BD3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I15" i="1"/>
  <c r="I14" i="1"/>
  <c r="J14" i="1" s="1"/>
  <c r="I13" i="1"/>
  <c r="J13" i="1" s="1"/>
  <c r="I12" i="1"/>
  <c r="J12" i="1" s="1"/>
  <c r="J15" i="1"/>
  <c r="H12" i="1"/>
  <c r="H13" i="1" s="1"/>
  <c r="H14" i="1" s="1"/>
  <c r="H15" i="1" s="1"/>
  <c r="F14" i="1"/>
  <c r="F15" i="1"/>
  <c r="F13" i="1"/>
  <c r="F12" i="1"/>
  <c r="M5" i="1"/>
  <c r="M11" i="1"/>
  <c r="L11" i="1"/>
  <c r="L5" i="1"/>
  <c r="K11" i="1"/>
  <c r="J11" i="1"/>
  <c r="I11" i="1"/>
  <c r="K10" i="1"/>
  <c r="I10" i="1"/>
  <c r="J10" i="1" s="1"/>
  <c r="J9" i="1"/>
  <c r="I9" i="1"/>
  <c r="K5" i="1"/>
  <c r="K4" i="1"/>
  <c r="J8" i="1"/>
  <c r="I8" i="1"/>
  <c r="K8" i="1"/>
  <c r="J6" i="1"/>
  <c r="J7" i="1"/>
  <c r="J4" i="1"/>
  <c r="J5" i="1"/>
  <c r="I7" i="1"/>
  <c r="I6" i="1"/>
  <c r="I5" i="1"/>
  <c r="I4" i="1"/>
  <c r="J3" i="1"/>
  <c r="I3" i="1"/>
  <c r="H8" i="1"/>
  <c r="H9" i="1" s="1"/>
  <c r="H10" i="1" s="1"/>
  <c r="H11" i="1" s="1"/>
  <c r="H5" i="1"/>
  <c r="H6" i="1" s="1"/>
  <c r="H7" i="1" s="1"/>
  <c r="H4" i="1"/>
  <c r="H3" i="1"/>
  <c r="H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tc={FA73CADE-4CDF-48AF-8295-A82B79D1FBFF}</author>
    <author>tc={AE10A3FB-0BC4-47A1-AD13-7A343B63ABE5}</author>
  </authors>
  <commentList>
    <comment ref="L11" authorId="0" shapeId="0" xr:uid="{FA73CADE-4CDF-48AF-8295-A82B79D1FBFF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é assim que faz</t>
      </text>
    </comment>
    <comment ref="M11" authorId="1" shapeId="0" xr:uid="{AE10A3FB-0BC4-47A1-AD13-7A343B63ABE5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É ASSIM QUE FAZ!</t>
      </text>
    </comment>
  </commentList>
</comments>
</file>

<file path=xl/sharedStrings.xml><?xml version="1.0" encoding="utf-8"?>
<sst xmlns="http://schemas.openxmlformats.org/spreadsheetml/2006/main" count="40" uniqueCount="15">
  <si>
    <t>Qnt</t>
  </si>
  <si>
    <t>tipo</t>
  </si>
  <si>
    <t>ticker</t>
  </si>
  <si>
    <t>pm</t>
  </si>
  <si>
    <t>c</t>
  </si>
  <si>
    <t>Data</t>
  </si>
  <si>
    <t>ABCD3</t>
  </si>
  <si>
    <t>valor</t>
  </si>
  <si>
    <t>v</t>
  </si>
  <si>
    <t>PM aqui</t>
  </si>
  <si>
    <t>Total Investido</t>
  </si>
  <si>
    <t>L ou P no mês</t>
  </si>
  <si>
    <t>PMV no mês</t>
  </si>
  <si>
    <t>qnt aqui</t>
  </si>
  <si>
    <t>L ou P por operação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</si>
</sst>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14" fontId="0" fillId="0" borderId="4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0" applyNumberFormat="1"/>
    <xf numFmtId="0" fontId="0" fillId="0" borderId="5" xfId="0" applyBorder="1"/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4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erson Sachetto Rosa" id="{939EE38B-E400-4792-B4ED-66832BA81E2D}" userId="S::sachetto@ucl.br::6637bcb4-ea59-4fb6-8385-cf291c329e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3-08-01T20:22:05.97" personId="{939EE38B-E400-4792-B4ED-66832BA81E2D}" id="{FA73CADE-4CDF-48AF-8295-A82B79D1FBFF}">
    <text>Não é assim que faz</text>
  </threadedComment>
  <threadedComment ref="M11" dT="2023-08-01T01:47:50.58" personId="{939EE38B-E400-4792-B4ED-66832BA81E2D}" id="{AE10A3FB-0BC4-47A1-AD13-7A343B63ABE5}">
    <text>NÃO É ASSIM QUE FAZ!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9B46-41EC-4B67-B235-80C55E535149}">
  <dimension ref="A1:M17"/>
  <sheetViews>
    <sheetView tabSelected="1" zoomScale="95" zoomScaleNormal="85" workbookViewId="0">
      <selection activeCell="I15" sqref="I2:I15"/>
    </sheetView>
  </sheetViews>
  <sheetFormatPr defaultRowHeight="15" x14ac:dyDescent="0.25"/>
  <cols>
    <col min="1" max="1" width="10.7109375" style="1" bestFit="1" customWidth="1"/>
    <col min="2" max="2" width="9.140625" style="1"/>
    <col min="3" max="3" width="4.5703125" style="1" bestFit="1" customWidth="1"/>
    <col min="4" max="4" width="9.140625" style="1"/>
    <col min="5" max="5" width="10.5703125" style="1" bestFit="1" customWidth="1"/>
    <col min="6" max="6" width="10.7109375" style="1" bestFit="1" customWidth="1"/>
    <col min="7" max="7" width="0.7109375" customWidth="1"/>
    <col min="8" max="8" width="10.42578125" style="1" customWidth="1"/>
    <col min="9" max="9" width="10.85546875" bestFit="1" customWidth="1"/>
    <col min="10" max="10" width="14.28515625" bestFit="1" customWidth="1"/>
    <col min="11" max="11" width="19.28515625" bestFit="1" customWidth="1"/>
    <col min="12" max="13" width="13.140625" bestFit="1" customWidth="1"/>
  </cols>
  <sheetData>
    <row r="1" spans="1:13" x14ac:dyDescent="0.25">
      <c r="A1" s="23" t="s">
        <v>5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7</v>
      </c>
      <c r="G1" s="25"/>
      <c r="H1" s="24" t="s">
        <v>13</v>
      </c>
      <c r="I1" s="24" t="s">
        <v>9</v>
      </c>
      <c r="J1" s="24" t="s">
        <v>10</v>
      </c>
      <c r="K1" s="24" t="s">
        <v>14</v>
      </c>
      <c r="L1" s="24" t="s">
        <v>12</v>
      </c>
      <c r="M1" s="26" t="s">
        <v>11</v>
      </c>
    </row>
    <row r="2" spans="1:13" x14ac:dyDescent="0.25">
      <c r="A2" s="4">
        <v>45109</v>
      </c>
      <c r="B2" s="5">
        <v>3</v>
      </c>
      <c r="C2" s="5" t="s">
        <v>4</v>
      </c>
      <c r="D2" s="5" t="s">
        <v>6</v>
      </c>
      <c r="E2" s="6">
        <v>15</v>
      </c>
      <c r="F2" s="7">
        <f>E2*B2</f>
        <v>45</v>
      </c>
      <c r="G2" s="8"/>
      <c r="H2" s="5">
        <f>B2</f>
        <v>3</v>
      </c>
      <c r="I2" s="28"/>
      <c r="J2" s="8"/>
      <c r="K2" s="8"/>
      <c r="L2" s="8"/>
      <c r="M2" s="10"/>
    </row>
    <row r="3" spans="1:13" x14ac:dyDescent="0.25">
      <c r="A3" s="15">
        <v>45115</v>
      </c>
      <c r="B3" s="16">
        <v>2</v>
      </c>
      <c r="C3" s="16" t="s">
        <v>4</v>
      </c>
      <c r="D3" s="16" t="s">
        <v>6</v>
      </c>
      <c r="E3" s="17">
        <v>10</v>
      </c>
      <c r="F3" s="18">
        <f>E3*B3</f>
        <v>20</v>
      </c>
      <c r="G3" s="19"/>
      <c r="H3" s="16">
        <f>IF(C3="c",H2+B3,H2-B3)</f>
        <v>5</v>
      </c>
      <c r="I3" s="29">
        <f>(F3+F2)/H3</f>
        <v>13</v>
      </c>
      <c r="J3" s="20">
        <f>I3*H3</f>
        <v>65</v>
      </c>
      <c r="K3" s="19"/>
      <c r="L3" s="19"/>
      <c r="M3" s="21"/>
    </row>
    <row r="4" spans="1:13" x14ac:dyDescent="0.25">
      <c r="A4" s="4">
        <v>45142</v>
      </c>
      <c r="B4" s="5">
        <v>1</v>
      </c>
      <c r="C4" s="5" t="s">
        <v>8</v>
      </c>
      <c r="D4" s="5" t="s">
        <v>6</v>
      </c>
      <c r="E4" s="6">
        <v>20</v>
      </c>
      <c r="F4" s="7">
        <f t="shared" ref="F4:F11" si="0">E4*B4</f>
        <v>20</v>
      </c>
      <c r="G4" s="8"/>
      <c r="H4" s="5">
        <f>IF(C4="c",H3+B4,H3-B4)</f>
        <v>4</v>
      </c>
      <c r="I4" s="28">
        <f>I3</f>
        <v>13</v>
      </c>
      <c r="J4" s="9">
        <f t="shared" ref="J4:J15" si="1">I4*H4</f>
        <v>52</v>
      </c>
      <c r="K4" s="9">
        <f>(E4-$I$3)*B4</f>
        <v>7</v>
      </c>
      <c r="L4" s="8"/>
      <c r="M4" s="10"/>
    </row>
    <row r="5" spans="1:13" x14ac:dyDescent="0.25">
      <c r="A5" s="15">
        <v>45143</v>
      </c>
      <c r="B5" s="16">
        <v>1</v>
      </c>
      <c r="C5" s="16" t="s">
        <v>8</v>
      </c>
      <c r="D5" s="16" t="s">
        <v>6</v>
      </c>
      <c r="E5" s="17">
        <v>25</v>
      </c>
      <c r="F5" s="18">
        <f t="shared" si="0"/>
        <v>25</v>
      </c>
      <c r="G5" s="19"/>
      <c r="H5" s="16">
        <f t="shared" ref="H5:H15" si="2">IF(C5="c",H4+B5,H4-B5)</f>
        <v>3</v>
      </c>
      <c r="I5" s="29">
        <f>I4</f>
        <v>13</v>
      </c>
      <c r="J5" s="20">
        <f t="shared" si="1"/>
        <v>39</v>
      </c>
      <c r="K5" s="20">
        <f>(E5-$I$3)*B5</f>
        <v>12</v>
      </c>
      <c r="L5" s="20">
        <f>(F4+F5)/(B5+B4)</f>
        <v>22.5</v>
      </c>
      <c r="M5" s="22">
        <f>(L5-I3)*(B5+B4)</f>
        <v>19</v>
      </c>
    </row>
    <row r="6" spans="1:13" x14ac:dyDescent="0.25">
      <c r="A6" s="4">
        <v>45187</v>
      </c>
      <c r="B6" s="5">
        <v>2</v>
      </c>
      <c r="C6" s="5" t="s">
        <v>4</v>
      </c>
      <c r="D6" s="5" t="s">
        <v>6</v>
      </c>
      <c r="E6" s="6">
        <v>12</v>
      </c>
      <c r="F6" s="7">
        <f t="shared" si="0"/>
        <v>24</v>
      </c>
      <c r="G6" s="8"/>
      <c r="H6" s="5">
        <f t="shared" si="2"/>
        <v>5</v>
      </c>
      <c r="I6" s="28">
        <f>(I5*H5+B6*E6)/H6</f>
        <v>12.6</v>
      </c>
      <c r="J6" s="9">
        <f t="shared" si="1"/>
        <v>63</v>
      </c>
      <c r="K6" s="8"/>
      <c r="L6" s="8"/>
      <c r="M6" s="10"/>
    </row>
    <row r="7" spans="1:13" x14ac:dyDescent="0.25">
      <c r="A7" s="11">
        <v>45188</v>
      </c>
      <c r="B7" s="1">
        <v>5</v>
      </c>
      <c r="C7" s="1" t="s">
        <v>4</v>
      </c>
      <c r="D7" s="1" t="s">
        <v>6</v>
      </c>
      <c r="E7" s="12">
        <v>13</v>
      </c>
      <c r="F7" s="3">
        <f t="shared" si="0"/>
        <v>65</v>
      </c>
      <c r="H7" s="1">
        <f t="shared" si="2"/>
        <v>10</v>
      </c>
      <c r="I7" s="30">
        <f>(I6*H6+B7*E7)/H7</f>
        <v>12.8</v>
      </c>
      <c r="J7" s="13">
        <f t="shared" si="1"/>
        <v>128</v>
      </c>
      <c r="M7" s="14"/>
    </row>
    <row r="8" spans="1:13" x14ac:dyDescent="0.25">
      <c r="A8" s="11">
        <v>45189</v>
      </c>
      <c r="B8" s="1">
        <v>2</v>
      </c>
      <c r="C8" s="1" t="s">
        <v>8</v>
      </c>
      <c r="D8" s="1" t="s">
        <v>6</v>
      </c>
      <c r="E8" s="12">
        <v>12.5</v>
      </c>
      <c r="F8" s="3">
        <f t="shared" si="0"/>
        <v>25</v>
      </c>
      <c r="H8" s="1">
        <f t="shared" si="2"/>
        <v>8</v>
      </c>
      <c r="I8" s="30">
        <f>I7</f>
        <v>12.8</v>
      </c>
      <c r="J8" s="13">
        <f t="shared" si="1"/>
        <v>102.4</v>
      </c>
      <c r="K8" s="13">
        <f>(E8-I7)*B8</f>
        <v>-0.60000000000000142</v>
      </c>
      <c r="M8" s="14"/>
    </row>
    <row r="9" spans="1:13" x14ac:dyDescent="0.25">
      <c r="A9" s="11">
        <v>45190</v>
      </c>
      <c r="B9" s="1">
        <v>4</v>
      </c>
      <c r="C9" s="1" t="s">
        <v>4</v>
      </c>
      <c r="D9" s="1" t="s">
        <v>6</v>
      </c>
      <c r="E9" s="12">
        <v>11</v>
      </c>
      <c r="F9" s="3">
        <f t="shared" si="0"/>
        <v>44</v>
      </c>
      <c r="H9" s="1">
        <f t="shared" si="2"/>
        <v>12</v>
      </c>
      <c r="I9" s="30">
        <f>(I8*H8+E9*B9)/H9</f>
        <v>12.200000000000001</v>
      </c>
      <c r="J9" s="13">
        <f t="shared" si="1"/>
        <v>146.4</v>
      </c>
      <c r="M9" s="14"/>
    </row>
    <row r="10" spans="1:13" x14ac:dyDescent="0.25">
      <c r="A10" s="11">
        <v>45191</v>
      </c>
      <c r="B10" s="1">
        <v>4</v>
      </c>
      <c r="C10" s="1" t="s">
        <v>8</v>
      </c>
      <c r="D10" s="1" t="s">
        <v>6</v>
      </c>
      <c r="E10" s="12">
        <v>12</v>
      </c>
      <c r="F10" s="3">
        <f t="shared" si="0"/>
        <v>48</v>
      </c>
      <c r="H10" s="1">
        <f t="shared" si="2"/>
        <v>8</v>
      </c>
      <c r="I10" s="30">
        <f>I9</f>
        <v>12.200000000000001</v>
      </c>
      <c r="J10" s="13">
        <f t="shared" si="1"/>
        <v>97.600000000000009</v>
      </c>
      <c r="K10" s="13">
        <f>(E10-I9)*B10</f>
        <v>-0.80000000000000426</v>
      </c>
      <c r="M10" s="14"/>
    </row>
    <row r="11" spans="1:13" x14ac:dyDescent="0.25">
      <c r="A11" s="15">
        <v>45192</v>
      </c>
      <c r="B11" s="16">
        <v>4</v>
      </c>
      <c r="C11" s="16" t="s">
        <v>8</v>
      </c>
      <c r="D11" s="16" t="s">
        <v>6</v>
      </c>
      <c r="E11" s="17">
        <v>14</v>
      </c>
      <c r="F11" s="18">
        <f t="shared" si="0"/>
        <v>56</v>
      </c>
      <c r="G11" s="19"/>
      <c r="H11" s="16">
        <f t="shared" si="2"/>
        <v>4</v>
      </c>
      <c r="I11" s="29">
        <f>I10</f>
        <v>12.200000000000001</v>
      </c>
      <c r="J11" s="20">
        <f t="shared" si="1"/>
        <v>48.800000000000004</v>
      </c>
      <c r="K11" s="20">
        <f>(E11-I10)*B11</f>
        <v>7.1999999999999957</v>
      </c>
      <c r="L11" s="20">
        <f>(F8+F10+F11)/(B8+B10+B11)</f>
        <v>12.9</v>
      </c>
      <c r="M11" s="22">
        <f>(L11-I11)*(B8+B10+B11)</f>
        <v>6.9999999999999929</v>
      </c>
    </row>
    <row r="12" spans="1:13" x14ac:dyDescent="0.25">
      <c r="A12" s="27">
        <v>45223</v>
      </c>
      <c r="B12" s="1">
        <v>10</v>
      </c>
      <c r="C12" s="1" t="s">
        <v>4</v>
      </c>
      <c r="D12" s="1" t="s">
        <v>6</v>
      </c>
      <c r="E12" s="12">
        <v>9</v>
      </c>
      <c r="F12" s="3">
        <f>E12*B12</f>
        <v>90</v>
      </c>
      <c r="H12" s="1">
        <f t="shared" si="2"/>
        <v>14</v>
      </c>
      <c r="I12" s="30">
        <f>(I11*H11+F12+I2)/H12</f>
        <v>9.9142857142857146</v>
      </c>
      <c r="J12" s="13">
        <f t="shared" si="1"/>
        <v>138.80000000000001</v>
      </c>
    </row>
    <row r="13" spans="1:13" x14ac:dyDescent="0.25">
      <c r="A13" s="27">
        <v>45223</v>
      </c>
      <c r="B13" s="1">
        <v>10</v>
      </c>
      <c r="C13" s="1" t="s">
        <v>8</v>
      </c>
      <c r="D13" s="1" t="s">
        <v>6</v>
      </c>
      <c r="E13" s="12">
        <v>14</v>
      </c>
      <c r="F13" s="3">
        <f>E13*B13</f>
        <v>140</v>
      </c>
      <c r="H13" s="1">
        <f t="shared" si="2"/>
        <v>4</v>
      </c>
      <c r="I13" s="30">
        <f>I12</f>
        <v>9.9142857142857146</v>
      </c>
      <c r="J13" s="13">
        <f t="shared" si="1"/>
        <v>39.657142857142858</v>
      </c>
      <c r="K13" s="13">
        <f>(E13-I12)*B13</f>
        <v>40.857142857142854</v>
      </c>
    </row>
    <row r="14" spans="1:13" x14ac:dyDescent="0.25">
      <c r="A14" s="27">
        <v>45225</v>
      </c>
      <c r="B14" s="1">
        <v>2</v>
      </c>
      <c r="C14" s="1" t="s">
        <v>4</v>
      </c>
      <c r="D14" s="1" t="s">
        <v>6</v>
      </c>
      <c r="E14" s="12">
        <v>12</v>
      </c>
      <c r="F14" s="3">
        <f t="shared" ref="F14:F15" si="3">E14*B14</f>
        <v>24</v>
      </c>
      <c r="H14" s="1">
        <f t="shared" si="2"/>
        <v>6</v>
      </c>
      <c r="I14" s="30">
        <f>(I13*H13+F14)/H14</f>
        <v>10.609523809523809</v>
      </c>
      <c r="J14" s="13">
        <f t="shared" si="1"/>
        <v>63.657142857142858</v>
      </c>
    </row>
    <row r="15" spans="1:13" x14ac:dyDescent="0.25">
      <c r="A15" s="27">
        <v>45226</v>
      </c>
      <c r="B15" s="1">
        <v>2</v>
      </c>
      <c r="C15" s="1" t="s">
        <v>4</v>
      </c>
      <c r="D15" s="1" t="s">
        <v>6</v>
      </c>
      <c r="E15" s="12">
        <v>12</v>
      </c>
      <c r="F15" s="3">
        <f t="shared" si="3"/>
        <v>24</v>
      </c>
      <c r="H15" s="1">
        <f t="shared" si="2"/>
        <v>8</v>
      </c>
      <c r="I15" s="30">
        <f>(I14*H14+F15)/H15</f>
        <v>10.957142857142857</v>
      </c>
      <c r="J15" s="13">
        <f t="shared" si="1"/>
        <v>87.657142857142858</v>
      </c>
    </row>
    <row r="16" spans="1:13" x14ac:dyDescent="0.25">
      <c r="E16" s="2"/>
      <c r="F16" s="3"/>
    </row>
    <row r="17" spans="5:5" x14ac:dyDescent="0.25">
      <c r="E17" s="2"/>
    </row>
  </sheetData>
  <pageMargins left="0.7" right="0.7" top="0.75" bottom="0.75" header="0.3" footer="0.3"/>
  <ignoredErrors>
    <ignoredError sqref="I9 I1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Sachetto Rosa</dc:creator>
  <cp:lastModifiedBy>Anderson Sachetto Rosa</cp:lastModifiedBy>
  <dcterms:created xsi:type="dcterms:W3CDTF">2023-08-01T01:02:13Z</dcterms:created>
  <dcterms:modified xsi:type="dcterms:W3CDTF">2023-08-03T20:33:26Z</dcterms:modified>
</cp:coreProperties>
</file>