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CHIN\git_repo\Cryptocurrency_Portfolio_Management\"/>
    </mc:Choice>
  </mc:AlternateContent>
  <xr:revisionPtr revIDLastSave="0" documentId="13_ncr:1_{4DCD95F1-47C8-407F-B7FD-33AB8B6A598A}" xr6:coauthVersionLast="47" xr6:coauthVersionMax="47" xr10:uidLastSave="{00000000-0000-0000-0000-000000000000}"/>
  <bookViews>
    <workbookView xWindow="-108" yWindow="-108" windowWidth="23256" windowHeight="12576" xr2:uid="{7AEF04DE-758B-4D41-AC2B-B500C5FD1CEC}"/>
  </bookViews>
  <sheets>
    <sheet name="Dashboard" sheetId="1" r:id="rId1"/>
    <sheet name="Data Set" sheetId="3" r:id="rId2"/>
  </sheets>
  <definedNames>
    <definedName name="_?pr_vmn_id_webcompa_ent_lvs__webcompa__1_0__ya__ch_WCYID10420_200707__yrff" localSheetId="0">Dashboard!#REF!</definedName>
    <definedName name="ExternalData_1" localSheetId="1" hidden="1">'Data Set'!$A$1:$G$121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3" i="1" l="1"/>
  <c r="B16" i="1"/>
  <c r="E5" i="1"/>
  <c r="E6" i="1"/>
  <c r="E7" i="1"/>
  <c r="E8" i="1"/>
  <c r="E9" i="1"/>
  <c r="E10" i="1"/>
  <c r="E11" i="1"/>
  <c r="E12" i="1"/>
  <c r="J9" i="1"/>
  <c r="J6" i="1"/>
  <c r="J10" i="1"/>
  <c r="J11" i="1"/>
  <c r="J5" i="1"/>
  <c r="J12" i="1"/>
  <c r="J7" i="1"/>
  <c r="J13" i="1"/>
  <c r="J8" i="1"/>
  <c r="G13" i="1" l="1"/>
  <c r="H13" i="1" s="1"/>
  <c r="I13" i="1" s="1"/>
  <c r="G7" i="1"/>
  <c r="H7" i="1" s="1"/>
  <c r="I7" i="1" s="1"/>
  <c r="G6" i="1"/>
  <c r="H6" i="1" s="1"/>
  <c r="I6" i="1" s="1"/>
  <c r="G5" i="1"/>
  <c r="G12" i="1"/>
  <c r="H12" i="1" s="1"/>
  <c r="I12" i="1" s="1"/>
  <c r="G11" i="1"/>
  <c r="H11" i="1" s="1"/>
  <c r="I11" i="1" s="1"/>
  <c r="G10" i="1"/>
  <c r="H10" i="1" s="1"/>
  <c r="I10" i="1" s="1"/>
  <c r="G9" i="1"/>
  <c r="H9" i="1" s="1"/>
  <c r="I9" i="1" s="1"/>
  <c r="G8" i="1"/>
  <c r="H8" i="1" s="1"/>
  <c r="I8" i="1" s="1"/>
  <c r="H5" i="1" l="1"/>
  <c r="D16" i="1"/>
  <c r="I5" i="1" l="1"/>
  <c r="C16" i="1"/>
  <c r="E16" i="1" s="1"/>
  <c r="D20" i="1" l="1"/>
  <c r="C20" i="1"/>
  <c r="C19" i="1"/>
  <c r="D19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85181A8-91A9-44FA-98F8-D759C508A306}" keepAlive="1" name="Query - markets?vs_currency=inr&amp;ids=bitcoin%2C%20dogecoin%2C%20wazirx%2C%20ripple%2C%20v" description="Connection to the 'markets?vs_currency=inr&amp;ids=bitcoin%2C%20dogecoin%2C%20wazirx%2C%20ripple%2C%20v' query in the workbook." type="5" refreshedVersion="6" background="1" saveData="1">
    <dbPr connection="Provider=Microsoft.Mashup.OleDb.1;Data Source=$Workbook$;Location=&quot;markets?vs_currency=inr&amp;ids=bitcoin%2C%20dogecoin%2C%20wazirx%2C%20ripple%2C%20v&quot;;Extended Properties=&quot;&quot;" command="SELECT * FROM [markets?vs_currency=inr&amp;ids=bitcoin%2C%20dogecoin%2C%20wazirx%2C%20ripple%2C%20v]"/>
  </connection>
  <connection id="2" xr16:uid="{7B4D3429-FDFB-497F-8A3E-D05963AB3C2E}" keepAlive="1" interval="1" name="Query - market-status" description="Connection to the 'market-status' query in the workbook." type="5" refreshedVersion="7" background="1" refreshOnLoad="1" saveData="1">
    <dbPr connection="Provider=Microsoft.Mashup.OleDb.1;Data Source=$Workbook$;Location=market-status;Extended Properties=&quot;&quot;" command="SELECT * FROM [market-status]"/>
  </connection>
</connections>
</file>

<file path=xl/sharedStrings.xml><?xml version="1.0" encoding="utf-8"?>
<sst xmlns="http://schemas.openxmlformats.org/spreadsheetml/2006/main" count="878" uniqueCount="564">
  <si>
    <t>Profit/Loss</t>
  </si>
  <si>
    <t>Amount Purchase</t>
  </si>
  <si>
    <t>Holding</t>
  </si>
  <si>
    <t>Worst Return</t>
  </si>
  <si>
    <t>Best Return</t>
  </si>
  <si>
    <t>Total ROI</t>
  </si>
  <si>
    <t>btc</t>
  </si>
  <si>
    <t>doge</t>
  </si>
  <si>
    <t>xrp</t>
  </si>
  <si>
    <t>matic</t>
  </si>
  <si>
    <t>vet</t>
  </si>
  <si>
    <t>etc</t>
  </si>
  <si>
    <t>shib</t>
  </si>
  <si>
    <t>wrx</t>
  </si>
  <si>
    <t>Symbol</t>
  </si>
  <si>
    <t>Crypto Name</t>
  </si>
  <si>
    <t>BITCOIN</t>
  </si>
  <si>
    <t>DOGECOIN</t>
  </si>
  <si>
    <t>SHIBA INU</t>
  </si>
  <si>
    <t>RIPPLE</t>
  </si>
  <si>
    <t>MATIC NETWORK</t>
  </si>
  <si>
    <t>VE CHAIN</t>
  </si>
  <si>
    <t>WAZIRX TOKEN</t>
  </si>
  <si>
    <t>Sachin</t>
  </si>
  <si>
    <t>Current Price ₹</t>
  </si>
  <si>
    <t>Current Value ₹</t>
  </si>
  <si>
    <t>Total Invested ₹</t>
  </si>
  <si>
    <t>Profit/Loss ₹</t>
  </si>
  <si>
    <t>Rate Of Interest %</t>
  </si>
  <si>
    <t>Column1.baseMarket</t>
  </si>
  <si>
    <t>Column1.quoteMarket</t>
  </si>
  <si>
    <t>Column1.status</t>
  </si>
  <si>
    <t>Column1.low</t>
  </si>
  <si>
    <t>Column1.high</t>
  </si>
  <si>
    <t>Column1.last</t>
  </si>
  <si>
    <t>Column1.volume</t>
  </si>
  <si>
    <t>usdt</t>
  </si>
  <si>
    <t>inr</t>
  </si>
  <si>
    <t>active</t>
  </si>
  <si>
    <t>bchold</t>
  </si>
  <si>
    <t>suspended</t>
  </si>
  <si>
    <t>30000.0</t>
  </si>
  <si>
    <t>0.0</t>
  </si>
  <si>
    <t>ltc</t>
  </si>
  <si>
    <t>dash</t>
  </si>
  <si>
    <t>eth</t>
  </si>
  <si>
    <t>trx</t>
  </si>
  <si>
    <t>eos</t>
  </si>
  <si>
    <t>zil</t>
  </si>
  <si>
    <t>ncash</t>
  </si>
  <si>
    <t>0.07848</t>
  </si>
  <si>
    <t>bat</t>
  </si>
  <si>
    <t>gnt</t>
  </si>
  <si>
    <t>2.242</t>
  </si>
  <si>
    <t>zrx</t>
  </si>
  <si>
    <t>storm</t>
  </si>
  <si>
    <t>0.15</t>
  </si>
  <si>
    <t>req</t>
  </si>
  <si>
    <t>0.0952</t>
  </si>
  <si>
    <t>sub</t>
  </si>
  <si>
    <t>0.3075</t>
  </si>
  <si>
    <t>nuls</t>
  </si>
  <si>
    <t>108.0</t>
  </si>
  <si>
    <t>icx</t>
  </si>
  <si>
    <t>112.0</t>
  </si>
  <si>
    <t>omg</t>
  </si>
  <si>
    <t>iost</t>
  </si>
  <si>
    <t>snt</t>
  </si>
  <si>
    <t>5.0</t>
  </si>
  <si>
    <t>npxs</t>
  </si>
  <si>
    <t>0.01746</t>
  </si>
  <si>
    <t>cs</t>
  </si>
  <si>
    <t>7.084</t>
  </si>
  <si>
    <t>fun</t>
  </si>
  <si>
    <t>1.2</t>
  </si>
  <si>
    <t>poe</t>
  </si>
  <si>
    <t>1.4</t>
  </si>
  <si>
    <t>theta</t>
  </si>
  <si>
    <t>11.99</t>
  </si>
  <si>
    <t>dent</t>
  </si>
  <si>
    <t>qkc</t>
  </si>
  <si>
    <t>0.4998</t>
  </si>
  <si>
    <t>stq</t>
  </si>
  <si>
    <t>0.001994</t>
  </si>
  <si>
    <t>zco</t>
  </si>
  <si>
    <t>0.3085</t>
  </si>
  <si>
    <t>hot</t>
  </si>
  <si>
    <t>ocn</t>
  </si>
  <si>
    <t>0.09179</t>
  </si>
  <si>
    <t>noah</t>
  </si>
  <si>
    <t>0.033</t>
  </si>
  <si>
    <t>banca</t>
  </si>
  <si>
    <t>0.001758</t>
  </si>
  <si>
    <t>bch</t>
  </si>
  <si>
    <t>bnb</t>
  </si>
  <si>
    <t>btt</t>
  </si>
  <si>
    <t>yfi</t>
  </si>
  <si>
    <t>uni</t>
  </si>
  <si>
    <t>link</t>
  </si>
  <si>
    <t>sxp</t>
  </si>
  <si>
    <t>ada</t>
  </si>
  <si>
    <t>atom</t>
  </si>
  <si>
    <t>xlm</t>
  </si>
  <si>
    <t>xem</t>
  </si>
  <si>
    <t>zec</t>
  </si>
  <si>
    <t>busd</t>
  </si>
  <si>
    <t>yfii</t>
  </si>
  <si>
    <t>dot</t>
  </si>
  <si>
    <t>easy</t>
  </si>
  <si>
    <t>1270.0</t>
  </si>
  <si>
    <t>crv</t>
  </si>
  <si>
    <t>ren</t>
  </si>
  <si>
    <t>enj</t>
  </si>
  <si>
    <t>mana</t>
  </si>
  <si>
    <t>hbar</t>
  </si>
  <si>
    <t>uma</t>
  </si>
  <si>
    <t>chr</t>
  </si>
  <si>
    <t>paxg</t>
  </si>
  <si>
    <t>1inch</t>
  </si>
  <si>
    <t>uft</t>
  </si>
  <si>
    <t>dock</t>
  </si>
  <si>
    <t>fil</t>
  </si>
  <si>
    <t>win</t>
  </si>
  <si>
    <t>tko</t>
  </si>
  <si>
    <t>push</t>
  </si>
  <si>
    <t>avax</t>
  </si>
  <si>
    <t>luna</t>
  </si>
  <si>
    <t>xvg</t>
  </si>
  <si>
    <t>sc</t>
  </si>
  <si>
    <t>ftt</t>
  </si>
  <si>
    <t>dgb</t>
  </si>
  <si>
    <t>cvc</t>
  </si>
  <si>
    <t>cake</t>
  </si>
  <si>
    <t>ez</t>
  </si>
  <si>
    <t>bzrx</t>
  </si>
  <si>
    <t>ftm</t>
  </si>
  <si>
    <t>hnt</t>
  </si>
  <si>
    <t>ark</t>
  </si>
  <si>
    <t>ctsi</t>
  </si>
  <si>
    <t>kmd</t>
  </si>
  <si>
    <t>coti</t>
  </si>
  <si>
    <t>iotx</t>
  </si>
  <si>
    <t>Data Updation through WazirX.com</t>
  </si>
  <si>
    <t>ETHEREUM CLASSIC</t>
  </si>
  <si>
    <t>rlc</t>
  </si>
  <si>
    <t>trb</t>
  </si>
  <si>
    <t>Price of 1 Coin</t>
  </si>
  <si>
    <t>reef</t>
  </si>
  <si>
    <t>Total Invested</t>
  </si>
  <si>
    <t>icp</t>
  </si>
  <si>
    <t>xvs</t>
  </si>
  <si>
    <t>ont</t>
  </si>
  <si>
    <t>ckb</t>
  </si>
  <si>
    <t>dcr</t>
  </si>
  <si>
    <t>mdx</t>
  </si>
  <si>
    <t>ETHEREUM</t>
  </si>
  <si>
    <t>pha</t>
  </si>
  <si>
    <t>rune</t>
  </si>
  <si>
    <t>ogn</t>
  </si>
  <si>
    <t>data</t>
  </si>
  <si>
    <t>mir</t>
  </si>
  <si>
    <t>ksm</t>
  </si>
  <si>
    <t>nkn</t>
  </si>
  <si>
    <t>bal</t>
  </si>
  <si>
    <t>pnt</t>
  </si>
  <si>
    <t>dnt</t>
  </si>
  <si>
    <t>keep</t>
  </si>
  <si>
    <t>poly</t>
  </si>
  <si>
    <t>celr</t>
  </si>
  <si>
    <t>alpha</t>
  </si>
  <si>
    <t>comp</t>
  </si>
  <si>
    <t>alice</t>
  </si>
  <si>
    <t>snx</t>
  </si>
  <si>
    <t>egld</t>
  </si>
  <si>
    <t>sand</t>
  </si>
  <si>
    <t>axs</t>
  </si>
  <si>
    <t>73.87</t>
  </si>
  <si>
    <t>245.0</t>
  </si>
  <si>
    <t>124.0</t>
  </si>
  <si>
    <t>4506.689</t>
  </si>
  <si>
    <t>front</t>
  </si>
  <si>
    <t>5.32</t>
  </si>
  <si>
    <t>0.229</t>
  </si>
  <si>
    <t>84.0</t>
  </si>
  <si>
    <t>41286.0</t>
  </si>
  <si>
    <t>25850.0</t>
  </si>
  <si>
    <t>0.27859</t>
  </si>
  <si>
    <t>193.72</t>
  </si>
  <si>
    <t>106.7</t>
  </si>
  <si>
    <t>75.61</t>
  </si>
  <si>
    <t>1455.0</t>
  </si>
  <si>
    <t>7.5375</t>
  </si>
  <si>
    <t>131.53</t>
  </si>
  <si>
    <t>31.73</t>
  </si>
  <si>
    <t>109.51</t>
  </si>
  <si>
    <t>17.4</t>
  </si>
  <si>
    <t>22.97</t>
  </si>
  <si>
    <t>186.187</t>
  </si>
  <si>
    <t>5.36</t>
  </si>
  <si>
    <t>4711.03</t>
  </si>
  <si>
    <t>36.6</t>
  </si>
  <si>
    <t>12.38</t>
  </si>
  <si>
    <t>4552.32</t>
  </si>
  <si>
    <t>5760.0</t>
  </si>
  <si>
    <t>64.0</t>
  </si>
  <si>
    <t>29.46</t>
  </si>
  <si>
    <t>3200.0</t>
  </si>
  <si>
    <t>10800.0</t>
  </si>
  <si>
    <t>4450.0</t>
  </si>
  <si>
    <t>70.0</t>
  </si>
  <si>
    <t>75.9</t>
  </si>
  <si>
    <t>75.16</t>
  </si>
  <si>
    <t>15448204.66</t>
  </si>
  <si>
    <t>3281021.0</t>
  </si>
  <si>
    <t>3488711.0</t>
  </si>
  <si>
    <t>3431000.0</t>
  </si>
  <si>
    <t>447.39231</t>
  </si>
  <si>
    <t>11369.51</t>
  </si>
  <si>
    <t>12700.0</t>
  </si>
  <si>
    <t>12555.0</t>
  </si>
  <si>
    <t>1725.421</t>
  </si>
  <si>
    <t>59.7</t>
  </si>
  <si>
    <t>66.4238</t>
  </si>
  <si>
    <t>66.3468</t>
  </si>
  <si>
    <t>2031420.8</t>
  </si>
  <si>
    <t>12718.0</t>
  </si>
  <si>
    <t>13500.0</t>
  </si>
  <si>
    <t>13495.0</t>
  </si>
  <si>
    <t>198.775</t>
  </si>
  <si>
    <t>232000.0</t>
  </si>
  <si>
    <t>240200.0</t>
  </si>
  <si>
    <t>237600.0</t>
  </si>
  <si>
    <t>1221.8924</t>
  </si>
  <si>
    <t>5.8</t>
  </si>
  <si>
    <t>5.7901</t>
  </si>
  <si>
    <t>24977552.0</t>
  </si>
  <si>
    <t>331.0</t>
  </si>
  <si>
    <t>356.89</t>
  </si>
  <si>
    <t>352.0</t>
  </si>
  <si>
    <t>40995.29</t>
  </si>
  <si>
    <t>6.89</t>
  </si>
  <si>
    <t>7.6</t>
  </si>
  <si>
    <t>7.56</t>
  </si>
  <si>
    <t>4824914.0</t>
  </si>
  <si>
    <t>50.673</t>
  </si>
  <si>
    <t>55.337</t>
  </si>
  <si>
    <t>54.8</t>
  </si>
  <si>
    <t>182427.66</t>
  </si>
  <si>
    <t>73.08</t>
  </si>
  <si>
    <t>72.86</t>
  </si>
  <si>
    <t>63284.39</t>
  </si>
  <si>
    <t>372.0</t>
  </si>
  <si>
    <t>391.997</t>
  </si>
  <si>
    <t>385.201</t>
  </si>
  <si>
    <t>22584.72</t>
  </si>
  <si>
    <t>20.301</t>
  </si>
  <si>
    <t>29.0</t>
  </si>
  <si>
    <t>23.15</t>
  </si>
  <si>
    <t>3454400.0</t>
  </si>
  <si>
    <t>2.05</t>
  </si>
  <si>
    <t>2.77</t>
  </si>
  <si>
    <t>2.29</t>
  </si>
  <si>
    <t>75454635.0</t>
  </si>
  <si>
    <t>0.264</t>
  </si>
  <si>
    <t>223083463.0</t>
  </si>
  <si>
    <t>0.626</t>
  </si>
  <si>
    <t>1.0</t>
  </si>
  <si>
    <t>0.805</t>
  </si>
  <si>
    <t>311513760.0</t>
  </si>
  <si>
    <t>101.27</t>
  </si>
  <si>
    <t>109.5</t>
  </si>
  <si>
    <t>105.6</t>
  </si>
  <si>
    <t>5663685.6</t>
  </si>
  <si>
    <t>83.85</t>
  </si>
  <si>
    <t>94.49</t>
  </si>
  <si>
    <t>92.6</t>
  </si>
  <si>
    <t>10022278.0</t>
  </si>
  <si>
    <t>45000.0</t>
  </si>
  <si>
    <t>44703.0</t>
  </si>
  <si>
    <t>132.3184</t>
  </si>
  <si>
    <t>28642.01</t>
  </si>
  <si>
    <t>28535.0</t>
  </si>
  <si>
    <t>1909.126</t>
  </si>
  <si>
    <t>0.2971</t>
  </si>
  <si>
    <t>0.29659</t>
  </si>
  <si>
    <t>310730003.0</t>
  </si>
  <si>
    <t>2477440.0</t>
  </si>
  <si>
    <t>2664945.0</t>
  </si>
  <si>
    <t>2651999.0</t>
  </si>
  <si>
    <t>3.538018</t>
  </si>
  <si>
    <t>2100.0</t>
  </si>
  <si>
    <t>2243.86</t>
  </si>
  <si>
    <t>2224.1</t>
  </si>
  <si>
    <t>3633.53</t>
  </si>
  <si>
    <t>1794.66</t>
  </si>
  <si>
    <t>1898.0</t>
  </si>
  <si>
    <t>1879.8</t>
  </si>
  <si>
    <t>7325.73</t>
  </si>
  <si>
    <t>230.48</t>
  </si>
  <si>
    <t>126180.52</t>
  </si>
  <si>
    <t>129.9968</t>
  </si>
  <si>
    <t>129.1063</t>
  </si>
  <si>
    <t>1942466.0</t>
  </si>
  <si>
    <t>1030.0</t>
  </si>
  <si>
    <t>1130.0</t>
  </si>
  <si>
    <t>1108.04</t>
  </si>
  <si>
    <t>9064.31</t>
  </si>
  <si>
    <t>22.4633</t>
  </si>
  <si>
    <t>24.7322</t>
  </si>
  <si>
    <t>24.5845</t>
  </si>
  <si>
    <t>908857.9</t>
  </si>
  <si>
    <t>13.5</t>
  </si>
  <si>
    <t>14.599</t>
  </si>
  <si>
    <t>14.55</t>
  </si>
  <si>
    <t>1166433.0</t>
  </si>
  <si>
    <t>9608.82</t>
  </si>
  <si>
    <t>10133.89</t>
  </si>
  <si>
    <t>10100.0</t>
  </si>
  <si>
    <t>176.009</t>
  </si>
  <si>
    <t>74.11</t>
  </si>
  <si>
    <t>75.0</t>
  </si>
  <si>
    <t>42826.72</t>
  </si>
  <si>
    <t>303773.76</t>
  </si>
  <si>
    <t>325625.0</t>
  </si>
  <si>
    <t>317998.93</t>
  </si>
  <si>
    <t>119.304491</t>
  </si>
  <si>
    <t>18.52</t>
  </si>
  <si>
    <t>19.8873</t>
  </si>
  <si>
    <t>19.6185</t>
  </si>
  <si>
    <t>30808187.0</t>
  </si>
  <si>
    <t>1525.0</t>
  </si>
  <si>
    <t>1596.0</t>
  </si>
  <si>
    <t>1590.0</t>
  </si>
  <si>
    <t>25755.36</t>
  </si>
  <si>
    <t>8.25</t>
  </si>
  <si>
    <t>8.22636</t>
  </si>
  <si>
    <t>6619612.0</t>
  </si>
  <si>
    <t>156.85</t>
  </si>
  <si>
    <t>153.4</t>
  </si>
  <si>
    <t>78905.365</t>
  </si>
  <si>
    <t>37.1</t>
  </si>
  <si>
    <t>36.85</t>
  </si>
  <si>
    <t>438593.1</t>
  </si>
  <si>
    <t>122.4</t>
  </si>
  <si>
    <t>329442.2</t>
  </si>
  <si>
    <t>58.0</t>
  </si>
  <si>
    <t>63.7</t>
  </si>
  <si>
    <t>61.8992</t>
  </si>
  <si>
    <t>922274.7</t>
  </si>
  <si>
    <t>16.40001</t>
  </si>
  <si>
    <t>17.0</t>
  </si>
  <si>
    <t>1878547.7</t>
  </si>
  <si>
    <t>810.52</t>
  </si>
  <si>
    <t>990.0</t>
  </si>
  <si>
    <t>836.31</t>
  </si>
  <si>
    <t>12647.986</t>
  </si>
  <si>
    <t>26.5011</t>
  </si>
  <si>
    <t>25.46</t>
  </si>
  <si>
    <t>14185249.0</t>
  </si>
  <si>
    <t>130000.0</t>
  </si>
  <si>
    <t>131800.0</t>
  </si>
  <si>
    <t>131360.0</t>
  </si>
  <si>
    <t>29.76646</t>
  </si>
  <si>
    <t>219.99</t>
  </si>
  <si>
    <t>213.09</t>
  </si>
  <si>
    <t>318672.8</t>
  </si>
  <si>
    <t>4290.888</t>
  </si>
  <si>
    <t>11415.78</t>
  </si>
  <si>
    <t>69.56</t>
  </si>
  <si>
    <t>68.9</t>
  </si>
  <si>
    <t>2451776.38</t>
  </si>
  <si>
    <t>5.849</t>
  </si>
  <si>
    <t>5.79</t>
  </si>
  <si>
    <t>13664855.0</t>
  </si>
  <si>
    <t>5326.39</t>
  </si>
  <si>
    <t>5140.3</t>
  </si>
  <si>
    <t>571.4</t>
  </si>
  <si>
    <t>0.0354</t>
  </si>
  <si>
    <t>0.0404</t>
  </si>
  <si>
    <t>0.0401</t>
  </si>
  <si>
    <t>7520579666.0</t>
  </si>
  <si>
    <t>136.3</t>
  </si>
  <si>
    <t>145.5</t>
  </si>
  <si>
    <t>144.29</t>
  </si>
  <si>
    <t>99052.42</t>
  </si>
  <si>
    <t>123.181</t>
  </si>
  <si>
    <t>136.0</t>
  </si>
  <si>
    <t>124.8</t>
  </si>
  <si>
    <t>222853.14</t>
  </si>
  <si>
    <t>1200.0</t>
  </si>
  <si>
    <t>1289.875</t>
  </si>
  <si>
    <t>1275.0</t>
  </si>
  <si>
    <t>2273.69</t>
  </si>
  <si>
    <t>1045.31</t>
  </si>
  <si>
    <t>1300.0</t>
  </si>
  <si>
    <t>1299.0</t>
  </si>
  <si>
    <t>48626.33</t>
  </si>
  <si>
    <t>1.94</t>
  </si>
  <si>
    <t>2.5013</t>
  </si>
  <si>
    <t>2.3504</t>
  </si>
  <si>
    <t>49868719.0</t>
  </si>
  <si>
    <t>1.2191</t>
  </si>
  <si>
    <t>1.3577</t>
  </si>
  <si>
    <t>1.339</t>
  </si>
  <si>
    <t>38414250.0</t>
  </si>
  <si>
    <t>3535.0</t>
  </si>
  <si>
    <t>3776.0</t>
  </si>
  <si>
    <t>3775.0</t>
  </si>
  <si>
    <t>770.424</t>
  </si>
  <si>
    <t>4.19</t>
  </si>
  <si>
    <t>4.5</t>
  </si>
  <si>
    <t>4.48</t>
  </si>
  <si>
    <t>5059175.0</t>
  </si>
  <si>
    <t>22.5</t>
  </si>
  <si>
    <t>24.0</t>
  </si>
  <si>
    <t>23.503</t>
  </si>
  <si>
    <t>236153.8</t>
  </si>
  <si>
    <t>1355.0</t>
  </si>
  <si>
    <t>4126.443</t>
  </si>
  <si>
    <t>291.24</t>
  </si>
  <si>
    <t>346.0</t>
  </si>
  <si>
    <t>308.0</t>
  </si>
  <si>
    <t>317540.88</t>
  </si>
  <si>
    <t>24.25</t>
  </si>
  <si>
    <t>28.11</t>
  </si>
  <si>
    <t>25.509</t>
  </si>
  <si>
    <t>1144552.8</t>
  </si>
  <si>
    <t>20.804</t>
  </si>
  <si>
    <t>22.888</t>
  </si>
  <si>
    <t>22.499</t>
  </si>
  <si>
    <t>889201.5</t>
  </si>
  <si>
    <t>1060.0</t>
  </si>
  <si>
    <t>1500.0</t>
  </si>
  <si>
    <t>1400.02</t>
  </si>
  <si>
    <t>40609.577</t>
  </si>
  <si>
    <t>93.0</t>
  </si>
  <si>
    <t>107.0</t>
  </si>
  <si>
    <t>94.92</t>
  </si>
  <si>
    <t>138892.0</t>
  </si>
  <si>
    <t>56.482</t>
  </si>
  <si>
    <t>9365420.4</t>
  </si>
  <si>
    <t>66.1</t>
  </si>
  <si>
    <t>87.982</t>
  </si>
  <si>
    <t>73.0</t>
  </si>
  <si>
    <t>1552327.44</t>
  </si>
  <si>
    <t>15.3</t>
  </si>
  <si>
    <t>14.65</t>
  </si>
  <si>
    <t>6934583.4</t>
  </si>
  <si>
    <t>1.804</t>
  </si>
  <si>
    <t>5.715</t>
  </si>
  <si>
    <t>5.161</t>
  </si>
  <si>
    <t>224213553.0</t>
  </si>
  <si>
    <t>0.000552</t>
  </si>
  <si>
    <t>0.000589</t>
  </si>
  <si>
    <t>0.000577</t>
  </si>
  <si>
    <t>471849067956.0</t>
  </si>
  <si>
    <t>270.51</t>
  </si>
  <si>
    <t>286.0</t>
  </si>
  <si>
    <t>283.39</t>
  </si>
  <si>
    <t>22929.29</t>
  </si>
  <si>
    <t>3371.34</t>
  </si>
  <si>
    <t>3800.0</t>
  </si>
  <si>
    <t>3653.0</t>
  </si>
  <si>
    <t>1410.963</t>
  </si>
  <si>
    <t>1.5</t>
  </si>
  <si>
    <t>1.645</t>
  </si>
  <si>
    <t>1.6002</t>
  </si>
  <si>
    <t>33502266.0</t>
  </si>
  <si>
    <t>5452.0</t>
  </si>
  <si>
    <t>56406.91</t>
  </si>
  <si>
    <t>68.0</t>
  </si>
  <si>
    <t>73.4</t>
  </si>
  <si>
    <t>71.15</t>
  </si>
  <si>
    <t>28141.85</t>
  </si>
  <si>
    <t>0.928</t>
  </si>
  <si>
    <t>1.04</t>
  </si>
  <si>
    <t>1.0199</t>
  </si>
  <si>
    <t>27558878.0</t>
  </si>
  <si>
    <t>67.8</t>
  </si>
  <si>
    <t>71.4</t>
  </si>
  <si>
    <t>69.5</t>
  </si>
  <si>
    <t>117018.68</t>
  </si>
  <si>
    <t>2325.0</t>
  </si>
  <si>
    <t>2450.0</t>
  </si>
  <si>
    <t>2401.99</t>
  </si>
  <si>
    <t>1910.884</t>
  </si>
  <si>
    <t>11600.0</t>
  </si>
  <si>
    <t>12000.0</t>
  </si>
  <si>
    <t>11602.01</t>
  </si>
  <si>
    <t>66.2296</t>
  </si>
  <si>
    <t>96.77</t>
  </si>
  <si>
    <t>101.2</t>
  </si>
  <si>
    <t>100.5</t>
  </si>
  <si>
    <t>34738.78</t>
  </si>
  <si>
    <t>61.513</t>
  </si>
  <si>
    <t>65.107</t>
  </si>
  <si>
    <t>64.001</t>
  </si>
  <si>
    <t>33583.64</t>
  </si>
  <si>
    <t>504.02</t>
  </si>
  <si>
    <t>560.52</t>
  </si>
  <si>
    <t>545.39</t>
  </si>
  <si>
    <t>267891.959</t>
  </si>
  <si>
    <t>64.202</t>
  </si>
  <si>
    <t>69.9</t>
  </si>
  <si>
    <t>69.8</t>
  </si>
  <si>
    <t>101404.23</t>
  </si>
  <si>
    <t>247.0</t>
  </si>
  <si>
    <t>268.0</t>
  </si>
  <si>
    <t>259.85</t>
  </si>
  <si>
    <t>13192.922</t>
  </si>
  <si>
    <t>9.3</t>
  </si>
  <si>
    <t>9.8205</t>
  </si>
  <si>
    <t>9.6199</t>
  </si>
  <si>
    <t>3953229.0</t>
  </si>
  <si>
    <t>16630.0</t>
  </si>
  <si>
    <t>19990.0</t>
  </si>
  <si>
    <t>19105.0</t>
  </si>
  <si>
    <t>461.053</t>
  </si>
  <si>
    <t>25.7521</t>
  </si>
  <si>
    <t>29.7968</t>
  </si>
  <si>
    <t>26.95</t>
  </si>
  <si>
    <t>4210671.0</t>
  </si>
  <si>
    <t>1831.0</t>
  </si>
  <si>
    <t>1931.4</t>
  </si>
  <si>
    <t>477.021</t>
  </si>
  <si>
    <t>12.42</t>
  </si>
  <si>
    <t>12.9996</t>
  </si>
  <si>
    <t>12.75</t>
  </si>
  <si>
    <t>484176.7</t>
  </si>
  <si>
    <t>24.101</t>
  </si>
  <si>
    <t>25.85</t>
  </si>
  <si>
    <t>993702.0</t>
  </si>
  <si>
    <t>748.001</t>
  </si>
  <si>
    <t>784.0</t>
  </si>
  <si>
    <t>778.0</t>
  </si>
  <si>
    <t>5291.428</t>
  </si>
  <si>
    <t>5350.0</t>
  </si>
  <si>
    <t>5194.99</t>
  </si>
  <si>
    <t>18037.14</t>
  </si>
  <si>
    <t>3.05</t>
  </si>
  <si>
    <t>3.4499</t>
  </si>
  <si>
    <t>3.29</t>
  </si>
  <si>
    <t>6398085.0</t>
  </si>
  <si>
    <t>71.85</t>
  </si>
  <si>
    <t>71.68</t>
  </si>
  <si>
    <t>103083.55</t>
  </si>
  <si>
    <t>35000.0</t>
  </si>
  <si>
    <t>36200.0</t>
  </si>
  <si>
    <t>35978.0</t>
  </si>
  <si>
    <t>100.186</t>
  </si>
  <si>
    <t>881.13</t>
  </si>
  <si>
    <t>1125.0</t>
  </si>
  <si>
    <t>1069.1</t>
  </si>
  <si>
    <t>162091.12</t>
  </si>
  <si>
    <t>10152.01</t>
  </si>
  <si>
    <t>10423.02</t>
  </si>
  <si>
    <t>326.401</t>
  </si>
  <si>
    <t>46.7</t>
  </si>
  <si>
    <t>95.0</t>
  </si>
  <si>
    <t>52.4</t>
  </si>
  <si>
    <t>3931453.0</t>
  </si>
  <si>
    <t>73.5</t>
  </si>
  <si>
    <t>76.4</t>
  </si>
  <si>
    <t>457110.47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</si>
</sst>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 &quot;₹&quot;\ * #,##0.00_ ;_ &quot;₹&quot;\ * \-#,##0.00_ ;_ &quot;₹&quot;\ * &quot;-&quot;??_ ;_ @_ "/>
    <numFmt numFmtId="164" formatCode="&quot;₹&quot;\ #,##0.0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20"/>
      <color rgb="FFFF0000"/>
      <name val="Calibri"/>
      <family val="2"/>
      <scheme val="minor"/>
    </font>
    <font>
      <b/>
      <sz val="20"/>
      <color rgb="FF92D050"/>
      <name val="Calibri"/>
      <family val="2"/>
      <scheme val="minor"/>
    </font>
    <font>
      <sz val="11"/>
      <color theme="8" tint="-0.499984740745262"/>
      <name val="Calibri"/>
      <family val="2"/>
      <scheme val="minor"/>
    </font>
    <font>
      <b/>
      <sz val="28"/>
      <color theme="4" tint="-0.249977111117893"/>
      <name val="Eras Light ITC"/>
      <family val="2"/>
    </font>
  </fonts>
  <fills count="7">
    <fill>
      <patternFill patternType="none"/>
    </fill>
    <fill>
      <patternFill patternType="gray125"/>
    </fill>
    <fill>
      <gradientFill degree="90">
        <stop position="0">
          <color theme="7" tint="-0.25098422193060094"/>
        </stop>
        <stop position="1">
          <color theme="7" tint="0.40000610370189521"/>
        </stop>
      </gradientFill>
    </fill>
    <fill>
      <gradientFill degree="90">
        <stop position="0">
          <color theme="7" tint="0.40000610370189521"/>
        </stop>
        <stop position="1">
          <color theme="7" tint="0.59999389629810485"/>
        </stop>
      </gradientFill>
    </fill>
    <fill>
      <patternFill patternType="solid">
        <fgColor theme="7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7" tint="0.79998168889431442"/>
        <bgColor auto="1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0" fontId="3" fillId="4" borderId="0" xfId="0" applyFont="1" applyFill="1"/>
    <xf numFmtId="0" fontId="2" fillId="5" borderId="1" xfId="0" applyFont="1" applyFill="1" applyBorder="1" applyAlignment="1">
      <alignment horizontal="center"/>
    </xf>
    <xf numFmtId="164" fontId="4" fillId="4" borderId="1" xfId="0" applyNumberFormat="1" applyFont="1" applyFill="1" applyBorder="1" applyAlignment="1">
      <alignment horizontal="center" vertical="center"/>
    </xf>
    <xf numFmtId="9" fontId="0" fillId="4" borderId="0" xfId="2" applyFont="1" applyFill="1"/>
    <xf numFmtId="164" fontId="7" fillId="4" borderId="1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0" fillId="6" borderId="0" xfId="0" applyFill="1"/>
    <xf numFmtId="0" fontId="8" fillId="2" borderId="0" xfId="0" applyFont="1" applyFill="1" applyAlignment="1">
      <alignment horizontal="left" vertical="top"/>
    </xf>
    <xf numFmtId="0" fontId="0" fillId="4" borderId="0" xfId="1" applyNumberFormat="1" applyFont="1" applyFill="1" applyAlignment="1">
      <alignment horizontal="right"/>
    </xf>
    <xf numFmtId="9" fontId="4" fillId="4" borderId="2" xfId="2" applyFont="1" applyFill="1" applyBorder="1" applyAlignment="1">
      <alignment horizontal="center" vertical="center"/>
    </xf>
    <xf numFmtId="9" fontId="4" fillId="4" borderId="0" xfId="2" applyFont="1" applyFill="1" applyBorder="1" applyAlignment="1">
      <alignment horizontal="center" vertical="center"/>
    </xf>
    <xf numFmtId="0" fontId="2" fillId="5" borderId="2" xfId="0" applyFont="1" applyFill="1" applyBorder="1" applyAlignment="1">
      <alignment horizontal="center"/>
    </xf>
    <xf numFmtId="0" fontId="2" fillId="4" borderId="0" xfId="0" applyFont="1" applyFill="1" applyBorder="1" applyAlignment="1">
      <alignment horizontal="center"/>
    </xf>
    <xf numFmtId="0" fontId="0" fillId="4" borderId="0" xfId="0" applyFill="1" applyBorder="1"/>
    <xf numFmtId="0" fontId="6" fillId="4" borderId="0" xfId="0" applyFont="1" applyFill="1" applyBorder="1" applyAlignment="1">
      <alignment horizontal="center" vertical="center"/>
    </xf>
    <xf numFmtId="164" fontId="7" fillId="4" borderId="0" xfId="0" applyNumberFormat="1" applyFont="1" applyFill="1" applyBorder="1" applyAlignment="1">
      <alignment horizontal="center" vertical="center"/>
    </xf>
    <xf numFmtId="9" fontId="2" fillId="4" borderId="0" xfId="2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 vertical="center"/>
    </xf>
    <xf numFmtId="0" fontId="2" fillId="5" borderId="3" xfId="0" applyFont="1" applyFill="1" applyBorder="1" applyAlignment="1">
      <alignment horizontal="center"/>
    </xf>
    <xf numFmtId="9" fontId="2" fillId="5" borderId="4" xfId="2" applyFont="1" applyFill="1" applyBorder="1" applyAlignment="1">
      <alignment horizontal="center"/>
    </xf>
    <xf numFmtId="9" fontId="2" fillId="5" borderId="1" xfId="2" applyFont="1" applyFill="1" applyBorder="1" applyAlignment="1">
      <alignment horizontal="center"/>
    </xf>
    <xf numFmtId="0" fontId="9" fillId="3" borderId="0" xfId="0" applyFont="1" applyFill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164" fontId="0" fillId="4" borderId="0" xfId="0" applyNumberFormat="1" applyFont="1" applyFill="1" applyBorder="1" applyAlignment="1">
      <alignment horizontal="right"/>
    </xf>
    <xf numFmtId="0" fontId="0" fillId="4" borderId="0" xfId="0" applyNumberFormat="1" applyFont="1" applyFill="1" applyBorder="1" applyAlignment="1">
      <alignment horizontal="right"/>
    </xf>
  </cellXfs>
  <cellStyles count="3">
    <cellStyle name="Currency" xfId="1" builtinId="4"/>
    <cellStyle name="Normal" xfId="0" builtinId="0"/>
    <cellStyle name="Percent" xfId="2" builtinId="5"/>
  </cellStyles>
  <dxfs count="24">
    <dxf>
      <numFmt numFmtId="0" formatCode="General"/>
      <fill>
        <patternFill patternType="solid">
          <fgColor indexed="64"/>
          <bgColor theme="7" tint="0.79998168889431442"/>
        </patternFill>
      </fill>
      <alignment horizontal="right" vertical="bottom" textRotation="0" wrapText="0" indent="0" justifyLastLine="0" shrinkToFit="0" readingOrder="0"/>
    </dxf>
    <dxf>
      <fill>
        <patternFill patternType="solid">
          <fgColor indexed="64"/>
          <bgColor theme="7" tint="0.79998168889431442"/>
        </patternFill>
      </fill>
    </dxf>
    <dxf>
      <numFmt numFmtId="0" formatCode="General"/>
      <fill>
        <patternFill patternType="solid">
          <fgColor indexed="64"/>
          <bgColor theme="7" tint="0.79998168889431442"/>
        </patternFill>
      </fill>
    </dxf>
    <dxf>
      <numFmt numFmtId="164" formatCode="&quot;₹&quot;\ #,##0.00"/>
      <fill>
        <patternFill patternType="solid">
          <fgColor indexed="64"/>
          <bgColor theme="7" tint="0.79998168889431442"/>
        </patternFill>
      </fill>
    </dxf>
    <dxf>
      <numFmt numFmtId="164" formatCode="&quot;₹&quot;\ #,##0.00"/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ont>
        <b val="0"/>
      </font>
      <fill>
        <patternFill patternType="solid">
          <fgColor indexed="64"/>
          <bgColor theme="7" tint="0.79998168889431442"/>
        </patternFill>
      </fill>
    </dxf>
    <dxf>
      <font>
        <b/>
      </font>
      <fill>
        <patternFill patternType="solid">
          <fgColor indexed="64"/>
          <bgColor theme="7" tint="0.79998168889431442"/>
        </patternFill>
      </fill>
    </dxf>
    <dxf>
      <fill>
        <patternFill patternType="solid">
          <fgColor indexed="64"/>
          <bgColor theme="7" tint="0.79998168889431442"/>
        </patternFill>
      </fill>
    </dxf>
    <dxf>
      <font>
        <b/>
      </font>
      <fill>
        <patternFill patternType="solid">
          <fgColor indexed="64"/>
          <bgColor theme="7" tint="0.79998168889431442"/>
        </patternFill>
      </fill>
      <alignment horizontal="center" vertical="center" textRotation="0" wrapText="0" indent="0" justifyLastLine="0" shrinkToFit="0" readingOrder="0"/>
    </dxf>
    <dxf>
      <font>
        <color theme="1"/>
      </font>
      <fill>
        <patternFill>
          <bgColor rgb="FF00B050"/>
        </patternFill>
      </fill>
    </dxf>
    <dxf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00B050"/>
      </font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FF0000"/>
        </patternFill>
      </fill>
    </dxf>
    <dxf>
      <font>
        <color theme="0"/>
      </font>
      <fill>
        <patternFill>
          <bgColor rgb="FF92D050"/>
        </patternFill>
      </fill>
    </dxf>
    <dxf>
      <font>
        <color theme="0"/>
      </font>
      <fill>
        <patternFill>
          <bgColor rgb="FFFF3300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Acquisition</a:t>
            </a:r>
            <a:r>
              <a:rPr lang="en-IN" baseline="0"/>
              <a:t> Cost With Profit/Loss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Total Invested</c:v>
          </c:tx>
          <c:spPr>
            <a:solidFill>
              <a:schemeClr val="accent1"/>
            </a:solidFill>
            <a:ln>
              <a:noFill/>
            </a:ln>
            <a:effectLst>
              <a:outerShdw blurRad="50800" dist="50800" dir="5400000" algn="ctr" rotWithShape="0">
                <a:srgbClr val="000000">
                  <a:alpha val="25000"/>
                </a:srgbClr>
              </a:outerShdw>
            </a:effectLst>
          </c:spPr>
          <c:invertIfNegative val="0"/>
          <c:cat>
            <c:strRef>
              <c:f>Dashboard!$B$5:$B$13</c:f>
              <c:strCache>
                <c:ptCount val="9"/>
                <c:pt idx="0">
                  <c:v>BITCOIN</c:v>
                </c:pt>
                <c:pt idx="1">
                  <c:v>DOGECOIN</c:v>
                </c:pt>
                <c:pt idx="2">
                  <c:v>RIPPLE</c:v>
                </c:pt>
                <c:pt idx="3">
                  <c:v>MATIC NETWORK</c:v>
                </c:pt>
                <c:pt idx="4">
                  <c:v>VE CHAIN</c:v>
                </c:pt>
                <c:pt idx="5">
                  <c:v>ETHEREUM CLASSIC</c:v>
                </c:pt>
                <c:pt idx="6">
                  <c:v>SHIBA INU</c:v>
                </c:pt>
                <c:pt idx="7">
                  <c:v>WAZIRX TOKEN</c:v>
                </c:pt>
                <c:pt idx="8">
                  <c:v>ETHEREUM</c:v>
                </c:pt>
              </c:strCache>
            </c:strRef>
          </c:cat>
          <c:val>
            <c:numRef>
              <c:f>Dashboard!$F$5:$F$13</c:f>
              <c:numCache>
                <c:formatCode>"₹"\ #,##0.00</c:formatCode>
                <c:ptCount val="9"/>
                <c:pt idx="0">
                  <c:v>5917.83</c:v>
                </c:pt>
                <c:pt idx="1">
                  <c:v>1707.72</c:v>
                </c:pt>
                <c:pt idx="2">
                  <c:v>778</c:v>
                </c:pt>
                <c:pt idx="3">
                  <c:v>918</c:v>
                </c:pt>
                <c:pt idx="4">
                  <c:v>801.61</c:v>
                </c:pt>
                <c:pt idx="5">
                  <c:v>1750</c:v>
                </c:pt>
                <c:pt idx="6">
                  <c:v>64.64</c:v>
                </c:pt>
                <c:pt idx="7">
                  <c:v>2025.03</c:v>
                </c:pt>
                <c:pt idx="8">
                  <c:v>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59-4F9B-8B97-5279FEADFACC}"/>
            </c:ext>
          </c:extLst>
        </c:ser>
        <c:ser>
          <c:idx val="1"/>
          <c:order val="1"/>
          <c:tx>
            <c:v>Profit/Loss</c:v>
          </c:tx>
          <c:spPr>
            <a:solidFill>
              <a:schemeClr val="accent2"/>
            </a:solidFill>
            <a:ln>
              <a:noFill/>
            </a:ln>
            <a:effectLst>
              <a:outerShdw blurRad="50800" dist="50800" dir="5400000" algn="ctr" rotWithShape="0">
                <a:srgbClr val="000000">
                  <a:alpha val="12000"/>
                </a:srgbClr>
              </a:outerShdw>
            </a:effectLst>
          </c:spPr>
          <c:invertIfNegative val="0"/>
          <c:cat>
            <c:strRef>
              <c:f>Dashboard!$B$5:$B$13</c:f>
              <c:strCache>
                <c:ptCount val="9"/>
                <c:pt idx="0">
                  <c:v>BITCOIN</c:v>
                </c:pt>
                <c:pt idx="1">
                  <c:v>DOGECOIN</c:v>
                </c:pt>
                <c:pt idx="2">
                  <c:v>RIPPLE</c:v>
                </c:pt>
                <c:pt idx="3">
                  <c:v>MATIC NETWORK</c:v>
                </c:pt>
                <c:pt idx="4">
                  <c:v>VE CHAIN</c:v>
                </c:pt>
                <c:pt idx="5">
                  <c:v>ETHEREUM CLASSIC</c:v>
                </c:pt>
                <c:pt idx="6">
                  <c:v>SHIBA INU</c:v>
                </c:pt>
                <c:pt idx="7">
                  <c:v>WAZIRX TOKEN</c:v>
                </c:pt>
                <c:pt idx="8">
                  <c:v>ETHEREUM</c:v>
                </c:pt>
              </c:strCache>
            </c:strRef>
          </c:cat>
          <c:val>
            <c:numRef>
              <c:f>Dashboard!$H$5:$H$13</c:f>
              <c:numCache>
                <c:formatCode>General</c:formatCode>
                <c:ptCount val="9"/>
                <c:pt idx="0">
                  <c:v>635.38000000000011</c:v>
                </c:pt>
                <c:pt idx="1">
                  <c:v>97.182000000000016</c:v>
                </c:pt>
                <c:pt idx="2">
                  <c:v>-48.185200000000009</c:v>
                </c:pt>
                <c:pt idx="3">
                  <c:v>100.59999999999991</c:v>
                </c:pt>
                <c:pt idx="4">
                  <c:v>-20.105800000000045</c:v>
                </c:pt>
                <c:pt idx="5">
                  <c:v>475</c:v>
                </c:pt>
                <c:pt idx="6">
                  <c:v>-11.354049999999994</c:v>
                </c:pt>
                <c:pt idx="7">
                  <c:v>-441.03</c:v>
                </c:pt>
                <c:pt idx="8">
                  <c:v>759.24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859-4F9B-8B97-5279FEADFAC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929020120"/>
        <c:axId val="929020448"/>
      </c:barChart>
      <c:catAx>
        <c:axId val="9290201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0448"/>
        <c:crosses val="autoZero"/>
        <c:auto val="1"/>
        <c:lblAlgn val="ctr"/>
        <c:lblOffset val="100"/>
        <c:noMultiLvlLbl val="0"/>
      </c:catAx>
      <c:valAx>
        <c:axId val="929020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₹&quot;\ #,##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9020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Rate Of Interest %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noFill/>
              </a:ln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548235"/>
            </a:solidFill>
            <a:ln>
              <a:noFill/>
            </a:ln>
            <a:effectLst/>
          </c:spPr>
          <c:invertIfNegative val="1"/>
          <c:dLbls>
            <c:delete val="1"/>
          </c:dLbls>
          <c:cat>
            <c:strRef>
              <c:f>Dashboard!$B$5:$B$13</c:f>
              <c:strCache>
                <c:ptCount val="9"/>
                <c:pt idx="0">
                  <c:v>BITCOIN</c:v>
                </c:pt>
                <c:pt idx="1">
                  <c:v>DOGECOIN</c:v>
                </c:pt>
                <c:pt idx="2">
                  <c:v>RIPPLE</c:v>
                </c:pt>
                <c:pt idx="3">
                  <c:v>MATIC NETWORK</c:v>
                </c:pt>
                <c:pt idx="4">
                  <c:v>VE CHAIN</c:v>
                </c:pt>
                <c:pt idx="5">
                  <c:v>ETHEREUM CLASSIC</c:v>
                </c:pt>
                <c:pt idx="6">
                  <c:v>SHIBA INU</c:v>
                </c:pt>
                <c:pt idx="7">
                  <c:v>WAZIRX TOKEN</c:v>
                </c:pt>
                <c:pt idx="8">
                  <c:v>ETHEREUM</c:v>
                </c:pt>
              </c:strCache>
            </c:strRef>
          </c:cat>
          <c:val>
            <c:numRef>
              <c:f>Dashboard!$I$5:$I$13</c:f>
              <c:numCache>
                <c:formatCode>0%</c:formatCode>
                <c:ptCount val="9"/>
                <c:pt idx="0">
                  <c:v>0.10736705853327995</c:v>
                </c:pt>
                <c:pt idx="1">
                  <c:v>5.6907455554774798E-2</c:v>
                </c:pt>
                <c:pt idx="2">
                  <c:v>-6.1934704370179963E-2</c:v>
                </c:pt>
                <c:pt idx="3">
                  <c:v>0.10958605664488008</c:v>
                </c:pt>
                <c:pt idx="4">
                  <c:v>-2.5081772931974458E-2</c:v>
                </c:pt>
                <c:pt idx="5">
                  <c:v>0.27142857142857141</c:v>
                </c:pt>
                <c:pt idx="6">
                  <c:v>-0.17565052599009892</c:v>
                </c:pt>
                <c:pt idx="7">
                  <c:v>-0.21778936608346541</c:v>
                </c:pt>
                <c:pt idx="8">
                  <c:v>0.76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0000"/>
                  </a:solidFill>
                  <a:ln>
                    <a:noFill/>
                  </a:ln>
                  <a:effectLst/>
                </c14:spPr>
              </c14:invertSolidFillFmt>
            </c:ext>
            <c:ext xmlns:c16="http://schemas.microsoft.com/office/drawing/2014/chart" uri="{C3380CC4-5D6E-409C-BE32-E72D297353CC}">
              <c16:uniqueId val="{00000000-16FA-4D00-9130-251D915D0B6B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1110601832"/>
        <c:axId val="1110602160"/>
      </c:barChart>
      <c:catAx>
        <c:axId val="111060183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02160"/>
        <c:crosses val="autoZero"/>
        <c:auto val="1"/>
        <c:lblAlgn val="ctr"/>
        <c:lblOffset val="100"/>
        <c:noMultiLvlLbl val="0"/>
      </c:catAx>
      <c:valAx>
        <c:axId val="1110602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0601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noFill/>
          </a:ln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Portfolio</a:t>
            </a:r>
          </a:p>
          <a:p>
            <a:pPr>
              <a:defRPr/>
            </a:pP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1-9550-43A9-BA1D-AD11DFAF9FD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3-9550-43A9-BA1D-AD11DFAF9FD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5-9550-43A9-BA1D-AD11DFAF9FD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7-9550-43A9-BA1D-AD11DFAF9FDC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9-9550-43A9-BA1D-AD11DFAF9FDC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B-9550-43A9-BA1D-AD11DFAF9FDC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D-9550-43A9-BA1D-AD11DFAF9FDC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0F-9550-43A9-BA1D-AD11DFAF9FDC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  <c:extLst>
              <c:ext xmlns:c16="http://schemas.microsoft.com/office/drawing/2014/chart" uri="{C3380CC4-5D6E-409C-BE32-E72D297353CC}">
                <c16:uniqueId val="{00000011-F1C7-4C44-9064-1A47E3E351F0}"/>
              </c:ext>
            </c:extLst>
          </c:dPt>
          <c:dLbls>
            <c:dLbl>
              <c:idx val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1-9550-43A9-BA1D-AD11DFAF9FDC}"/>
                </c:ext>
              </c:extLst>
            </c:dLbl>
            <c:dLbl>
              <c:idx val="1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3-9550-43A9-BA1D-AD11DFAF9FDC}"/>
                </c:ext>
              </c:extLst>
            </c:dLbl>
            <c:dLbl>
              <c:idx val="2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5-9550-43A9-BA1D-AD11DFAF9FDC}"/>
                </c:ext>
              </c:extLst>
            </c:dLbl>
            <c:dLbl>
              <c:idx val="3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7-9550-43A9-BA1D-AD11DFAF9FDC}"/>
                </c:ext>
              </c:extLst>
            </c:dLbl>
            <c:dLbl>
              <c:idx val="4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9-9550-43A9-BA1D-AD11DFAF9FDC}"/>
                </c:ext>
              </c:extLst>
            </c:dLbl>
            <c:dLbl>
              <c:idx val="5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6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B-9550-43A9-BA1D-AD11DFAF9FDC}"/>
                </c:ext>
              </c:extLst>
            </c:dLbl>
            <c:dLbl>
              <c:idx val="6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D-9550-43A9-BA1D-AD11DFAF9FDC}"/>
                </c:ext>
              </c:extLst>
            </c:dLbl>
            <c:dLbl>
              <c:idx val="7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0F-9550-43A9-BA1D-AD11DFAF9FDC}"/>
                </c:ext>
              </c:extLst>
            </c:dLbl>
            <c:dLbl>
              <c:idx val="8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>
                          <a:lumMod val="6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1"/>
              <c:showSerName val="0"/>
              <c:showPercent val="0"/>
              <c:showBubbleSize val="0"/>
              <c:extLst>
                <c:ext xmlns:c16="http://schemas.microsoft.com/office/drawing/2014/chart" uri="{C3380CC4-5D6E-409C-BE32-E72D297353CC}">
                  <c16:uniqueId val="{00000011-F1C7-4C44-9064-1A47E3E351F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Dashboard!$B$5:$B$13</c:f>
              <c:strCache>
                <c:ptCount val="9"/>
                <c:pt idx="0">
                  <c:v>BITCOIN</c:v>
                </c:pt>
                <c:pt idx="1">
                  <c:v>DOGECOIN</c:v>
                </c:pt>
                <c:pt idx="2">
                  <c:v>RIPPLE</c:v>
                </c:pt>
                <c:pt idx="3">
                  <c:v>MATIC NETWORK</c:v>
                </c:pt>
                <c:pt idx="4">
                  <c:v>VE CHAIN</c:v>
                </c:pt>
                <c:pt idx="5">
                  <c:v>ETHEREUM CLASSIC</c:v>
                </c:pt>
                <c:pt idx="6">
                  <c:v>SHIBA INU</c:v>
                </c:pt>
                <c:pt idx="7">
                  <c:v>WAZIRX TOKEN</c:v>
                </c:pt>
                <c:pt idx="8">
                  <c:v>ETHEREUM</c:v>
                </c:pt>
              </c:strCache>
            </c:strRef>
          </c:cat>
          <c:val>
            <c:numRef>
              <c:f>Dashboard!$G$5:$G$13</c:f>
              <c:numCache>
                <c:formatCode>General</c:formatCode>
                <c:ptCount val="9"/>
                <c:pt idx="0">
                  <c:v>6553.21</c:v>
                </c:pt>
                <c:pt idx="1">
                  <c:v>1804.902</c:v>
                </c:pt>
                <c:pt idx="2">
                  <c:v>729.81479999999999</c:v>
                </c:pt>
                <c:pt idx="3">
                  <c:v>1018.5999999999999</c:v>
                </c:pt>
                <c:pt idx="4">
                  <c:v>781.50419999999997</c:v>
                </c:pt>
                <c:pt idx="5">
                  <c:v>2225</c:v>
                </c:pt>
                <c:pt idx="6">
                  <c:v>53.285950000000007</c:v>
                </c:pt>
                <c:pt idx="7">
                  <c:v>1584</c:v>
                </c:pt>
                <c:pt idx="8">
                  <c:v>1758.24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0C-4294-9210-BCC1EF4F2A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563880</xdr:colOff>
      <xdr:row>20</xdr:row>
      <xdr:rowOff>106680</xdr:rowOff>
    </xdr:from>
    <xdr:to>
      <xdr:col>6</xdr:col>
      <xdr:colOff>388620</xdr:colOff>
      <xdr:row>37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2B82FE-DB5B-4B43-83D0-99328B875B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130678</xdr:colOff>
      <xdr:row>2</xdr:row>
      <xdr:rowOff>163359</xdr:rowOff>
    </xdr:from>
    <xdr:to>
      <xdr:col>14</xdr:col>
      <xdr:colOff>482228</xdr:colOff>
      <xdr:row>18</xdr:row>
      <xdr:rowOff>32647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4DE80A4-F7DC-4DF1-92BA-11642B9B53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807720</xdr:colOff>
      <xdr:row>20</xdr:row>
      <xdr:rowOff>114300</xdr:rowOff>
    </xdr:from>
    <xdr:to>
      <xdr:col>11</xdr:col>
      <xdr:colOff>0</xdr:colOff>
      <xdr:row>37</xdr:row>
      <xdr:rowOff>114300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B399CC77-B919-45A4-8F39-7BCF5359EC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0</xdr:colOff>
      <xdr:row>0</xdr:row>
      <xdr:rowOff>45720</xdr:rowOff>
    </xdr:from>
    <xdr:to>
      <xdr:col>5</xdr:col>
      <xdr:colOff>426720</xdr:colOff>
      <xdr:row>1</xdr:row>
      <xdr:rowOff>327660</xdr:rowOff>
    </xdr:to>
    <xdr:sp macro="" textlink="">
      <xdr:nvSpPr>
        <xdr:cNvPr id="9" name="TextBox 8">
          <a:extLst>
            <a:ext uri="{FF2B5EF4-FFF2-40B4-BE49-F238E27FC236}">
              <a16:creationId xmlns:a16="http://schemas.microsoft.com/office/drawing/2014/main" id="{42B35C34-95F9-4AAD-95DB-9DE72B1AAF62}"/>
            </a:ext>
          </a:extLst>
        </xdr:cNvPr>
        <xdr:cNvSpPr txBox="1"/>
      </xdr:nvSpPr>
      <xdr:spPr>
        <a:xfrm>
          <a:off x="609600" y="45720"/>
          <a:ext cx="4846320" cy="647700"/>
        </a:xfrm>
        <a:prstGeom prst="rect">
          <a:avLst/>
        </a:prstGeom>
        <a:solidFill>
          <a:schemeClr val="tx1">
            <a:lumMod val="95000"/>
            <a:lumOff val="5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3600" b="0">
              <a:solidFill>
                <a:schemeClr val="bg1"/>
              </a:solidFill>
              <a:latin typeface="Berlin Sans FB" panose="020E0602020502020306" pitchFamily="34" charset="0"/>
            </a:rPr>
            <a:t>Cryptocurrency</a:t>
          </a:r>
          <a:r>
            <a:rPr lang="en-IN" sz="3600" b="0" baseline="0">
              <a:solidFill>
                <a:schemeClr val="bg1"/>
              </a:solidFill>
              <a:latin typeface="Berlin Sans FB" panose="020E0602020502020306" pitchFamily="34" charset="0"/>
            </a:rPr>
            <a:t> Portfolio</a:t>
          </a:r>
          <a:endParaRPr lang="en-IN" sz="3600" b="0">
            <a:solidFill>
              <a:schemeClr val="bg1"/>
            </a:solidFill>
            <a:latin typeface="Berlin Sans FB" panose="020E0602020502020306" pitchFamily="34" charset="0"/>
          </a:endParaRPr>
        </a:p>
      </xdr:txBody>
    </xdr: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refreshOnLoad="1" connectionId="2" xr16:uid="{62D94C1F-BE60-4DDD-BA84-D56992554D6E}" autoFormatId="16" applyNumberFormats="0" applyBorderFormats="0" applyFontFormats="0" applyPatternFormats="0" applyAlignmentFormats="0" applyWidthHeightFormats="0">
  <queryTableRefresh nextId="8">
    <queryTableFields count="7">
      <queryTableField id="1" name="Column1.baseMarket" tableColumnId="1"/>
      <queryTableField id="2" name="Column1.quoteMarket" tableColumnId="2"/>
      <queryTableField id="3" name="Column1.status" tableColumnId="3"/>
      <queryTableField id="4" name="Column1.low" tableColumnId="4"/>
      <queryTableField id="5" name="Column1.high" tableColumnId="5"/>
      <queryTableField id="6" name="Column1.last" tableColumnId="6"/>
      <queryTableField id="7" name="Column1.volume" tableColumnId="7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F19E791-B09A-4745-84FB-444FEBCAE3D4}" name="Table2" displayName="Table2" ref="B4:J13" totalsRowShown="0" headerRowDxfId="9" dataDxfId="8">
  <tableColumns count="9">
    <tableColumn id="25" xr3:uid="{5B890B0E-7DC3-4ECA-9236-CA9B1A5CB357}" name="Crypto Name" dataDxfId="7"/>
    <tableColumn id="1" xr3:uid="{A7232A9A-EE4D-4A93-8D28-F3491AB36512}" name="Symbol" dataDxfId="6"/>
    <tableColumn id="2" xr3:uid="{8D072B37-2D85-4BEF-B276-C9635BCC3FC7}" name="Amount Purchase" dataDxfId="5"/>
    <tableColumn id="10" xr3:uid="{80884840-0F9F-4B54-9046-49A71EE3A408}" name="Price of 1 Coin" dataDxfId="4">
      <calculatedColumnFormula>Table2[Total Invested ₹]/Table2[Amount Purchase]</calculatedColumnFormula>
    </tableColumn>
    <tableColumn id="4" xr3:uid="{854EF08D-2B07-4011-906D-619343D7EF3A}" name="Total Invested ₹" dataDxfId="3"/>
    <tableColumn id="5" xr3:uid="{C707A74A-2803-42B8-89E6-547A931A32AB}" name="Current Value ₹" dataDxfId="2">
      <calculatedColumnFormula>Table2[[#This Row],[Amount Purchase]]*Table2[[#This Row],[Current Price ₹]]</calculatedColumnFormula>
    </tableColumn>
    <tableColumn id="6" xr3:uid="{16304BBF-79BC-46DC-8FB8-A11E82C8D4B7}" name="Profit/Loss ₹">
      <calculatedColumnFormula>Table2[[#This Row],[Current Value ₹]]-Table2[[#This Row],[Total Invested ₹]]</calculatedColumnFormula>
    </tableColumn>
    <tableColumn id="7" xr3:uid="{747C4999-7C7E-4CED-A035-B5C54127D88C}" name="Rate Of Interest %" dataDxfId="1" dataCellStyle="Percent">
      <calculatedColumnFormula>Table2[[#This Row],[Profit/Loss ₹]]/Table2[[#This Row],[Total Invested ₹]]</calculatedColumnFormula>
    </tableColumn>
    <tableColumn id="9" xr3:uid="{93D4C22F-E447-47C2-BD8D-FF989B8B483E}" name="Current Price ₹" dataDxfId="0" dataCellStyle="Currency">
      <calculatedColumnFormula>_xll.XLOOKUP(Table2[[#This Row],[Symbol]],market_status[Column1.baseMarket],market_status[Column1.last])</calculatedColumnFormula>
    </tableColumn>
  </tableColumns>
  <tableStyleInfo name="TableStyleLight1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BD758C-AE46-4A71-9096-D40765D71EE9}" name="market_status" displayName="market_status" ref="A1:G121" tableType="queryTable" totalsRowShown="0">
  <autoFilter ref="A1:G121" xr:uid="{2789BB21-3FEC-4FF6-A0CA-D970E66F703F}"/>
  <tableColumns count="7">
    <tableColumn id="1" xr3:uid="{BD2F9267-02BD-43B2-B870-13EFE100A0F3}" uniqueName="1" name="Column1.baseMarket" queryTableFieldId="1"/>
    <tableColumn id="2" xr3:uid="{998624D0-C81D-49F3-8D3A-F7A874B9BA00}" uniqueName="2" name="Column1.quoteMarket" queryTableFieldId="2"/>
    <tableColumn id="3" xr3:uid="{A69E75AA-0139-4AAF-920C-B4F1BCE4F566}" uniqueName="3" name="Column1.status" queryTableFieldId="3"/>
    <tableColumn id="4" xr3:uid="{3F42A150-453B-48BB-A56A-854EEA5F9B38}" uniqueName="4" name="Column1.low" queryTableFieldId="4"/>
    <tableColumn id="5" xr3:uid="{9B97B5CD-00E7-4CE4-8BA0-074AB7B46A9E}" uniqueName="5" name="Column1.high" queryTableFieldId="5"/>
    <tableColumn id="6" xr3:uid="{F6F9EDD4-8704-43EB-8622-A35CE7BCB882}" uniqueName="6" name="Column1.last" queryTableFieldId="6"/>
    <tableColumn id="7" xr3:uid="{D6E06CF2-AFD3-4ED5-8D6A-BBC373389652}" uniqueName="7" name="Column1.volume" queryTableFieldId="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9A0E66-C024-4DB1-B1B9-A28387F874AE}">
  <dimension ref="A1:Y59"/>
  <sheetViews>
    <sheetView tabSelected="1" zoomScale="88" zoomScaleNormal="88" workbookViewId="0">
      <selection activeCell="N56" sqref="N56"/>
    </sheetView>
  </sheetViews>
  <sheetFormatPr defaultRowHeight="14.4" x14ac:dyDescent="0.3"/>
  <cols>
    <col min="2" max="2" width="19.33203125" customWidth="1"/>
    <col min="3" max="3" width="25.21875" customWidth="1"/>
    <col min="4" max="4" width="27.6640625" customWidth="1"/>
    <col min="5" max="5" width="17" customWidth="1"/>
    <col min="6" max="6" width="16.88671875" customWidth="1"/>
    <col min="7" max="7" width="14.77734375" customWidth="1"/>
    <col min="8" max="8" width="16.6640625" customWidth="1"/>
    <col min="9" max="9" width="16.44140625" customWidth="1"/>
    <col min="10" max="10" width="14.77734375" customWidth="1"/>
    <col min="11" max="11" width="21.44140625" customWidth="1"/>
  </cols>
  <sheetData>
    <row r="1" spans="1:25" ht="28.8" customHeight="1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2" t="s">
        <v>142</v>
      </c>
      <c r="M1" s="12"/>
      <c r="N1" s="12"/>
      <c r="O1" s="12"/>
      <c r="P1" s="1"/>
      <c r="Q1" s="1"/>
      <c r="R1" s="1"/>
      <c r="S1" s="1"/>
      <c r="T1" s="1"/>
      <c r="U1" s="1"/>
      <c r="V1" s="1"/>
      <c r="W1" s="1"/>
      <c r="X1" s="1"/>
    </row>
    <row r="2" spans="1:25" ht="28.2" customHeight="1" x14ac:dyDescent="0.3">
      <c r="A2" s="2"/>
      <c r="B2" s="2"/>
      <c r="C2" s="2"/>
      <c r="D2" s="2"/>
      <c r="E2" s="2"/>
      <c r="F2" s="2"/>
      <c r="G2" s="26" t="s">
        <v>23</v>
      </c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</row>
    <row r="3" spans="1:25" x14ac:dyDescent="0.3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</row>
    <row r="4" spans="1:25" x14ac:dyDescent="0.3">
      <c r="A4" s="3"/>
      <c r="B4" s="27" t="s">
        <v>15</v>
      </c>
      <c r="C4" s="27" t="s">
        <v>14</v>
      </c>
      <c r="D4" s="27" t="s">
        <v>1</v>
      </c>
      <c r="E4" s="27" t="s">
        <v>146</v>
      </c>
      <c r="F4" s="27" t="s">
        <v>26</v>
      </c>
      <c r="G4" s="27" t="s">
        <v>25</v>
      </c>
      <c r="H4" s="27" t="s">
        <v>27</v>
      </c>
      <c r="I4" s="27" t="s">
        <v>28</v>
      </c>
      <c r="J4" s="27" t="s">
        <v>24</v>
      </c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</row>
    <row r="5" spans="1:25" x14ac:dyDescent="0.3">
      <c r="A5" s="3"/>
      <c r="B5" s="5" t="s">
        <v>16</v>
      </c>
      <c r="C5" s="10" t="s">
        <v>6</v>
      </c>
      <c r="D5" s="3">
        <v>1.91E-3</v>
      </c>
      <c r="E5" s="4">
        <f>Table2[Total Invested ₹]/Table2[Amount Purchase]</f>
        <v>3098340.3141361256</v>
      </c>
      <c r="F5" s="4">
        <v>5917.83</v>
      </c>
      <c r="G5" s="3">
        <f>Table2[[#This Row],[Amount Purchase]]*Table2[[#This Row],[Current Price ₹]]</f>
        <v>6553.21</v>
      </c>
      <c r="H5">
        <f>Table2[[#This Row],[Current Value ₹]]-Table2[[#This Row],[Total Invested ₹]]</f>
        <v>635.38000000000011</v>
      </c>
      <c r="I5" s="8">
        <f>Table2[[#This Row],[Profit/Loss ₹]]/Table2[[#This Row],[Total Invested ₹]]</f>
        <v>0.10736705853327995</v>
      </c>
      <c r="J5" s="13" t="str">
        <f>_xll.XLOOKUP(Table2[[#This Row],[Symbol]],market_status[Column1.baseMarket],market_status[Column1.last])</f>
        <v>3431000.0</v>
      </c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</row>
    <row r="6" spans="1:25" x14ac:dyDescent="0.3">
      <c r="A6" s="3"/>
      <c r="B6" s="5" t="s">
        <v>17</v>
      </c>
      <c r="C6" s="10" t="s">
        <v>7</v>
      </c>
      <c r="D6" s="3">
        <v>92</v>
      </c>
      <c r="E6" s="4">
        <f>Table2[Total Invested ₹]/Table2[Amount Purchase]</f>
        <v>18.562173913043477</v>
      </c>
      <c r="F6" s="4">
        <v>1707.72</v>
      </c>
      <c r="G6" s="3">
        <f>Table2[[#This Row],[Amount Purchase]]*Table2[[#This Row],[Current Price ₹]]</f>
        <v>1804.902</v>
      </c>
      <c r="H6">
        <f>Table2[[#This Row],[Current Value ₹]]-Table2[[#This Row],[Total Invested ₹]]</f>
        <v>97.182000000000016</v>
      </c>
      <c r="I6" s="8">
        <f>Table2[[#This Row],[Profit/Loss ₹]]/Table2[[#This Row],[Total Invested ₹]]</f>
        <v>5.6907455554774798E-2</v>
      </c>
      <c r="J6" s="13" t="str">
        <f>_xll.XLOOKUP(Table2[[#This Row],[Symbol]],market_status[Column1.baseMarket],market_status[Column1.last])</f>
        <v>19.6185</v>
      </c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</row>
    <row r="7" spans="1:25" x14ac:dyDescent="0.3">
      <c r="A7" s="3"/>
      <c r="B7" s="5" t="s">
        <v>19</v>
      </c>
      <c r="C7" s="10" t="s">
        <v>8</v>
      </c>
      <c r="D7" s="3">
        <v>11</v>
      </c>
      <c r="E7" s="4">
        <f>Table2[Total Invested ₹]/Table2[Amount Purchase]</f>
        <v>70.727272727272734</v>
      </c>
      <c r="F7" s="4">
        <v>778</v>
      </c>
      <c r="G7" s="3">
        <f>Table2[[#This Row],[Amount Purchase]]*Table2[[#This Row],[Current Price ₹]]</f>
        <v>729.81479999999999</v>
      </c>
      <c r="H7">
        <f>Table2[[#This Row],[Current Value ₹]]-Table2[[#This Row],[Total Invested ₹]]</f>
        <v>-48.185200000000009</v>
      </c>
      <c r="I7" s="8">
        <f>Table2[[#This Row],[Profit/Loss ₹]]/Table2[[#This Row],[Total Invested ₹]]</f>
        <v>-6.1934704370179963E-2</v>
      </c>
      <c r="J7" s="13" t="str">
        <f>_xll.XLOOKUP(Table2[[#This Row],[Symbol]],market_status[Column1.baseMarket],market_status[Column1.last])</f>
        <v>66.3468</v>
      </c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5" x14ac:dyDescent="0.3">
      <c r="A8" s="3"/>
      <c r="B8" s="5" t="s">
        <v>20</v>
      </c>
      <c r="C8" s="10" t="s">
        <v>9</v>
      </c>
      <c r="D8" s="3">
        <v>11</v>
      </c>
      <c r="E8" s="4">
        <f>Table2[Total Invested ₹]/Table2[Amount Purchase]</f>
        <v>83.454545454545453</v>
      </c>
      <c r="F8" s="4">
        <v>918</v>
      </c>
      <c r="G8" s="3">
        <f>Table2[[#This Row],[Amount Purchase]]*Table2[[#This Row],[Current Price ₹]]</f>
        <v>1018.5999999999999</v>
      </c>
      <c r="H8">
        <f>Table2[[#This Row],[Current Value ₹]]-Table2[[#This Row],[Total Invested ₹]]</f>
        <v>100.59999999999991</v>
      </c>
      <c r="I8" s="8">
        <f>Table2[[#This Row],[Profit/Loss ₹]]/Table2[[#This Row],[Total Invested ₹]]</f>
        <v>0.10958605664488008</v>
      </c>
      <c r="J8" s="13" t="str">
        <f>_xll.XLOOKUP(Table2[[#This Row],[Symbol]],market_status[Column1.baseMarket],market_status[Column1.last])</f>
        <v>92.6</v>
      </c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</row>
    <row r="9" spans="1:25" x14ac:dyDescent="0.3">
      <c r="A9" s="3"/>
      <c r="B9" s="5" t="s">
        <v>21</v>
      </c>
      <c r="C9" s="10" t="s">
        <v>10</v>
      </c>
      <c r="D9" s="3">
        <v>95</v>
      </c>
      <c r="E9" s="4">
        <f>Table2[Total Invested ₹]/Table2[Amount Purchase]</f>
        <v>8.4380000000000006</v>
      </c>
      <c r="F9" s="4">
        <v>801.61</v>
      </c>
      <c r="G9" s="3">
        <f>Table2[[#This Row],[Amount Purchase]]*Table2[[#This Row],[Current Price ₹]]</f>
        <v>781.50419999999997</v>
      </c>
      <c r="H9">
        <f>Table2[[#This Row],[Current Value ₹]]-Table2[[#This Row],[Total Invested ₹]]</f>
        <v>-20.105800000000045</v>
      </c>
      <c r="I9" s="8">
        <f>Table2[[#This Row],[Profit/Loss ₹]]/Table2[[#This Row],[Total Invested ₹]]</f>
        <v>-2.5081772931974458E-2</v>
      </c>
      <c r="J9" s="13" t="str">
        <f>_xll.XLOOKUP(Table2[[#This Row],[Symbol]],market_status[Column1.baseMarket],market_status[Column1.last])</f>
        <v>8.22636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</row>
    <row r="10" spans="1:25" x14ac:dyDescent="0.3">
      <c r="A10" s="3"/>
      <c r="B10" s="5" t="s">
        <v>143</v>
      </c>
      <c r="C10" s="10" t="s">
        <v>11</v>
      </c>
      <c r="D10" s="3">
        <v>0.5</v>
      </c>
      <c r="E10" s="4">
        <f>Table2[Total Invested ₹]/Table2[Amount Purchase]</f>
        <v>3500</v>
      </c>
      <c r="F10" s="4">
        <v>1750</v>
      </c>
      <c r="G10" s="3">
        <f>Table2[[#This Row],[Amount Purchase]]*Table2[[#This Row],[Current Price ₹]]</f>
        <v>2225</v>
      </c>
      <c r="H10">
        <f>Table2[[#This Row],[Current Value ₹]]-Table2[[#This Row],[Total Invested ₹]]</f>
        <v>475</v>
      </c>
      <c r="I10" s="8">
        <f>Table2[[#This Row],[Profit/Loss ₹]]/Table2[[#This Row],[Total Invested ₹]]</f>
        <v>0.27142857142857141</v>
      </c>
      <c r="J10" s="13" t="str">
        <f>_xll.XLOOKUP(Table2[[#This Row],[Symbol]],market_status[Column1.baseMarket],market_status[Column1.last])</f>
        <v>4450.0</v>
      </c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5" x14ac:dyDescent="0.3">
      <c r="A11" s="3"/>
      <c r="B11" s="5" t="s">
        <v>18</v>
      </c>
      <c r="C11" s="10" t="s">
        <v>12</v>
      </c>
      <c r="D11" s="3">
        <v>92350</v>
      </c>
      <c r="E11" s="4">
        <f>Table2[Total Invested ₹]/Table2[Amount Purchase]</f>
        <v>6.9994585814834871E-4</v>
      </c>
      <c r="F11" s="4">
        <v>64.64</v>
      </c>
      <c r="G11" s="3">
        <f>Table2[[#This Row],[Amount Purchase]]*Table2[[#This Row],[Current Price ₹]]</f>
        <v>53.285950000000007</v>
      </c>
      <c r="H11">
        <f>Table2[[#This Row],[Current Value ₹]]-Table2[[#This Row],[Total Invested ₹]]</f>
        <v>-11.354049999999994</v>
      </c>
      <c r="I11" s="8">
        <f>Table2[[#This Row],[Profit/Loss ₹]]/Table2[[#This Row],[Total Invested ₹]]</f>
        <v>-0.17565052599009892</v>
      </c>
      <c r="J11" s="13" t="str">
        <f>_xll.XLOOKUP(Table2[[#This Row],[Symbol]],market_status[Column1.baseMarket],market_status[Column1.last])</f>
        <v>0.000577</v>
      </c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</row>
    <row r="12" spans="1:25" x14ac:dyDescent="0.3">
      <c r="A12" s="3"/>
      <c r="B12" s="5" t="s">
        <v>22</v>
      </c>
      <c r="C12" s="10" t="s">
        <v>13</v>
      </c>
      <c r="D12" s="3">
        <v>15</v>
      </c>
      <c r="E12" s="4">
        <f>Table2[Total Invested ₹]/Table2[Amount Purchase]</f>
        <v>135.00200000000001</v>
      </c>
      <c r="F12" s="4">
        <v>2025.03</v>
      </c>
      <c r="G12" s="3">
        <f>Table2[[#This Row],[Amount Purchase]]*Table2[[#This Row],[Current Price ₹]]</f>
        <v>1584</v>
      </c>
      <c r="H12">
        <f>Table2[[#This Row],[Current Value ₹]]-Table2[[#This Row],[Total Invested ₹]]</f>
        <v>-441.03</v>
      </c>
      <c r="I12" s="8">
        <f>Table2[[#This Row],[Profit/Loss ₹]]/Table2[[#This Row],[Total Invested ₹]]</f>
        <v>-0.21778936608346541</v>
      </c>
      <c r="J12" s="13" t="str">
        <f>_xll.XLOOKUP(Table2[[#This Row],[Symbol]],market_status[Column1.baseMarket],market_status[Column1.last])</f>
        <v>105.6</v>
      </c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5" x14ac:dyDescent="0.3">
      <c r="A13" s="3"/>
      <c r="B13" s="5" t="s">
        <v>155</v>
      </c>
      <c r="C13" s="10" t="s">
        <v>45</v>
      </c>
      <c r="D13" s="10">
        <v>7.4000000000000003E-3</v>
      </c>
      <c r="E13" s="28">
        <f>Table2[Total Invested ₹]/Table2[Amount Purchase]</f>
        <v>135000</v>
      </c>
      <c r="F13" s="28">
        <v>999</v>
      </c>
      <c r="G13" s="29">
        <f>Table2[[#This Row],[Amount Purchase]]*Table2[[#This Row],[Current Price ₹]]</f>
        <v>1758.24</v>
      </c>
      <c r="H13" s="3">
        <f>Table2[[#This Row],[Current Value ₹]]-Table2[[#This Row],[Total Invested ₹]]</f>
        <v>759.24</v>
      </c>
      <c r="I13" s="8">
        <f>Table2[[#This Row],[Profit/Loss ₹]]/Table2[[#This Row],[Total Invested ₹]]</f>
        <v>0.76</v>
      </c>
      <c r="J13" s="13" t="str">
        <f>_xll.XLOOKUP(Table2[[#This Row],[Symbol]],market_status[Column1.baseMarket],market_status[Column1.last])</f>
        <v>237600.0</v>
      </c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5" ht="14.4" customHeight="1" x14ac:dyDescent="0.3">
      <c r="A14" s="3"/>
      <c r="B14" s="3"/>
      <c r="C14" s="3"/>
      <c r="D14" s="3"/>
      <c r="E14" s="3"/>
      <c r="F14" s="20"/>
      <c r="G14" s="15"/>
      <c r="H14" s="11"/>
      <c r="I14" s="11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5" x14ac:dyDescent="0.3">
      <c r="A15" s="11"/>
      <c r="B15" s="6" t="s">
        <v>148</v>
      </c>
      <c r="C15" s="6" t="s">
        <v>0</v>
      </c>
      <c r="D15" s="6" t="s">
        <v>2</v>
      </c>
      <c r="E15" s="16" t="s">
        <v>5</v>
      </c>
      <c r="F15" s="21"/>
      <c r="G15" s="18"/>
      <c r="H15" s="3"/>
      <c r="I15" s="3"/>
      <c r="J15" s="11"/>
      <c r="K15" s="11"/>
      <c r="L15" s="11"/>
      <c r="M15" s="11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3"/>
    </row>
    <row r="16" spans="1:25" ht="25.8" x14ac:dyDescent="0.3">
      <c r="A16" s="3"/>
      <c r="B16" s="7">
        <f>SUM(Table2[Total Invested ₹])</f>
        <v>14961.83</v>
      </c>
      <c r="C16" s="7">
        <f>SUM(Table2[Profit/Loss ₹])</f>
        <v>1546.7269500000002</v>
      </c>
      <c r="D16" s="7">
        <f>SUM(Table2[Current Value ₹])</f>
        <v>16508.556950000002</v>
      </c>
      <c r="E16" s="14">
        <f>C16/B16</f>
        <v>0.10337819304189395</v>
      </c>
      <c r="F16" s="18"/>
      <c r="G16" s="18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ht="13.8" customHeight="1" x14ac:dyDescent="0.3">
      <c r="A17" s="18"/>
      <c r="B17" s="3"/>
      <c r="C17" s="3"/>
      <c r="D17" s="3"/>
      <c r="E17" s="18"/>
      <c r="F17" s="17"/>
      <c r="G17" s="17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ht="15" customHeight="1" x14ac:dyDescent="0.3">
      <c r="A18" s="18"/>
      <c r="B18" s="17"/>
      <c r="C18" s="6" t="s">
        <v>3</v>
      </c>
      <c r="D18" s="23" t="s">
        <v>4</v>
      </c>
      <c r="E18" s="17"/>
      <c r="F18" s="20"/>
      <c r="G18" s="15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  <row r="19" spans="1:24" ht="28.2" customHeight="1" x14ac:dyDescent="0.3">
      <c r="A19" s="18"/>
      <c r="B19" s="19"/>
      <c r="C19" s="22" t="str">
        <f>_xll.XLOOKUP(C20,Table2[Rate Of Interest %],Table2[Crypto Name])</f>
        <v>WAZIRX TOKEN</v>
      </c>
      <c r="D19" s="9" t="str">
        <f>_xll.XLOOKUP(D20,Table2[Rate Of Interest %],Table2[Crypto Name])</f>
        <v>ETHEREUM</v>
      </c>
      <c r="E19" s="19"/>
      <c r="F19" s="21"/>
      <c r="G19" s="18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24" x14ac:dyDescent="0.3">
      <c r="A20" s="3"/>
      <c r="B20" s="21"/>
      <c r="C20" s="25">
        <f>MIN(Table2[Rate Of Interest %])</f>
        <v>-0.21778936608346541</v>
      </c>
      <c r="D20" s="24">
        <f>MAX(Table2[Rate Of Interest %])</f>
        <v>0.76</v>
      </c>
      <c r="E20" s="2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24" x14ac:dyDescent="0.3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24" x14ac:dyDescent="0.3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24" x14ac:dyDescent="0.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24" x14ac:dyDescent="0.3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24" x14ac:dyDescent="0.3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24" x14ac:dyDescent="0.3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24" x14ac:dyDescent="0.3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24" x14ac:dyDescent="0.3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24" x14ac:dyDescent="0.3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24" x14ac:dyDescent="0.3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24" x14ac:dyDescent="0.3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3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3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3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3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3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3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3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3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3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3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</row>
    <row r="44" spans="1:24" x14ac:dyDescent="0.3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</row>
    <row r="45" spans="1:24" x14ac:dyDescent="0.3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</row>
    <row r="46" spans="1:24" x14ac:dyDescent="0.3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</row>
    <row r="47" spans="1:24" x14ac:dyDescent="0.3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</row>
    <row r="48" spans="1:24" x14ac:dyDescent="0.3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</row>
    <row r="49" spans="1:16" x14ac:dyDescent="0.3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</row>
    <row r="50" spans="1:16" x14ac:dyDescent="0.3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</row>
    <row r="51" spans="1:16" x14ac:dyDescent="0.3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</row>
    <row r="52" spans="1:16" x14ac:dyDescent="0.3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</row>
    <row r="53" spans="1:16" x14ac:dyDescent="0.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</row>
    <row r="54" spans="1:16" x14ac:dyDescent="0.3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</row>
    <row r="55" spans="1:16" x14ac:dyDescent="0.3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</row>
    <row r="56" spans="1:16" x14ac:dyDescent="0.3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</row>
    <row r="57" spans="1:16" x14ac:dyDescent="0.3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</row>
    <row r="58" spans="1:16" x14ac:dyDescent="0.3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</row>
    <row r="59" spans="1:16" x14ac:dyDescent="0.3">
      <c r="A59" s="3"/>
      <c r="J59" s="3"/>
      <c r="K59" s="3"/>
    </row>
  </sheetData>
  <phoneticPr fontId="5" type="noConversion"/>
  <conditionalFormatting sqref="C16">
    <cfRule type="cellIs" dxfId="23" priority="5" operator="lessThan">
      <formula>0</formula>
    </cfRule>
    <cfRule type="cellIs" dxfId="22" priority="6" operator="greaterThan">
      <formula>0</formula>
    </cfRule>
    <cfRule type="cellIs" dxfId="21" priority="7" operator="greaterThan">
      <formula>0</formula>
    </cfRule>
    <cfRule type="cellIs" dxfId="20" priority="8" operator="lessThan">
      <formula>0</formula>
    </cfRule>
    <cfRule type="cellIs" dxfId="19" priority="9" operator="greaterThan">
      <formula>0</formula>
    </cfRule>
  </conditionalFormatting>
  <conditionalFormatting sqref="I5:I13">
    <cfRule type="cellIs" dxfId="18" priority="3" operator="lessThan">
      <formula>0</formula>
    </cfRule>
    <cfRule type="cellIs" dxfId="17" priority="4" operator="greaterThan">
      <formula>0</formula>
    </cfRule>
    <cfRule type="cellIs" dxfId="16" priority="22" operator="lessThan">
      <formula>0</formula>
    </cfRule>
    <cfRule type="cellIs" dxfId="15" priority="23" operator="greaterThan">
      <formula>0</formula>
    </cfRule>
    <cfRule type="cellIs" dxfId="14" priority="24" operator="greaterThan">
      <formula>0</formula>
    </cfRule>
    <cfRule type="colorScale" priority="2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5:H13">
    <cfRule type="cellIs" dxfId="13" priority="1" operator="lessThan">
      <formula>0</formula>
    </cfRule>
    <cfRule type="cellIs" dxfId="12" priority="2" operator="greaterThan">
      <formula>0</formula>
    </cfRule>
    <cfRule type="cellIs" dxfId="11" priority="26" operator="lessThan">
      <formula>0</formula>
    </cfRule>
    <cfRule type="cellIs" dxfId="10" priority="27" operator="greaterThan">
      <formula>0</formula>
    </cfRule>
    <cfRule type="colorScale" priority="2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660693-3FCE-4BA7-A368-C7F278D336A7}">
  <dimension ref="A1:G121"/>
  <sheetViews>
    <sheetView workbookViewId="0">
      <selection activeCell="G10" sqref="G10"/>
    </sheetView>
  </sheetViews>
  <sheetFormatPr defaultRowHeight="14.4" x14ac:dyDescent="0.3"/>
  <cols>
    <col min="1" max="1" width="21.5546875" bestFit="1" customWidth="1"/>
    <col min="2" max="2" width="22.6640625" bestFit="1" customWidth="1"/>
    <col min="3" max="3" width="16.44140625" bestFit="1" customWidth="1"/>
    <col min="4" max="4" width="14.33203125" bestFit="1" customWidth="1"/>
    <col min="5" max="5" width="15" bestFit="1" customWidth="1"/>
    <col min="6" max="6" width="14.21875" bestFit="1" customWidth="1"/>
    <col min="7" max="7" width="17.77734375" bestFit="1" customWidth="1"/>
  </cols>
  <sheetData>
    <row r="1" spans="1:7" x14ac:dyDescent="0.3">
      <c r="A1" t="s">
        <v>29</v>
      </c>
      <c r="B1" t="s">
        <v>30</v>
      </c>
      <c r="C1" t="s">
        <v>31</v>
      </c>
      <c r="D1" t="s">
        <v>32</v>
      </c>
      <c r="E1" t="s">
        <v>33</v>
      </c>
      <c r="F1" t="s">
        <v>34</v>
      </c>
      <c r="G1" t="s">
        <v>35</v>
      </c>
    </row>
    <row r="2" spans="1:7" x14ac:dyDescent="0.3">
      <c r="A2" t="s">
        <v>36</v>
      </c>
      <c r="B2" t="s">
        <v>37</v>
      </c>
      <c r="C2" t="s">
        <v>38</v>
      </c>
      <c r="D2" t="s">
        <v>176</v>
      </c>
      <c r="E2" t="s">
        <v>210</v>
      </c>
      <c r="F2" t="s">
        <v>211</v>
      </c>
      <c r="G2" t="s">
        <v>212</v>
      </c>
    </row>
    <row r="3" spans="1:7" x14ac:dyDescent="0.3">
      <c r="A3" t="s">
        <v>6</v>
      </c>
      <c r="B3" t="s">
        <v>37</v>
      </c>
      <c r="C3" t="s">
        <v>38</v>
      </c>
      <c r="D3" t="s">
        <v>213</v>
      </c>
      <c r="E3" t="s">
        <v>214</v>
      </c>
      <c r="F3" t="s">
        <v>215</v>
      </c>
      <c r="G3" t="s">
        <v>216</v>
      </c>
    </row>
    <row r="4" spans="1:7" x14ac:dyDescent="0.3">
      <c r="A4" t="s">
        <v>39</v>
      </c>
      <c r="B4" t="s">
        <v>37</v>
      </c>
      <c r="C4" t="s">
        <v>40</v>
      </c>
      <c r="D4" t="s">
        <v>41</v>
      </c>
      <c r="E4" t="s">
        <v>41</v>
      </c>
      <c r="F4" t="s">
        <v>41</v>
      </c>
      <c r="G4" t="s">
        <v>42</v>
      </c>
    </row>
    <row r="5" spans="1:7" x14ac:dyDescent="0.3">
      <c r="A5" t="s">
        <v>43</v>
      </c>
      <c r="B5" t="s">
        <v>37</v>
      </c>
      <c r="C5" t="s">
        <v>38</v>
      </c>
      <c r="D5" t="s">
        <v>217</v>
      </c>
      <c r="E5" t="s">
        <v>218</v>
      </c>
      <c r="F5" t="s">
        <v>219</v>
      </c>
      <c r="G5" t="s">
        <v>220</v>
      </c>
    </row>
    <row r="6" spans="1:7" x14ac:dyDescent="0.3">
      <c r="A6" t="s">
        <v>8</v>
      </c>
      <c r="B6" t="s">
        <v>37</v>
      </c>
      <c r="C6" t="s">
        <v>38</v>
      </c>
      <c r="D6" t="s">
        <v>221</v>
      </c>
      <c r="E6" t="s">
        <v>222</v>
      </c>
      <c r="F6" t="s">
        <v>223</v>
      </c>
      <c r="G6" t="s">
        <v>224</v>
      </c>
    </row>
    <row r="7" spans="1:7" x14ac:dyDescent="0.3">
      <c r="A7" t="s">
        <v>44</v>
      </c>
      <c r="B7" t="s">
        <v>37</v>
      </c>
      <c r="C7" t="s">
        <v>38</v>
      </c>
      <c r="D7" t="s">
        <v>225</v>
      </c>
      <c r="E7" t="s">
        <v>226</v>
      </c>
      <c r="F7" t="s">
        <v>227</v>
      </c>
      <c r="G7" t="s">
        <v>228</v>
      </c>
    </row>
    <row r="8" spans="1:7" x14ac:dyDescent="0.3">
      <c r="A8" t="s">
        <v>45</v>
      </c>
      <c r="B8" t="s">
        <v>37</v>
      </c>
      <c r="C8" t="s">
        <v>38</v>
      </c>
      <c r="D8" t="s">
        <v>229</v>
      </c>
      <c r="E8" t="s">
        <v>230</v>
      </c>
      <c r="F8" t="s">
        <v>231</v>
      </c>
      <c r="G8" t="s">
        <v>232</v>
      </c>
    </row>
    <row r="9" spans="1:7" x14ac:dyDescent="0.3">
      <c r="A9" t="s">
        <v>46</v>
      </c>
      <c r="B9" t="s">
        <v>37</v>
      </c>
      <c r="C9" t="s">
        <v>38</v>
      </c>
      <c r="D9" t="s">
        <v>181</v>
      </c>
      <c r="E9" t="s">
        <v>233</v>
      </c>
      <c r="F9" t="s">
        <v>234</v>
      </c>
      <c r="G9" t="s">
        <v>235</v>
      </c>
    </row>
    <row r="10" spans="1:7" x14ac:dyDescent="0.3">
      <c r="A10" t="s">
        <v>47</v>
      </c>
      <c r="B10" t="s">
        <v>37</v>
      </c>
      <c r="C10" t="s">
        <v>38</v>
      </c>
      <c r="D10" t="s">
        <v>236</v>
      </c>
      <c r="E10" t="s">
        <v>237</v>
      </c>
      <c r="F10" t="s">
        <v>238</v>
      </c>
      <c r="G10" t="s">
        <v>239</v>
      </c>
    </row>
    <row r="11" spans="1:7" x14ac:dyDescent="0.3">
      <c r="A11" t="s">
        <v>48</v>
      </c>
      <c r="B11" t="s">
        <v>37</v>
      </c>
      <c r="C11" t="s">
        <v>38</v>
      </c>
      <c r="D11" t="s">
        <v>240</v>
      </c>
      <c r="E11" t="s">
        <v>241</v>
      </c>
      <c r="F11" t="s">
        <v>242</v>
      </c>
      <c r="G11" t="s">
        <v>243</v>
      </c>
    </row>
    <row r="12" spans="1:7" x14ac:dyDescent="0.3">
      <c r="A12" t="s">
        <v>49</v>
      </c>
      <c r="B12" t="s">
        <v>37</v>
      </c>
      <c r="C12" t="s">
        <v>40</v>
      </c>
      <c r="D12" t="s">
        <v>50</v>
      </c>
      <c r="E12" t="s">
        <v>50</v>
      </c>
      <c r="F12" t="s">
        <v>50</v>
      </c>
      <c r="G12" t="s">
        <v>42</v>
      </c>
    </row>
    <row r="13" spans="1:7" x14ac:dyDescent="0.3">
      <c r="A13" t="s">
        <v>51</v>
      </c>
      <c r="B13" t="s">
        <v>37</v>
      </c>
      <c r="C13" t="s">
        <v>38</v>
      </c>
      <c r="D13" t="s">
        <v>244</v>
      </c>
      <c r="E13" t="s">
        <v>245</v>
      </c>
      <c r="F13" t="s">
        <v>246</v>
      </c>
      <c r="G13" t="s">
        <v>247</v>
      </c>
    </row>
    <row r="14" spans="1:7" x14ac:dyDescent="0.3">
      <c r="A14" t="s">
        <v>52</v>
      </c>
      <c r="B14" t="s">
        <v>37</v>
      </c>
      <c r="C14" t="s">
        <v>40</v>
      </c>
      <c r="D14" t="s">
        <v>53</v>
      </c>
      <c r="E14" t="s">
        <v>53</v>
      </c>
      <c r="F14" t="s">
        <v>53</v>
      </c>
      <c r="G14" t="s">
        <v>42</v>
      </c>
    </row>
    <row r="15" spans="1:7" x14ac:dyDescent="0.3">
      <c r="A15" t="s">
        <v>54</v>
      </c>
      <c r="B15" t="s">
        <v>37</v>
      </c>
      <c r="C15" t="s">
        <v>38</v>
      </c>
      <c r="D15" t="s">
        <v>209</v>
      </c>
      <c r="E15" t="s">
        <v>248</v>
      </c>
      <c r="F15" t="s">
        <v>249</v>
      </c>
      <c r="G15" t="s">
        <v>250</v>
      </c>
    </row>
    <row r="16" spans="1:7" x14ac:dyDescent="0.3">
      <c r="A16" t="s">
        <v>55</v>
      </c>
      <c r="B16" t="s">
        <v>37</v>
      </c>
      <c r="C16" t="s">
        <v>40</v>
      </c>
      <c r="D16" t="s">
        <v>56</v>
      </c>
      <c r="E16" t="s">
        <v>56</v>
      </c>
      <c r="F16" t="s">
        <v>56</v>
      </c>
      <c r="G16" t="s">
        <v>42</v>
      </c>
    </row>
    <row r="17" spans="1:7" x14ac:dyDescent="0.3">
      <c r="A17" t="s">
        <v>57</v>
      </c>
      <c r="B17" t="s">
        <v>37</v>
      </c>
      <c r="C17" t="s">
        <v>40</v>
      </c>
      <c r="D17" t="s">
        <v>58</v>
      </c>
      <c r="E17" t="s">
        <v>58</v>
      </c>
      <c r="F17" t="s">
        <v>58</v>
      </c>
      <c r="G17" t="s">
        <v>42</v>
      </c>
    </row>
    <row r="18" spans="1:7" x14ac:dyDescent="0.3">
      <c r="A18" t="s">
        <v>59</v>
      </c>
      <c r="B18" t="s">
        <v>37</v>
      </c>
      <c r="C18" t="s">
        <v>40</v>
      </c>
      <c r="D18" t="s">
        <v>60</v>
      </c>
      <c r="E18" t="s">
        <v>60</v>
      </c>
      <c r="F18" t="s">
        <v>60</v>
      </c>
      <c r="G18" t="s">
        <v>42</v>
      </c>
    </row>
    <row r="19" spans="1:7" x14ac:dyDescent="0.3">
      <c r="A19" t="s">
        <v>61</v>
      </c>
      <c r="B19" t="s">
        <v>37</v>
      </c>
      <c r="C19" t="s">
        <v>40</v>
      </c>
      <c r="D19" t="s">
        <v>62</v>
      </c>
      <c r="E19" t="s">
        <v>62</v>
      </c>
      <c r="F19" t="s">
        <v>62</v>
      </c>
      <c r="G19" t="s">
        <v>42</v>
      </c>
    </row>
    <row r="20" spans="1:7" x14ac:dyDescent="0.3">
      <c r="A20" t="s">
        <v>63</v>
      </c>
      <c r="B20" t="s">
        <v>37</v>
      </c>
      <c r="C20" t="s">
        <v>40</v>
      </c>
      <c r="D20" t="s">
        <v>64</v>
      </c>
      <c r="E20" t="s">
        <v>64</v>
      </c>
      <c r="F20" t="s">
        <v>64</v>
      </c>
      <c r="G20" t="s">
        <v>42</v>
      </c>
    </row>
    <row r="21" spans="1:7" x14ac:dyDescent="0.3">
      <c r="A21" t="s">
        <v>65</v>
      </c>
      <c r="B21" t="s">
        <v>37</v>
      </c>
      <c r="C21" t="s">
        <v>38</v>
      </c>
      <c r="D21" t="s">
        <v>251</v>
      </c>
      <c r="E21" t="s">
        <v>252</v>
      </c>
      <c r="F21" t="s">
        <v>253</v>
      </c>
      <c r="G21" t="s">
        <v>254</v>
      </c>
    </row>
    <row r="22" spans="1:7" x14ac:dyDescent="0.3">
      <c r="A22" t="s">
        <v>167</v>
      </c>
      <c r="B22" t="s">
        <v>37</v>
      </c>
      <c r="C22" t="s">
        <v>38</v>
      </c>
      <c r="D22" t="s">
        <v>255</v>
      </c>
      <c r="E22" t="s">
        <v>256</v>
      </c>
      <c r="F22" t="s">
        <v>257</v>
      </c>
      <c r="G22" t="s">
        <v>258</v>
      </c>
    </row>
    <row r="23" spans="1:7" x14ac:dyDescent="0.3">
      <c r="A23" t="s">
        <v>66</v>
      </c>
      <c r="B23" t="s">
        <v>37</v>
      </c>
      <c r="C23" t="s">
        <v>38</v>
      </c>
      <c r="D23" t="s">
        <v>259</v>
      </c>
      <c r="E23" t="s">
        <v>260</v>
      </c>
      <c r="F23" t="s">
        <v>261</v>
      </c>
      <c r="G23" t="s">
        <v>262</v>
      </c>
    </row>
    <row r="24" spans="1:7" x14ac:dyDescent="0.3">
      <c r="A24" t="s">
        <v>67</v>
      </c>
      <c r="B24" t="s">
        <v>37</v>
      </c>
      <c r="C24" t="s">
        <v>40</v>
      </c>
      <c r="D24" t="s">
        <v>68</v>
      </c>
      <c r="E24" t="s">
        <v>68</v>
      </c>
      <c r="F24" t="s">
        <v>68</v>
      </c>
      <c r="G24" t="s">
        <v>42</v>
      </c>
    </row>
    <row r="25" spans="1:7" x14ac:dyDescent="0.3">
      <c r="A25" t="s">
        <v>69</v>
      </c>
      <c r="B25" t="s">
        <v>37</v>
      </c>
      <c r="C25" t="s">
        <v>40</v>
      </c>
      <c r="D25" t="s">
        <v>70</v>
      </c>
      <c r="E25" t="s">
        <v>70</v>
      </c>
      <c r="F25" t="s">
        <v>70</v>
      </c>
      <c r="G25" t="s">
        <v>42</v>
      </c>
    </row>
    <row r="26" spans="1:7" x14ac:dyDescent="0.3">
      <c r="A26" t="s">
        <v>71</v>
      </c>
      <c r="B26" t="s">
        <v>37</v>
      </c>
      <c r="C26" t="s">
        <v>40</v>
      </c>
      <c r="D26" t="s">
        <v>72</v>
      </c>
      <c r="E26" t="s">
        <v>72</v>
      </c>
      <c r="F26" t="s">
        <v>72</v>
      </c>
      <c r="G26" t="s">
        <v>42</v>
      </c>
    </row>
    <row r="27" spans="1:7" x14ac:dyDescent="0.3">
      <c r="A27" t="s">
        <v>73</v>
      </c>
      <c r="B27" t="s">
        <v>37</v>
      </c>
      <c r="C27" t="s">
        <v>40</v>
      </c>
      <c r="D27" t="s">
        <v>74</v>
      </c>
      <c r="E27" t="s">
        <v>74</v>
      </c>
      <c r="F27" t="s">
        <v>74</v>
      </c>
      <c r="G27" t="s">
        <v>42</v>
      </c>
    </row>
    <row r="28" spans="1:7" x14ac:dyDescent="0.3">
      <c r="A28" t="s">
        <v>75</v>
      </c>
      <c r="B28" t="s">
        <v>37</v>
      </c>
      <c r="C28" t="s">
        <v>40</v>
      </c>
      <c r="D28" t="s">
        <v>76</v>
      </c>
      <c r="E28" t="s">
        <v>76</v>
      </c>
      <c r="F28" t="s">
        <v>76</v>
      </c>
      <c r="G28" t="s">
        <v>42</v>
      </c>
    </row>
    <row r="29" spans="1:7" x14ac:dyDescent="0.3">
      <c r="A29" t="s">
        <v>77</v>
      </c>
      <c r="B29" t="s">
        <v>37</v>
      </c>
      <c r="C29" t="s">
        <v>40</v>
      </c>
      <c r="D29" t="s">
        <v>78</v>
      </c>
      <c r="E29" t="s">
        <v>78</v>
      </c>
      <c r="F29" t="s">
        <v>78</v>
      </c>
      <c r="G29" t="s">
        <v>42</v>
      </c>
    </row>
    <row r="30" spans="1:7" x14ac:dyDescent="0.3">
      <c r="A30" t="s">
        <v>79</v>
      </c>
      <c r="B30" t="s">
        <v>37</v>
      </c>
      <c r="C30" t="s">
        <v>38</v>
      </c>
      <c r="D30" t="s">
        <v>182</v>
      </c>
      <c r="E30" t="s">
        <v>263</v>
      </c>
      <c r="F30" t="s">
        <v>263</v>
      </c>
      <c r="G30" t="s">
        <v>264</v>
      </c>
    </row>
    <row r="31" spans="1:7" x14ac:dyDescent="0.3">
      <c r="A31" t="s">
        <v>80</v>
      </c>
      <c r="B31" t="s">
        <v>37</v>
      </c>
      <c r="C31" t="s">
        <v>40</v>
      </c>
      <c r="D31" t="s">
        <v>81</v>
      </c>
      <c r="E31" t="s">
        <v>81</v>
      </c>
      <c r="F31" t="s">
        <v>81</v>
      </c>
      <c r="G31" t="s">
        <v>42</v>
      </c>
    </row>
    <row r="32" spans="1:7" x14ac:dyDescent="0.3">
      <c r="A32" t="s">
        <v>82</v>
      </c>
      <c r="B32" t="s">
        <v>37</v>
      </c>
      <c r="C32" t="s">
        <v>40</v>
      </c>
      <c r="D32" t="s">
        <v>83</v>
      </c>
      <c r="E32" t="s">
        <v>83</v>
      </c>
      <c r="F32" t="s">
        <v>83</v>
      </c>
      <c r="G32" t="s">
        <v>42</v>
      </c>
    </row>
    <row r="33" spans="1:7" x14ac:dyDescent="0.3">
      <c r="A33" t="s">
        <v>84</v>
      </c>
      <c r="B33" t="s">
        <v>37</v>
      </c>
      <c r="C33" t="s">
        <v>40</v>
      </c>
      <c r="D33" t="s">
        <v>85</v>
      </c>
      <c r="E33" t="s">
        <v>85</v>
      </c>
      <c r="F33" t="s">
        <v>85</v>
      </c>
      <c r="G33" t="s">
        <v>42</v>
      </c>
    </row>
    <row r="34" spans="1:7" x14ac:dyDescent="0.3">
      <c r="A34" t="s">
        <v>86</v>
      </c>
      <c r="B34" t="s">
        <v>37</v>
      </c>
      <c r="C34" t="s">
        <v>38</v>
      </c>
      <c r="D34" t="s">
        <v>265</v>
      </c>
      <c r="E34" t="s">
        <v>266</v>
      </c>
      <c r="F34" t="s">
        <v>267</v>
      </c>
      <c r="G34" t="s">
        <v>268</v>
      </c>
    </row>
    <row r="35" spans="1:7" x14ac:dyDescent="0.3">
      <c r="A35" t="s">
        <v>87</v>
      </c>
      <c r="B35" t="s">
        <v>37</v>
      </c>
      <c r="C35" t="s">
        <v>40</v>
      </c>
      <c r="D35" t="s">
        <v>88</v>
      </c>
      <c r="E35" t="s">
        <v>88</v>
      </c>
      <c r="F35" t="s">
        <v>88</v>
      </c>
      <c r="G35" t="s">
        <v>42</v>
      </c>
    </row>
    <row r="36" spans="1:7" x14ac:dyDescent="0.3">
      <c r="A36" t="s">
        <v>89</v>
      </c>
      <c r="B36" t="s">
        <v>37</v>
      </c>
      <c r="C36" t="s">
        <v>40</v>
      </c>
      <c r="D36" t="s">
        <v>90</v>
      </c>
      <c r="E36" t="s">
        <v>90</v>
      </c>
      <c r="F36" t="s">
        <v>90</v>
      </c>
      <c r="G36" t="s">
        <v>42</v>
      </c>
    </row>
    <row r="37" spans="1:7" x14ac:dyDescent="0.3">
      <c r="A37" t="s">
        <v>91</v>
      </c>
      <c r="B37" t="s">
        <v>37</v>
      </c>
      <c r="C37" t="s">
        <v>40</v>
      </c>
      <c r="D37" t="s">
        <v>92</v>
      </c>
      <c r="E37" t="s">
        <v>92</v>
      </c>
      <c r="F37" t="s">
        <v>92</v>
      </c>
      <c r="G37" t="s">
        <v>42</v>
      </c>
    </row>
    <row r="38" spans="1:7" x14ac:dyDescent="0.3">
      <c r="A38" t="s">
        <v>13</v>
      </c>
      <c r="B38" t="s">
        <v>37</v>
      </c>
      <c r="C38" t="s">
        <v>38</v>
      </c>
      <c r="D38" t="s">
        <v>269</v>
      </c>
      <c r="E38" t="s">
        <v>270</v>
      </c>
      <c r="F38" t="s">
        <v>271</v>
      </c>
      <c r="G38" t="s">
        <v>272</v>
      </c>
    </row>
    <row r="39" spans="1:7" x14ac:dyDescent="0.3">
      <c r="A39" t="s">
        <v>9</v>
      </c>
      <c r="B39" t="s">
        <v>37</v>
      </c>
      <c r="C39" t="s">
        <v>38</v>
      </c>
      <c r="D39" t="s">
        <v>273</v>
      </c>
      <c r="E39" t="s">
        <v>274</v>
      </c>
      <c r="F39" t="s">
        <v>275</v>
      </c>
      <c r="G39" t="s">
        <v>276</v>
      </c>
    </row>
    <row r="40" spans="1:7" x14ac:dyDescent="0.3">
      <c r="A40" t="s">
        <v>93</v>
      </c>
      <c r="B40" t="s">
        <v>37</v>
      </c>
      <c r="C40" t="s">
        <v>38</v>
      </c>
      <c r="D40" t="s">
        <v>184</v>
      </c>
      <c r="E40" t="s">
        <v>277</v>
      </c>
      <c r="F40" t="s">
        <v>278</v>
      </c>
      <c r="G40" t="s">
        <v>279</v>
      </c>
    </row>
    <row r="41" spans="1:7" x14ac:dyDescent="0.3">
      <c r="A41" t="s">
        <v>94</v>
      </c>
      <c r="B41" t="s">
        <v>37</v>
      </c>
      <c r="C41" t="s">
        <v>38</v>
      </c>
      <c r="D41" t="s">
        <v>185</v>
      </c>
      <c r="E41" t="s">
        <v>280</v>
      </c>
      <c r="F41" t="s">
        <v>281</v>
      </c>
      <c r="G41" t="s">
        <v>282</v>
      </c>
    </row>
    <row r="42" spans="1:7" x14ac:dyDescent="0.3">
      <c r="A42" t="s">
        <v>95</v>
      </c>
      <c r="B42" t="s">
        <v>37</v>
      </c>
      <c r="C42" t="s">
        <v>38</v>
      </c>
      <c r="D42" t="s">
        <v>186</v>
      </c>
      <c r="E42" t="s">
        <v>283</v>
      </c>
      <c r="F42" t="s">
        <v>284</v>
      </c>
      <c r="G42" t="s">
        <v>285</v>
      </c>
    </row>
    <row r="43" spans="1:7" x14ac:dyDescent="0.3">
      <c r="A43" t="s">
        <v>96</v>
      </c>
      <c r="B43" t="s">
        <v>37</v>
      </c>
      <c r="C43" t="s">
        <v>38</v>
      </c>
      <c r="D43" t="s">
        <v>286</v>
      </c>
      <c r="E43" t="s">
        <v>287</v>
      </c>
      <c r="F43" t="s">
        <v>288</v>
      </c>
      <c r="G43" t="s">
        <v>289</v>
      </c>
    </row>
    <row r="44" spans="1:7" x14ac:dyDescent="0.3">
      <c r="A44" t="s">
        <v>97</v>
      </c>
      <c r="B44" t="s">
        <v>37</v>
      </c>
      <c r="C44" t="s">
        <v>38</v>
      </c>
      <c r="D44" t="s">
        <v>290</v>
      </c>
      <c r="E44" t="s">
        <v>291</v>
      </c>
      <c r="F44" t="s">
        <v>292</v>
      </c>
      <c r="G44" t="s">
        <v>293</v>
      </c>
    </row>
    <row r="45" spans="1:7" x14ac:dyDescent="0.3">
      <c r="A45" t="s">
        <v>98</v>
      </c>
      <c r="B45" t="s">
        <v>37</v>
      </c>
      <c r="C45" t="s">
        <v>38</v>
      </c>
      <c r="D45" t="s">
        <v>294</v>
      </c>
      <c r="E45" t="s">
        <v>295</v>
      </c>
      <c r="F45" t="s">
        <v>296</v>
      </c>
      <c r="G45" t="s">
        <v>297</v>
      </c>
    </row>
    <row r="46" spans="1:7" x14ac:dyDescent="0.3">
      <c r="A46" t="s">
        <v>99</v>
      </c>
      <c r="B46" t="s">
        <v>37</v>
      </c>
      <c r="C46" t="s">
        <v>38</v>
      </c>
      <c r="D46" t="s">
        <v>187</v>
      </c>
      <c r="E46" t="s">
        <v>177</v>
      </c>
      <c r="F46" t="s">
        <v>298</v>
      </c>
      <c r="G46" t="s">
        <v>299</v>
      </c>
    </row>
    <row r="47" spans="1:7" x14ac:dyDescent="0.3">
      <c r="A47" t="s">
        <v>100</v>
      </c>
      <c r="B47" t="s">
        <v>37</v>
      </c>
      <c r="C47" t="s">
        <v>38</v>
      </c>
      <c r="D47" t="s">
        <v>188</v>
      </c>
      <c r="E47" t="s">
        <v>300</v>
      </c>
      <c r="F47" t="s">
        <v>301</v>
      </c>
      <c r="G47" t="s">
        <v>302</v>
      </c>
    </row>
    <row r="48" spans="1:7" x14ac:dyDescent="0.3">
      <c r="A48" t="s">
        <v>101</v>
      </c>
      <c r="B48" t="s">
        <v>37</v>
      </c>
      <c r="C48" t="s">
        <v>38</v>
      </c>
      <c r="D48" t="s">
        <v>303</v>
      </c>
      <c r="E48" t="s">
        <v>304</v>
      </c>
      <c r="F48" t="s">
        <v>305</v>
      </c>
      <c r="G48" t="s">
        <v>306</v>
      </c>
    </row>
    <row r="49" spans="1:7" x14ac:dyDescent="0.3">
      <c r="A49" t="s">
        <v>102</v>
      </c>
      <c r="B49" t="s">
        <v>37</v>
      </c>
      <c r="C49" t="s">
        <v>38</v>
      </c>
      <c r="D49" t="s">
        <v>307</v>
      </c>
      <c r="E49" t="s">
        <v>308</v>
      </c>
      <c r="F49" t="s">
        <v>309</v>
      </c>
      <c r="G49" t="s">
        <v>310</v>
      </c>
    </row>
    <row r="50" spans="1:7" x14ac:dyDescent="0.3">
      <c r="A50" t="s">
        <v>103</v>
      </c>
      <c r="B50" t="s">
        <v>37</v>
      </c>
      <c r="C50" t="s">
        <v>38</v>
      </c>
      <c r="D50" t="s">
        <v>311</v>
      </c>
      <c r="E50" t="s">
        <v>312</v>
      </c>
      <c r="F50" t="s">
        <v>313</v>
      </c>
      <c r="G50" t="s">
        <v>314</v>
      </c>
    </row>
    <row r="51" spans="1:7" x14ac:dyDescent="0.3">
      <c r="A51" t="s">
        <v>104</v>
      </c>
      <c r="B51" t="s">
        <v>37</v>
      </c>
      <c r="C51" t="s">
        <v>38</v>
      </c>
      <c r="D51" t="s">
        <v>315</v>
      </c>
      <c r="E51" t="s">
        <v>316</v>
      </c>
      <c r="F51" t="s">
        <v>317</v>
      </c>
      <c r="G51" t="s">
        <v>318</v>
      </c>
    </row>
    <row r="52" spans="1:7" x14ac:dyDescent="0.3">
      <c r="A52" t="s">
        <v>105</v>
      </c>
      <c r="B52" t="s">
        <v>37</v>
      </c>
      <c r="C52" t="s">
        <v>38</v>
      </c>
      <c r="D52" t="s">
        <v>319</v>
      </c>
      <c r="E52" t="s">
        <v>189</v>
      </c>
      <c r="F52" t="s">
        <v>320</v>
      </c>
      <c r="G52" t="s">
        <v>321</v>
      </c>
    </row>
    <row r="53" spans="1:7" x14ac:dyDescent="0.3">
      <c r="A53" t="s">
        <v>106</v>
      </c>
      <c r="B53" t="s">
        <v>37</v>
      </c>
      <c r="C53" t="s">
        <v>38</v>
      </c>
      <c r="D53" t="s">
        <v>322</v>
      </c>
      <c r="E53" t="s">
        <v>323</v>
      </c>
      <c r="F53" t="s">
        <v>324</v>
      </c>
      <c r="G53" t="s">
        <v>325</v>
      </c>
    </row>
    <row r="54" spans="1:7" x14ac:dyDescent="0.3">
      <c r="A54" t="s">
        <v>7</v>
      </c>
      <c r="B54" t="s">
        <v>37</v>
      </c>
      <c r="C54" t="s">
        <v>38</v>
      </c>
      <c r="D54" t="s">
        <v>326</v>
      </c>
      <c r="E54" t="s">
        <v>327</v>
      </c>
      <c r="F54" t="s">
        <v>328</v>
      </c>
      <c r="G54" t="s">
        <v>329</v>
      </c>
    </row>
    <row r="55" spans="1:7" x14ac:dyDescent="0.3">
      <c r="A55" t="s">
        <v>107</v>
      </c>
      <c r="B55" t="s">
        <v>37</v>
      </c>
      <c r="C55" t="s">
        <v>38</v>
      </c>
      <c r="D55" t="s">
        <v>330</v>
      </c>
      <c r="E55" t="s">
        <v>331</v>
      </c>
      <c r="F55" t="s">
        <v>332</v>
      </c>
      <c r="G55" t="s">
        <v>333</v>
      </c>
    </row>
    <row r="56" spans="1:7" x14ac:dyDescent="0.3">
      <c r="A56" t="s">
        <v>10</v>
      </c>
      <c r="B56" t="s">
        <v>37</v>
      </c>
      <c r="C56" t="s">
        <v>38</v>
      </c>
      <c r="D56" t="s">
        <v>191</v>
      </c>
      <c r="E56" t="s">
        <v>334</v>
      </c>
      <c r="F56" t="s">
        <v>335</v>
      </c>
      <c r="G56" t="s">
        <v>336</v>
      </c>
    </row>
    <row r="57" spans="1:7" x14ac:dyDescent="0.3">
      <c r="A57" t="s">
        <v>108</v>
      </c>
      <c r="B57" t="s">
        <v>37</v>
      </c>
      <c r="C57" t="s">
        <v>40</v>
      </c>
      <c r="D57" t="s">
        <v>109</v>
      </c>
      <c r="E57" t="s">
        <v>109</v>
      </c>
      <c r="F57" t="s">
        <v>109</v>
      </c>
      <c r="G57" t="s">
        <v>42</v>
      </c>
    </row>
    <row r="58" spans="1:7" x14ac:dyDescent="0.3">
      <c r="A58" t="s">
        <v>110</v>
      </c>
      <c r="B58" t="s">
        <v>37</v>
      </c>
      <c r="C58" t="s">
        <v>38</v>
      </c>
      <c r="D58" t="s">
        <v>192</v>
      </c>
      <c r="E58" t="s">
        <v>337</v>
      </c>
      <c r="F58" t="s">
        <v>338</v>
      </c>
      <c r="G58" t="s">
        <v>339</v>
      </c>
    </row>
    <row r="59" spans="1:7" x14ac:dyDescent="0.3">
      <c r="A59" t="s">
        <v>111</v>
      </c>
      <c r="B59" t="s">
        <v>37</v>
      </c>
      <c r="C59" t="s">
        <v>38</v>
      </c>
      <c r="D59" t="s">
        <v>193</v>
      </c>
      <c r="E59" t="s">
        <v>340</v>
      </c>
      <c r="F59" t="s">
        <v>341</v>
      </c>
      <c r="G59" t="s">
        <v>342</v>
      </c>
    </row>
    <row r="60" spans="1:7" x14ac:dyDescent="0.3">
      <c r="A60" t="s">
        <v>112</v>
      </c>
      <c r="B60" t="s">
        <v>37</v>
      </c>
      <c r="C60" t="s">
        <v>38</v>
      </c>
      <c r="D60" t="s">
        <v>194</v>
      </c>
      <c r="E60" t="s">
        <v>178</v>
      </c>
      <c r="F60" t="s">
        <v>343</v>
      </c>
      <c r="G60" t="s">
        <v>344</v>
      </c>
    </row>
    <row r="61" spans="1:7" x14ac:dyDescent="0.3">
      <c r="A61" t="s">
        <v>113</v>
      </c>
      <c r="B61" t="s">
        <v>37</v>
      </c>
      <c r="C61" t="s">
        <v>38</v>
      </c>
      <c r="D61" t="s">
        <v>345</v>
      </c>
      <c r="E61" t="s">
        <v>346</v>
      </c>
      <c r="F61" t="s">
        <v>347</v>
      </c>
      <c r="G61" t="s">
        <v>348</v>
      </c>
    </row>
    <row r="62" spans="1:7" x14ac:dyDescent="0.3">
      <c r="A62" t="s">
        <v>114</v>
      </c>
      <c r="B62" t="s">
        <v>37</v>
      </c>
      <c r="C62" t="s">
        <v>38</v>
      </c>
      <c r="D62" t="s">
        <v>349</v>
      </c>
      <c r="E62" t="s">
        <v>195</v>
      </c>
      <c r="F62" t="s">
        <v>350</v>
      </c>
      <c r="G62" t="s">
        <v>351</v>
      </c>
    </row>
    <row r="63" spans="1:7" x14ac:dyDescent="0.3">
      <c r="A63" t="s">
        <v>115</v>
      </c>
      <c r="B63" t="s">
        <v>37</v>
      </c>
      <c r="C63" t="s">
        <v>38</v>
      </c>
      <c r="D63" t="s">
        <v>352</v>
      </c>
      <c r="E63" t="s">
        <v>353</v>
      </c>
      <c r="F63" t="s">
        <v>354</v>
      </c>
      <c r="G63" t="s">
        <v>355</v>
      </c>
    </row>
    <row r="64" spans="1:7" x14ac:dyDescent="0.3">
      <c r="A64" t="s">
        <v>116</v>
      </c>
      <c r="B64" t="s">
        <v>37</v>
      </c>
      <c r="C64" t="s">
        <v>38</v>
      </c>
      <c r="D64" t="s">
        <v>196</v>
      </c>
      <c r="E64" t="s">
        <v>356</v>
      </c>
      <c r="F64" t="s">
        <v>357</v>
      </c>
      <c r="G64" t="s">
        <v>358</v>
      </c>
    </row>
    <row r="65" spans="1:7" x14ac:dyDescent="0.3">
      <c r="A65" t="s">
        <v>117</v>
      </c>
      <c r="B65" t="s">
        <v>37</v>
      </c>
      <c r="C65" t="s">
        <v>38</v>
      </c>
      <c r="D65" t="s">
        <v>359</v>
      </c>
      <c r="E65" t="s">
        <v>360</v>
      </c>
      <c r="F65" t="s">
        <v>361</v>
      </c>
      <c r="G65" t="s">
        <v>362</v>
      </c>
    </row>
    <row r="66" spans="1:7" x14ac:dyDescent="0.3">
      <c r="A66" t="s">
        <v>118</v>
      </c>
      <c r="B66" t="s">
        <v>37</v>
      </c>
      <c r="C66" t="s">
        <v>38</v>
      </c>
      <c r="D66" t="s">
        <v>197</v>
      </c>
      <c r="E66" t="s">
        <v>363</v>
      </c>
      <c r="F66" t="s">
        <v>364</v>
      </c>
      <c r="G66" t="s">
        <v>365</v>
      </c>
    </row>
    <row r="67" spans="1:7" x14ac:dyDescent="0.3">
      <c r="A67" t="s">
        <v>11</v>
      </c>
      <c r="B67" t="s">
        <v>37</v>
      </c>
      <c r="C67" t="s">
        <v>38</v>
      </c>
      <c r="D67" t="s">
        <v>366</v>
      </c>
      <c r="E67" t="s">
        <v>179</v>
      </c>
      <c r="F67" t="s">
        <v>208</v>
      </c>
      <c r="G67" t="s">
        <v>367</v>
      </c>
    </row>
    <row r="68" spans="1:7" x14ac:dyDescent="0.3">
      <c r="A68" t="s">
        <v>119</v>
      </c>
      <c r="B68" t="s">
        <v>37</v>
      </c>
      <c r="C68" t="s">
        <v>38</v>
      </c>
      <c r="D68" t="s">
        <v>204</v>
      </c>
      <c r="E68" t="s">
        <v>368</v>
      </c>
      <c r="F68" t="s">
        <v>369</v>
      </c>
      <c r="G68" t="s">
        <v>370</v>
      </c>
    </row>
    <row r="69" spans="1:7" x14ac:dyDescent="0.3">
      <c r="A69" t="s">
        <v>120</v>
      </c>
      <c r="B69" t="s">
        <v>37</v>
      </c>
      <c r="C69" t="s">
        <v>38</v>
      </c>
      <c r="D69" t="s">
        <v>198</v>
      </c>
      <c r="E69" t="s">
        <v>371</v>
      </c>
      <c r="F69" t="s">
        <v>372</v>
      </c>
      <c r="G69" t="s">
        <v>373</v>
      </c>
    </row>
    <row r="70" spans="1:7" x14ac:dyDescent="0.3">
      <c r="A70" t="s">
        <v>121</v>
      </c>
      <c r="B70" t="s">
        <v>37</v>
      </c>
      <c r="C70" t="s">
        <v>38</v>
      </c>
      <c r="D70" t="s">
        <v>199</v>
      </c>
      <c r="E70" t="s">
        <v>374</v>
      </c>
      <c r="F70" t="s">
        <v>375</v>
      </c>
      <c r="G70" t="s">
        <v>376</v>
      </c>
    </row>
    <row r="71" spans="1:7" x14ac:dyDescent="0.3">
      <c r="A71" t="s">
        <v>122</v>
      </c>
      <c r="B71" t="s">
        <v>37</v>
      </c>
      <c r="C71" t="s">
        <v>38</v>
      </c>
      <c r="D71" t="s">
        <v>377</v>
      </c>
      <c r="E71" t="s">
        <v>378</v>
      </c>
      <c r="F71" t="s">
        <v>379</v>
      </c>
      <c r="G71" t="s">
        <v>380</v>
      </c>
    </row>
    <row r="72" spans="1:7" x14ac:dyDescent="0.3">
      <c r="A72" t="s">
        <v>123</v>
      </c>
      <c r="B72" t="s">
        <v>37</v>
      </c>
      <c r="C72" t="s">
        <v>38</v>
      </c>
      <c r="D72" t="s">
        <v>381</v>
      </c>
      <c r="E72" t="s">
        <v>382</v>
      </c>
      <c r="F72" t="s">
        <v>383</v>
      </c>
      <c r="G72" t="s">
        <v>384</v>
      </c>
    </row>
    <row r="73" spans="1:7" x14ac:dyDescent="0.3">
      <c r="A73" t="s">
        <v>124</v>
      </c>
      <c r="B73" t="s">
        <v>37</v>
      </c>
      <c r="C73" t="s">
        <v>38</v>
      </c>
      <c r="D73" t="s">
        <v>385</v>
      </c>
      <c r="E73" t="s">
        <v>386</v>
      </c>
      <c r="F73" t="s">
        <v>387</v>
      </c>
      <c r="G73" t="s">
        <v>388</v>
      </c>
    </row>
    <row r="74" spans="1:7" x14ac:dyDescent="0.3">
      <c r="A74" t="s">
        <v>125</v>
      </c>
      <c r="B74" t="s">
        <v>37</v>
      </c>
      <c r="C74" t="s">
        <v>38</v>
      </c>
      <c r="D74" t="s">
        <v>389</v>
      </c>
      <c r="E74" t="s">
        <v>390</v>
      </c>
      <c r="F74" t="s">
        <v>391</v>
      </c>
      <c r="G74" t="s">
        <v>392</v>
      </c>
    </row>
    <row r="75" spans="1:7" x14ac:dyDescent="0.3">
      <c r="A75" t="s">
        <v>126</v>
      </c>
      <c r="B75" t="s">
        <v>37</v>
      </c>
      <c r="C75" t="s">
        <v>38</v>
      </c>
      <c r="D75" t="s">
        <v>393</v>
      </c>
      <c r="E75" t="s">
        <v>394</v>
      </c>
      <c r="F75" t="s">
        <v>395</v>
      </c>
      <c r="G75" t="s">
        <v>396</v>
      </c>
    </row>
    <row r="76" spans="1:7" x14ac:dyDescent="0.3">
      <c r="A76" t="s">
        <v>127</v>
      </c>
      <c r="B76" t="s">
        <v>37</v>
      </c>
      <c r="C76" t="s">
        <v>38</v>
      </c>
      <c r="D76" t="s">
        <v>397</v>
      </c>
      <c r="E76" t="s">
        <v>398</v>
      </c>
      <c r="F76" t="s">
        <v>399</v>
      </c>
      <c r="G76" t="s">
        <v>400</v>
      </c>
    </row>
    <row r="77" spans="1:7" x14ac:dyDescent="0.3">
      <c r="A77" t="s">
        <v>128</v>
      </c>
      <c r="B77" t="s">
        <v>37</v>
      </c>
      <c r="C77" t="s">
        <v>38</v>
      </c>
      <c r="D77" t="s">
        <v>401</v>
      </c>
      <c r="E77" t="s">
        <v>402</v>
      </c>
      <c r="F77" t="s">
        <v>403</v>
      </c>
      <c r="G77" t="s">
        <v>404</v>
      </c>
    </row>
    <row r="78" spans="1:7" x14ac:dyDescent="0.3">
      <c r="A78" t="s">
        <v>129</v>
      </c>
      <c r="B78" t="s">
        <v>37</v>
      </c>
      <c r="C78" t="s">
        <v>38</v>
      </c>
      <c r="D78" t="s">
        <v>405</v>
      </c>
      <c r="E78" t="s">
        <v>406</v>
      </c>
      <c r="F78" t="s">
        <v>407</v>
      </c>
      <c r="G78" t="s">
        <v>408</v>
      </c>
    </row>
    <row r="79" spans="1:7" x14ac:dyDescent="0.3">
      <c r="A79" t="s">
        <v>130</v>
      </c>
      <c r="B79" t="s">
        <v>37</v>
      </c>
      <c r="C79" t="s">
        <v>38</v>
      </c>
      <c r="D79" t="s">
        <v>409</v>
      </c>
      <c r="E79" t="s">
        <v>410</v>
      </c>
      <c r="F79" t="s">
        <v>411</v>
      </c>
      <c r="G79" t="s">
        <v>412</v>
      </c>
    </row>
    <row r="80" spans="1:7" x14ac:dyDescent="0.3">
      <c r="A80" t="s">
        <v>131</v>
      </c>
      <c r="B80" t="s">
        <v>37</v>
      </c>
      <c r="C80" t="s">
        <v>38</v>
      </c>
      <c r="D80" t="s">
        <v>413</v>
      </c>
      <c r="E80" t="s">
        <v>414</v>
      </c>
      <c r="F80" t="s">
        <v>415</v>
      </c>
      <c r="G80" t="s">
        <v>416</v>
      </c>
    </row>
    <row r="81" spans="1:7" x14ac:dyDescent="0.3">
      <c r="A81" t="s">
        <v>132</v>
      </c>
      <c r="B81" t="s">
        <v>37</v>
      </c>
      <c r="C81" t="s">
        <v>38</v>
      </c>
      <c r="D81" t="s">
        <v>417</v>
      </c>
      <c r="E81" t="s">
        <v>190</v>
      </c>
      <c r="F81" t="s">
        <v>190</v>
      </c>
      <c r="G81" t="s">
        <v>418</v>
      </c>
    </row>
    <row r="82" spans="1:7" x14ac:dyDescent="0.3">
      <c r="A82" t="s">
        <v>133</v>
      </c>
      <c r="B82" t="s">
        <v>37</v>
      </c>
      <c r="C82" t="s">
        <v>38</v>
      </c>
      <c r="D82" t="s">
        <v>419</v>
      </c>
      <c r="E82" t="s">
        <v>420</v>
      </c>
      <c r="F82" t="s">
        <v>421</v>
      </c>
      <c r="G82" t="s">
        <v>422</v>
      </c>
    </row>
    <row r="83" spans="1:7" x14ac:dyDescent="0.3">
      <c r="A83" t="s">
        <v>134</v>
      </c>
      <c r="B83" t="s">
        <v>37</v>
      </c>
      <c r="C83" t="s">
        <v>38</v>
      </c>
      <c r="D83" t="s">
        <v>423</v>
      </c>
      <c r="E83" t="s">
        <v>424</v>
      </c>
      <c r="F83" t="s">
        <v>425</v>
      </c>
      <c r="G83" t="s">
        <v>426</v>
      </c>
    </row>
    <row r="84" spans="1:7" x14ac:dyDescent="0.3">
      <c r="A84" t="s">
        <v>135</v>
      </c>
      <c r="B84" t="s">
        <v>37</v>
      </c>
      <c r="C84" t="s">
        <v>38</v>
      </c>
      <c r="D84" t="s">
        <v>427</v>
      </c>
      <c r="E84" t="s">
        <v>428</v>
      </c>
      <c r="F84" t="s">
        <v>429</v>
      </c>
      <c r="G84" t="s">
        <v>430</v>
      </c>
    </row>
    <row r="85" spans="1:7" x14ac:dyDescent="0.3">
      <c r="A85" t="s">
        <v>136</v>
      </c>
      <c r="B85" t="s">
        <v>37</v>
      </c>
      <c r="C85" t="s">
        <v>38</v>
      </c>
      <c r="D85" t="s">
        <v>431</v>
      </c>
      <c r="E85" t="s">
        <v>432</v>
      </c>
      <c r="F85" t="s">
        <v>433</v>
      </c>
      <c r="G85" t="s">
        <v>434</v>
      </c>
    </row>
    <row r="86" spans="1:7" x14ac:dyDescent="0.3">
      <c r="A86" t="s">
        <v>137</v>
      </c>
      <c r="B86" t="s">
        <v>37</v>
      </c>
      <c r="C86" t="s">
        <v>38</v>
      </c>
      <c r="D86" t="s">
        <v>435</v>
      </c>
      <c r="E86" t="s">
        <v>436</v>
      </c>
      <c r="F86" t="s">
        <v>437</v>
      </c>
      <c r="G86" t="s">
        <v>438</v>
      </c>
    </row>
    <row r="87" spans="1:7" x14ac:dyDescent="0.3">
      <c r="A87" t="s">
        <v>138</v>
      </c>
      <c r="B87" t="s">
        <v>37</v>
      </c>
      <c r="C87" t="s">
        <v>38</v>
      </c>
      <c r="D87" t="s">
        <v>200</v>
      </c>
      <c r="E87" t="s">
        <v>64</v>
      </c>
      <c r="F87" t="s">
        <v>439</v>
      </c>
      <c r="G87" t="s">
        <v>440</v>
      </c>
    </row>
    <row r="88" spans="1:7" x14ac:dyDescent="0.3">
      <c r="A88" t="s">
        <v>139</v>
      </c>
      <c r="B88" t="s">
        <v>37</v>
      </c>
      <c r="C88" t="s">
        <v>38</v>
      </c>
      <c r="D88" t="s">
        <v>441</v>
      </c>
      <c r="E88" t="s">
        <v>442</v>
      </c>
      <c r="F88" t="s">
        <v>443</v>
      </c>
      <c r="G88" t="s">
        <v>444</v>
      </c>
    </row>
    <row r="89" spans="1:7" x14ac:dyDescent="0.3">
      <c r="A89" t="s">
        <v>140</v>
      </c>
      <c r="B89" t="s">
        <v>37</v>
      </c>
      <c r="C89" t="s">
        <v>38</v>
      </c>
      <c r="D89" t="s">
        <v>201</v>
      </c>
      <c r="E89" t="s">
        <v>445</v>
      </c>
      <c r="F89" t="s">
        <v>446</v>
      </c>
      <c r="G89" t="s">
        <v>447</v>
      </c>
    </row>
    <row r="90" spans="1:7" x14ac:dyDescent="0.3">
      <c r="A90" t="s">
        <v>141</v>
      </c>
      <c r="B90" t="s">
        <v>37</v>
      </c>
      <c r="C90" t="s">
        <v>38</v>
      </c>
      <c r="D90" t="s">
        <v>448</v>
      </c>
      <c r="E90" t="s">
        <v>449</v>
      </c>
      <c r="F90" t="s">
        <v>450</v>
      </c>
      <c r="G90" t="s">
        <v>451</v>
      </c>
    </row>
    <row r="91" spans="1:7" x14ac:dyDescent="0.3">
      <c r="A91" t="s">
        <v>12</v>
      </c>
      <c r="B91" t="s">
        <v>37</v>
      </c>
      <c r="C91" t="s">
        <v>38</v>
      </c>
      <c r="D91" t="s">
        <v>452</v>
      </c>
      <c r="E91" t="s">
        <v>453</v>
      </c>
      <c r="F91" t="s">
        <v>454</v>
      </c>
      <c r="G91" t="s">
        <v>455</v>
      </c>
    </row>
    <row r="92" spans="1:7" x14ac:dyDescent="0.3">
      <c r="A92" t="s">
        <v>144</v>
      </c>
      <c r="B92" t="s">
        <v>37</v>
      </c>
      <c r="C92" t="s">
        <v>38</v>
      </c>
      <c r="D92" t="s">
        <v>456</v>
      </c>
      <c r="E92" t="s">
        <v>457</v>
      </c>
      <c r="F92" t="s">
        <v>458</v>
      </c>
      <c r="G92" t="s">
        <v>459</v>
      </c>
    </row>
    <row r="93" spans="1:7" x14ac:dyDescent="0.3">
      <c r="A93" t="s">
        <v>145</v>
      </c>
      <c r="B93" t="s">
        <v>37</v>
      </c>
      <c r="C93" t="s">
        <v>38</v>
      </c>
      <c r="D93" t="s">
        <v>460</v>
      </c>
      <c r="E93" t="s">
        <v>461</v>
      </c>
      <c r="F93" t="s">
        <v>462</v>
      </c>
      <c r="G93" t="s">
        <v>463</v>
      </c>
    </row>
    <row r="94" spans="1:7" x14ac:dyDescent="0.3">
      <c r="A94" t="s">
        <v>147</v>
      </c>
      <c r="B94" t="s">
        <v>37</v>
      </c>
      <c r="C94" t="s">
        <v>38</v>
      </c>
      <c r="D94" t="s">
        <v>464</v>
      </c>
      <c r="E94" t="s">
        <v>465</v>
      </c>
      <c r="F94" t="s">
        <v>466</v>
      </c>
      <c r="G94" t="s">
        <v>467</v>
      </c>
    </row>
    <row r="95" spans="1:7" x14ac:dyDescent="0.3">
      <c r="A95" t="s">
        <v>149</v>
      </c>
      <c r="B95" t="s">
        <v>37</v>
      </c>
      <c r="C95" t="s">
        <v>38</v>
      </c>
      <c r="D95" t="s">
        <v>202</v>
      </c>
      <c r="E95" t="s">
        <v>203</v>
      </c>
      <c r="F95" t="s">
        <v>468</v>
      </c>
      <c r="G95" t="s">
        <v>469</v>
      </c>
    </row>
    <row r="96" spans="1:7" x14ac:dyDescent="0.3">
      <c r="A96" t="s">
        <v>151</v>
      </c>
      <c r="B96" t="s">
        <v>37</v>
      </c>
      <c r="C96" t="s">
        <v>38</v>
      </c>
      <c r="D96" t="s">
        <v>470</v>
      </c>
      <c r="E96" t="s">
        <v>471</v>
      </c>
      <c r="F96" t="s">
        <v>472</v>
      </c>
      <c r="G96" t="s">
        <v>473</v>
      </c>
    </row>
    <row r="97" spans="1:7" x14ac:dyDescent="0.3">
      <c r="A97" t="s">
        <v>152</v>
      </c>
      <c r="B97" t="s">
        <v>37</v>
      </c>
      <c r="C97" t="s">
        <v>38</v>
      </c>
      <c r="D97" t="s">
        <v>474</v>
      </c>
      <c r="E97" t="s">
        <v>475</v>
      </c>
      <c r="F97" t="s">
        <v>476</v>
      </c>
      <c r="G97" t="s">
        <v>477</v>
      </c>
    </row>
    <row r="98" spans="1:7" x14ac:dyDescent="0.3">
      <c r="A98" t="s">
        <v>164</v>
      </c>
      <c r="B98" t="s">
        <v>37</v>
      </c>
      <c r="C98" t="s">
        <v>38</v>
      </c>
      <c r="D98" t="s">
        <v>478</v>
      </c>
      <c r="E98" t="s">
        <v>479</v>
      </c>
      <c r="F98" t="s">
        <v>480</v>
      </c>
      <c r="G98" t="s">
        <v>481</v>
      </c>
    </row>
    <row r="99" spans="1:7" x14ac:dyDescent="0.3">
      <c r="A99" t="s">
        <v>150</v>
      </c>
      <c r="B99" t="s">
        <v>37</v>
      </c>
      <c r="C99" t="s">
        <v>38</v>
      </c>
      <c r="D99" t="s">
        <v>482</v>
      </c>
      <c r="E99" t="s">
        <v>483</v>
      </c>
      <c r="F99" t="s">
        <v>484</v>
      </c>
      <c r="G99" t="s">
        <v>485</v>
      </c>
    </row>
    <row r="100" spans="1:7" x14ac:dyDescent="0.3">
      <c r="A100" t="s">
        <v>153</v>
      </c>
      <c r="B100" t="s">
        <v>37</v>
      </c>
      <c r="C100" t="s">
        <v>38</v>
      </c>
      <c r="D100" t="s">
        <v>486</v>
      </c>
      <c r="E100" t="s">
        <v>487</v>
      </c>
      <c r="F100" t="s">
        <v>488</v>
      </c>
      <c r="G100" t="s">
        <v>489</v>
      </c>
    </row>
    <row r="101" spans="1:7" x14ac:dyDescent="0.3">
      <c r="A101" t="s">
        <v>154</v>
      </c>
      <c r="B101" t="s">
        <v>37</v>
      </c>
      <c r="C101" t="s">
        <v>38</v>
      </c>
      <c r="D101" t="s">
        <v>490</v>
      </c>
      <c r="E101" t="s">
        <v>491</v>
      </c>
      <c r="F101" t="s">
        <v>492</v>
      </c>
      <c r="G101" t="s">
        <v>493</v>
      </c>
    </row>
    <row r="102" spans="1:7" x14ac:dyDescent="0.3">
      <c r="A102" t="s">
        <v>156</v>
      </c>
      <c r="B102" t="s">
        <v>37</v>
      </c>
      <c r="C102" t="s">
        <v>38</v>
      </c>
      <c r="D102" t="s">
        <v>494</v>
      </c>
      <c r="E102" t="s">
        <v>495</v>
      </c>
      <c r="F102" t="s">
        <v>496</v>
      </c>
      <c r="G102" t="s">
        <v>497</v>
      </c>
    </row>
    <row r="103" spans="1:7" x14ac:dyDescent="0.3">
      <c r="A103" t="s">
        <v>157</v>
      </c>
      <c r="B103" t="s">
        <v>37</v>
      </c>
      <c r="C103" t="s">
        <v>38</v>
      </c>
      <c r="D103" t="s">
        <v>498</v>
      </c>
      <c r="E103" t="s">
        <v>499</v>
      </c>
      <c r="F103" t="s">
        <v>500</v>
      </c>
      <c r="G103" t="s">
        <v>501</v>
      </c>
    </row>
    <row r="104" spans="1:7" x14ac:dyDescent="0.3">
      <c r="A104" t="s">
        <v>158</v>
      </c>
      <c r="B104" t="s">
        <v>37</v>
      </c>
      <c r="C104" t="s">
        <v>38</v>
      </c>
      <c r="D104" t="s">
        <v>502</v>
      </c>
      <c r="E104" t="s">
        <v>503</v>
      </c>
      <c r="F104" t="s">
        <v>504</v>
      </c>
      <c r="G104" t="s">
        <v>505</v>
      </c>
    </row>
    <row r="105" spans="1:7" x14ac:dyDescent="0.3">
      <c r="A105" t="s">
        <v>160</v>
      </c>
      <c r="B105" t="s">
        <v>37</v>
      </c>
      <c r="C105" t="s">
        <v>38</v>
      </c>
      <c r="D105" t="s">
        <v>506</v>
      </c>
      <c r="E105" t="s">
        <v>507</v>
      </c>
      <c r="F105" t="s">
        <v>508</v>
      </c>
      <c r="G105" t="s">
        <v>509</v>
      </c>
    </row>
    <row r="106" spans="1:7" x14ac:dyDescent="0.3">
      <c r="A106" t="s">
        <v>159</v>
      </c>
      <c r="B106" t="s">
        <v>37</v>
      </c>
      <c r="C106" t="s">
        <v>38</v>
      </c>
      <c r="D106" t="s">
        <v>510</v>
      </c>
      <c r="E106" t="s">
        <v>511</v>
      </c>
      <c r="F106" t="s">
        <v>512</v>
      </c>
      <c r="G106" t="s">
        <v>513</v>
      </c>
    </row>
    <row r="107" spans="1:7" x14ac:dyDescent="0.3">
      <c r="A107" t="s">
        <v>161</v>
      </c>
      <c r="B107" t="s">
        <v>37</v>
      </c>
      <c r="C107" t="s">
        <v>38</v>
      </c>
      <c r="D107" t="s">
        <v>514</v>
      </c>
      <c r="E107" t="s">
        <v>515</v>
      </c>
      <c r="F107" t="s">
        <v>516</v>
      </c>
      <c r="G107" t="s">
        <v>517</v>
      </c>
    </row>
    <row r="108" spans="1:7" x14ac:dyDescent="0.3">
      <c r="A108" t="s">
        <v>162</v>
      </c>
      <c r="B108" t="s">
        <v>37</v>
      </c>
      <c r="C108" t="s">
        <v>38</v>
      </c>
      <c r="D108" t="s">
        <v>518</v>
      </c>
      <c r="E108" t="s">
        <v>519</v>
      </c>
      <c r="F108" t="s">
        <v>520</v>
      </c>
      <c r="G108" t="s">
        <v>521</v>
      </c>
    </row>
    <row r="109" spans="1:7" x14ac:dyDescent="0.3">
      <c r="A109" t="s">
        <v>163</v>
      </c>
      <c r="B109" t="s">
        <v>37</v>
      </c>
      <c r="C109" t="s">
        <v>38</v>
      </c>
      <c r="D109" t="s">
        <v>522</v>
      </c>
      <c r="E109" t="s">
        <v>523</v>
      </c>
      <c r="F109" t="s">
        <v>523</v>
      </c>
      <c r="G109" t="s">
        <v>524</v>
      </c>
    </row>
    <row r="110" spans="1:7" x14ac:dyDescent="0.3">
      <c r="A110" t="s">
        <v>165</v>
      </c>
      <c r="B110" t="s">
        <v>37</v>
      </c>
      <c r="C110" t="s">
        <v>38</v>
      </c>
      <c r="D110" t="s">
        <v>525</v>
      </c>
      <c r="E110" t="s">
        <v>526</v>
      </c>
      <c r="F110" t="s">
        <v>527</v>
      </c>
      <c r="G110" t="s">
        <v>528</v>
      </c>
    </row>
    <row r="111" spans="1:7" x14ac:dyDescent="0.3">
      <c r="A111" t="s">
        <v>166</v>
      </c>
      <c r="B111" t="s">
        <v>37</v>
      </c>
      <c r="C111" t="s">
        <v>38</v>
      </c>
      <c r="D111" t="s">
        <v>529</v>
      </c>
      <c r="E111" t="s">
        <v>205</v>
      </c>
      <c r="F111" t="s">
        <v>530</v>
      </c>
      <c r="G111" t="s">
        <v>531</v>
      </c>
    </row>
    <row r="112" spans="1:7" x14ac:dyDescent="0.3">
      <c r="A112" t="s">
        <v>172</v>
      </c>
      <c r="B112" t="s">
        <v>37</v>
      </c>
      <c r="C112" t="s">
        <v>38</v>
      </c>
      <c r="D112" t="s">
        <v>532</v>
      </c>
      <c r="E112" t="s">
        <v>533</v>
      </c>
      <c r="F112" t="s">
        <v>534</v>
      </c>
      <c r="G112" t="s">
        <v>535</v>
      </c>
    </row>
    <row r="113" spans="1:7" x14ac:dyDescent="0.3">
      <c r="A113" t="s">
        <v>175</v>
      </c>
      <c r="B113" t="s">
        <v>37</v>
      </c>
      <c r="C113" t="s">
        <v>38</v>
      </c>
      <c r="D113" t="s">
        <v>206</v>
      </c>
      <c r="E113" t="s">
        <v>536</v>
      </c>
      <c r="F113" t="s">
        <v>537</v>
      </c>
      <c r="G113" t="s">
        <v>538</v>
      </c>
    </row>
    <row r="114" spans="1:7" x14ac:dyDescent="0.3">
      <c r="A114" t="s">
        <v>168</v>
      </c>
      <c r="B114" t="s">
        <v>37</v>
      </c>
      <c r="C114" t="s">
        <v>38</v>
      </c>
      <c r="D114" t="s">
        <v>539</v>
      </c>
      <c r="E114" t="s">
        <v>540</v>
      </c>
      <c r="F114" t="s">
        <v>541</v>
      </c>
      <c r="G114" t="s">
        <v>542</v>
      </c>
    </row>
    <row r="115" spans="1:7" x14ac:dyDescent="0.3">
      <c r="A115" t="s">
        <v>169</v>
      </c>
      <c r="B115" t="s">
        <v>37</v>
      </c>
      <c r="C115" t="s">
        <v>38</v>
      </c>
      <c r="D115" t="s">
        <v>470</v>
      </c>
      <c r="E115" t="s">
        <v>543</v>
      </c>
      <c r="F115" t="s">
        <v>544</v>
      </c>
      <c r="G115" t="s">
        <v>545</v>
      </c>
    </row>
    <row r="116" spans="1:7" x14ac:dyDescent="0.3">
      <c r="A116" t="s">
        <v>170</v>
      </c>
      <c r="B116" t="s">
        <v>37</v>
      </c>
      <c r="C116" t="s">
        <v>38</v>
      </c>
      <c r="D116" t="s">
        <v>546</v>
      </c>
      <c r="E116" t="s">
        <v>547</v>
      </c>
      <c r="F116" t="s">
        <v>548</v>
      </c>
      <c r="G116" t="s">
        <v>549</v>
      </c>
    </row>
    <row r="117" spans="1:7" x14ac:dyDescent="0.3">
      <c r="A117" t="s">
        <v>171</v>
      </c>
      <c r="B117" t="s">
        <v>37</v>
      </c>
      <c r="C117" t="s">
        <v>38</v>
      </c>
      <c r="D117" t="s">
        <v>550</v>
      </c>
      <c r="E117" t="s">
        <v>551</v>
      </c>
      <c r="F117" t="s">
        <v>552</v>
      </c>
      <c r="G117" t="s">
        <v>553</v>
      </c>
    </row>
    <row r="118" spans="1:7" x14ac:dyDescent="0.3">
      <c r="A118" t="s">
        <v>173</v>
      </c>
      <c r="B118" t="s">
        <v>37</v>
      </c>
      <c r="C118" t="s">
        <v>38</v>
      </c>
      <c r="D118" t="s">
        <v>554</v>
      </c>
      <c r="E118" t="s">
        <v>207</v>
      </c>
      <c r="F118" t="s">
        <v>555</v>
      </c>
      <c r="G118" t="s">
        <v>556</v>
      </c>
    </row>
    <row r="119" spans="1:7" x14ac:dyDescent="0.3">
      <c r="A119" t="s">
        <v>174</v>
      </c>
      <c r="B119" t="s">
        <v>37</v>
      </c>
      <c r="C119" t="s">
        <v>38</v>
      </c>
      <c r="D119" t="s">
        <v>557</v>
      </c>
      <c r="E119" t="s">
        <v>558</v>
      </c>
      <c r="F119" t="s">
        <v>559</v>
      </c>
      <c r="G119" t="s">
        <v>560</v>
      </c>
    </row>
    <row r="120" spans="1:7" x14ac:dyDescent="0.3">
      <c r="A120" t="s">
        <v>180</v>
      </c>
      <c r="B120" t="s">
        <v>37</v>
      </c>
      <c r="C120" t="s">
        <v>38</v>
      </c>
      <c r="D120" t="s">
        <v>561</v>
      </c>
      <c r="E120" t="s">
        <v>183</v>
      </c>
      <c r="F120" t="s">
        <v>562</v>
      </c>
      <c r="G120" t="s">
        <v>563</v>
      </c>
    </row>
    <row r="121" spans="1:7" x14ac:dyDescent="0.3">
      <c r="A121" t="s">
        <v>36</v>
      </c>
      <c r="B121" t="s">
        <v>37</v>
      </c>
      <c r="C121" t="s">
        <v>38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9 4 1 d 0 e c - f 2 6 3 - 4 0 d 5 - a 6 7 7 - 3 4 0 9 0 2 8 5 3 3 8 b "   x m l n s = " h t t p : / / s c h e m a s . m i c r o s o f t . c o m / D a t a M a s h u p " > A A A A A A E G A A B Q S w M E F A A C A A g A m 2 Q L U 4 B K P i W l A A A A 9 Q A A A B I A H A B D b 2 5 m a W c v U G F j a 2 F n Z S 5 4 b W w g o h g A K K A U A A A A A A A A A A A A A A A A A A A A A A A A A A A A e 7 9 7 v 4 1 9 R W 6 O Q l l q U X F m f p 6 t k q G e g Z J C a l 5 y f k p m X r q t U m l J m q 6 F k r 2 d T U B i c n Z i e q o C U H F e s V V F c Y q t U k Z J S Y G V v n 5 5 e b l e u b F e f l G 6 v p G B g a F + h K 9 P c H J G a m 6 i E l x x J m H F u p l 5 x S W J e c m p S n Y 2 Y R D H 2 B n p W Z r q m Z k A n W S j D x O z 8 c 3 M Q 8 g b A e V A s k i C N s 6 l O S W l R a l 2 q X m 6 n n 4 2 + j C u j T 7 U C 3 Y A U E s D B B Q A A g A I A J t k C 1 M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b Z A t T 0 7 q P x / o C A A D F C Q A A E w A c A E Z v c m 1 1 b G F z L 1 N l Y 3 R p b 2 4 x L m 0 g o h g A K K A U A A A A A A A A A A A A A A A A A A A A A A A A A A A A z V X J b t s w E L 0 H 8 D 8 I C m L Y g C 0 v 7 a m B U T T b o e g S x E F 6 C A K B p s Y R E Y l U S c p L D f 9 7 R 6 R p W a q a H B o U 8 c G c e c N Z + G Z I K a C a C e 5 N 7 T o 6 b R 2 1 j l R M J E T e s Z 8 S + Q R a f V y o k O Z S A q f r C e O y z S I 1 m T F N B e M n 4 / O T 8 T A S j 1 B q S / K L y Z W V J c u y B K y 8 8 L 2 J l 4 B u H X n 4 m 4 p c U k D k s x I 8 u B A 0 T 4 H r z g + Y B e e C a 5 R V x 4 + 1 z t S H w Y B k L C g S Y J o n g V J a I I P F u 0 E B q s F r F w o 0 J m 4 T 6 B g k 5 G m f J k Q p R i 2 a E s 1 o n 4 N e C v l k I R W z G e k z n q P c F j I C O b F 1 h Z R k Y Q S K t j O Q Y U Y e Y T I a D t t W a K s M N y W M w 2 R O E g V + t 9 u z B B 3 7 y M M C p M Z e a O H d k l k C B Y N G C K 6 k S L 8 w p T u W x 5 4 3 z R K m N c j A C G f r b 0 L H S F i n 2 / N 4 n i T u / 3 K l J b k j S Q 4 q u J R S y D L d 5 S o j P M J s 5 y L J U z 4 q k 1 n L D V I n I 2 v s N F b X 8 3 z n 2 / M 2 P o s K R K 3 T m U g K i Z P U 7 L E 9 0 m E m G T W A E U I k H R s c I k k U r c h O O H 4 f + 9 v X i 1 Q e 9 Y I t W H n S 8 q C 3 k n A 1 F z K 1 B t V p Y A X r 2 T y b p + c B o b E X e g M P + 9 z z 9 D o D Z D + d g d x u u 6 0 j x v 9 S R t P t 6 y t N d K 7 + 7 e r Y Q S / v z X h Q D f 7 i z N n W B 7 f C I L u Z c 0 5 m m n B T o / N m u L 0 3 G x 6 e S T F q m G v j 9 C b G e l S f 6 x l R 8 N U Q W F h + 5 k I f q C n j Z / n 6 U y p y 7 v Q p J E k J F N 7 X E i h T + O L u A 1 S Q X V t Q m o M Z 6 0 Q s i y V m j 7 F R i T K h i s k q V p G B 8 V s U R R p E Y U q T L F 8 X C 7 G l k F W 9 N N T v 9 k 7 W X u q Y / N q O 9 n d + L c W c a X s b d 1 w E V R 4 c W u P D w X V e D v A q P 4 f R K 6 x U E j R a S t 4 c s u P P q T s e n e r 4 3 J t 3 v D r d 8 e t 0 x 7 P T S 7 7 3 F e x 4 3 x / C 8 u 9 U U j 1 6 r R 9 V q u 7 + C F 7 v z 8 E h / + h T O f 9 X L M H 7 g / N 8 I 5 a q H H 4 k H T / 6 B d b 8 y J k 3 r H P f 0 N U H j O H j 5 / X w 2 b i B V C z 2 / g d p r K F 8 T q v V 9 D b / d T 5 q 0 / B S e 9 9 O M w 8 / G n W q T 3 8 D U E s B A i 0 A F A A C A A g A m 2 Q L U 4 B K P i W l A A A A 9 Q A A A B I A A A A A A A A A A A A A A A A A A A A A A E N v b m Z p Z y 9 Q Y W N r Y W d l L n h t b F B L A Q I t A B Q A A g A I A J t k C 1 M P y u m r p A A A A O k A A A A T A A A A A A A A A A A A A A A A A P E A A A B b Q 2 9 u d G V u d F 9 U e X B l c 1 0 u e G 1 s U E s B A i 0 A F A A C A A g A m 2 Q L U 9 O 6 j 8 f 6 A g A A x Q k A A B M A A A A A A A A A A A A A A A A A 4 g E A A E Z v c m 1 1 b G F z L 1 N l Y 3 R p b 2 4 x L m 1 Q S w U G A A A A A A M A A w D C A A A A K Q U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O R 8 A A A A A A A A X H w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W F y a 2 V 0 c y U z R n Z z X 2 N 1 c n J l b m N 5 J T N E a W 5 y J T I 2 a W R z J T N E Y m l 0 Y 2 9 p b i U y N T J D J T I 1 M j B k b 2 d l Y 2 9 p b i U y N T J D J T I 1 M j B 3 Y X p p c n g l M j U y Q y U y N T I w c m l w c G x l J T I 1 M k M l M j U y M H Y 8 L 0 l 0 Z W 1 Q Y X R o P j w v S X R l b U x v Y 2 F 0 a W 9 u P j x T d G F i b G V F b n R y a W V z P j x F b n R y e S B U e X B l P S J J c 1 B y a X Z h d G U i I F Z h b H V l P S J s M C I g L z 4 8 R W 5 0 c n k g V H l w Z T 0 i T m F 2 a W d h d G l v b l N 0 Z X B O Y W 1 l I i B W Y W x 1 Z T 0 i c 0 5 h d m l n Y X R p b 2 4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Z p b G x l Z E N v b X B s Z X R l U m V z d W x 0 V G 9 X b 3 J r c 2 h l Z X Q i I F Z h b H V l P S J s M S I g L z 4 8 R W 5 0 c n k g V H l w Z T 0 i U m V j b 3 Z l c n l U Y X J n Z X R T a G V l d C I g V m F s d W U 9 I n N T a G V l d D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F 1 Z X J 5 S U Q i I F Z h b H V l P S J z M D Y x Z G E 0 N 2 M t Y 2 U 3 Y S 0 0 N m V i L W I y Z D Y t Z W U 0 Z j d m M z U 1 Z j Y z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4 I i A v P j x F b n R y e S B U e X B l P S J G a W x s T G F z d F V w Z G F 0 Z W Q i I F Z h b H V l P S J k M j A y M S 0 w N i 0 w O F Q x M T o 0 M T o x N y 4 5 N z M 5 M D I z W i I g L z 4 8 R W 5 0 c n k g V H l w Z T 0 i Q W R k Z W R U b 0 R h d G F N b 2 R l b C I g V m F s d W U 9 I m w w I i A v P j x F b n R y e S B U e X B l P S J G a W x s Q 2 9 s d W 1 u V H l w Z X M i I F Z h b H V l P S J z Q U F B Q U F B V T 0 i I C 8 + P E V u d H J 5 I F R 5 c G U 9 I k Z p b G x D b 2 x 1 b W 5 O Y W 1 l c y I g V m F s d W U 9 I n N b J n F 1 b 3 Q 7 a W Q m c X V v d D s s J n F 1 b 3 Q 7 c 3 l t Y m 9 s J n F 1 b 3 Q 7 L C Z x d W 9 0 O 2 5 h b W U m c X V v d D s s J n F 1 b 3 Q 7 Y 3 V y c m V u d F 9 w c m l j Z S Z x d W 9 0 O y w m c X V v d D t w c m l j Z V 9 j a G F u Z 2 V f c G V y Y 2 V u d G F n Z V 8 y N G g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t Y X J r Z X R z P 3 Z z X 2 N 1 c n J l b m N 5 P W l u c l x 1 M D A y N m l k c z 1 i a X R j b 2 l u J T J D J T I w Z G 9 n Z W N v a W 4 l M k M l M j B 3 Y X p p c n g l M k M l M j B y a X B w b G U l M k M l M j B 2 L 0 V 4 c G F u Z G V k I E N v b H V t b j E u e 2 l k L D B 9 J n F 1 b 3 Q 7 L C Z x d W 9 0 O 1 N l Y 3 R p b 2 4 x L 2 1 h c m t l d H M / d n N f Y 3 V y c m V u Y 3 k 9 a W 5 y X H U w M D I 2 a W R z P W J p d G N v a W 4 l M k M l M j B k b 2 d l Y 2 9 p b i U y Q y U y M H d h e m l y e C U y Q y U y M H J p c H B s Z S U y Q y U y M H Y v R X h w Y W 5 k Z W Q g Q 2 9 s d W 1 u M S 5 7 c 3 l t Y m 9 s L D F 9 J n F 1 b 3 Q 7 L C Z x d W 9 0 O 1 N l Y 3 R p b 2 4 x L 2 1 h c m t l d H M / d n N f Y 3 V y c m V u Y 3 k 9 a W 5 y X H U w M D I 2 a W R z P W J p d G N v a W 4 l M k M l M j B k b 2 d l Y 2 9 p b i U y Q y U y M H d h e m l y e C U y Q y U y M H J p c H B s Z S U y Q y U y M H Y v R X h w Y W 5 k Z W Q g Q 2 9 s d W 1 u M S 5 7 b m F t Z S w y f S Z x d W 9 0 O y w m c X V v d D t T Z W N 0 a W 9 u M S 9 t Y X J r Z X R z P 3 Z z X 2 N 1 c n J l b m N 5 P W l u c l x 1 M D A y N m l k c z 1 i a X R j b 2 l u J T J D J T I w Z G 9 n Z W N v a W 4 l M k M l M j B 3 Y X p p c n g l M k M l M j B y a X B w b G U l M k M l M j B 2 L 0 V 4 c G F u Z G V k I E N v b H V t b j E u e 2 N 1 c n J l b n R f c H J p Y 2 U s M 3 0 m c X V v d D s s J n F 1 b 3 Q 7 U 2 V j d G l v b j E v b W F y a 2 V 0 c z 9 2 c 1 9 j d X J y Z W 5 j e T 1 p b n J c d T A w M j Z p Z H M 9 Y m l 0 Y 2 9 p b i U y Q y U y M G R v Z 2 V j b 2 l u J T J D J T I w d 2 F 6 a X J 4 J T J D J T I w c m l w c G x l J T J D J T I w d i 9 E a X Z p Z G V k I E N v b H V t b i 5 7 c H J p Y 2 V f Y 2 h h b m d l X 3 B l c m N l b n R h Z 2 V f M j R o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2 1 h c m t l d H M / d n N f Y 3 V y c m V u Y 3 k 9 a W 5 y X H U w M D I 2 a W R z P W J p d G N v a W 4 l M k M l M j B k b 2 d l Y 2 9 p b i U y Q y U y M H d h e m l y e C U y Q y U y M H J p c H B s Z S U y Q y U y M H Y v R X h w Y W 5 k Z W Q g Q 2 9 s d W 1 u M S 5 7 a W Q s M H 0 m c X V v d D s s J n F 1 b 3 Q 7 U 2 V j d G l v b j E v b W F y a 2 V 0 c z 9 2 c 1 9 j d X J y Z W 5 j e T 1 p b n J c d T A w M j Z p Z H M 9 Y m l 0 Y 2 9 p b i U y Q y U y M G R v Z 2 V j b 2 l u J T J D J T I w d 2 F 6 a X J 4 J T J D J T I w c m l w c G x l J T J D J T I w d i 9 F e H B h b m R l Z C B D b 2 x 1 b W 4 x L n t z e W 1 i b 2 w s M X 0 m c X V v d D s s J n F 1 b 3 Q 7 U 2 V j d G l v b j E v b W F y a 2 V 0 c z 9 2 c 1 9 j d X J y Z W 5 j e T 1 p b n J c d T A w M j Z p Z H M 9 Y m l 0 Y 2 9 p b i U y Q y U y M G R v Z 2 V j b 2 l u J T J D J T I w d 2 F 6 a X J 4 J T J D J T I w c m l w c G x l J T J D J T I w d i 9 F e H B h b m R l Z C B D b 2 x 1 b W 4 x L n t u Y W 1 l L D J 9 J n F 1 b 3 Q 7 L C Z x d W 9 0 O 1 N l Y 3 R p b 2 4 x L 2 1 h c m t l d H M / d n N f Y 3 V y c m V u Y 3 k 9 a W 5 y X H U w M D I 2 a W R z P W J p d G N v a W 4 l M k M l M j B k b 2 d l Y 2 9 p b i U y Q y U y M H d h e m l y e C U y Q y U y M H J p c H B s Z S U y Q y U y M H Y v R X h w Y W 5 k Z W Q g Q 2 9 s d W 1 u M S 5 7 Y 3 V y c m V u d F 9 w c m l j Z S w z f S Z x d W 9 0 O y w m c X V v d D t T Z W N 0 a W 9 u M S 9 t Y X J r Z X R z P 3 Z z X 2 N 1 c n J l b m N 5 P W l u c l x 1 M D A y N m l k c z 1 i a X R j b 2 l u J T J D J T I w Z G 9 n Z W N v a W 4 l M k M l M j B 3 Y X p p c n g l M k M l M j B y a X B w b G U l M k M l M j B 2 L 0 R p d m l k Z W Q g Q 2 9 s d W 1 u L n t w c m l j Z V 9 j a G F u Z 2 V f c G V y Y 2 V u d G F n Z V 8 y N G g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1 h c m t l d H M l M 0 Z 2 c 1 9 j d X J y Z W 5 j e S U z R G l u c i U y N m l k c y U z R G J p d G N v a W 4 l M j U y Q y U y N T I w Z G 9 n Z W N v a W 4 l M j U y Q y U y N T I w d 2 F 6 a X J 4 J T I 1 M k M l M j U y M H J p c H B s Z S U y N T J D J T I 1 M j B 2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H M l M 0 Z 2 c 1 9 j d X J y Z W 5 j e S U z R G l u c i U y N m l k c y U z R G J p d G N v a W 4 l M j U y Q y U y N T I w Z G 9 n Z W N v a W 4 l M j U y Q y U y N T I w d 2 F 6 a X J 4 J T I 1 M k M l M j U y M H J p c H B s Z S U y N T J D J T I 1 M j B 2 L 0 N v b n Z l c n R l Z C U y M H R v J T I w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z J T N G d n N f Y 3 V y c m V u Y 3 k l M 0 R p b n I l M j Z p Z H M l M 0 R i a X R j b 2 l u J T I 1 M k M l M j U y M G R v Z 2 V j b 2 l u J T I 1 M k M l M j U y M H d h e m l y e C U y N T J D J T I 1 M j B y a X B w b G U l M j U y Q y U y N T I w d i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R z J T N G d n N f Y 3 V y c m V u Y 3 k l M 0 R p b n I l M j Z p Z H M l M 0 R i a X R j b 2 l u J T I 1 M k M l M j U y M G R v Z 2 V j b 2 l u J T I 1 M k M l M j U y M H d h e m l y e C U y N T J D J T I 1 M j B y a X B w b G U l M j U y Q y U y N T I w d i 9 E a X Z p Z G V k J T I w Q 2 9 s d W 1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L X N 0 Y X R 1 c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C I g L z 4 8 R W 5 0 c n k g V H l w Z T 0 i R m l s b F R h c m d l d C I g V m F s d W U 9 I n N t Y X J r Z X R f c 3 R h d H V z I i A v P j x F b n R y e S B U e X B l P S J G a W x s Z W R D b 2 1 w b G V 0 Z V J l c 3 V s d F R v V 2 9 y a 3 N o Z W V 0 I i B W Y W x 1 Z T 0 i b D E i I C 8 + P E V u d H J 5 I F R 5 c G U 9 I l F 1 Z X J 5 S U Q i I F Z h b H V l P S J z M G Z k N z k 5 Y j I t Z D J j Y i 0 0 Y m N i L T k 0 O G Q t N W F i Z G Z l N T d l M T c 1 I i A v P j x F b n R y e S B U e X B l P S J G a W x s R X J y b 3 J D b 3 V u d C I g V m F s d W U 9 I m w w I i A v P j x F b n R y e S B U e X B l P S J G a W x s T G F z d F V w Z G F 0 Z W Q i I F Z h b H V l P S J k M j A y M S 0 w O C 0 x M V Q w N z o w N j o 1 N C 4 x M z M z N j U y W i I g L z 4 8 R W 5 0 c n k g V H l w Z T 0 i R m l s b E N v b H V t b l R 5 c G V z I i B W Y W x 1 Z T 0 i c 0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0 N v b H V t b j E u Y m F z Z U 1 h c m t l d C Z x d W 9 0 O y w m c X V v d D t D b 2 x 1 b W 4 x L n F 1 b 3 R l T W F y a 2 V 0 J n F 1 b 3 Q 7 L C Z x d W 9 0 O 0 N v b H V t b j E u c 3 R h d H V z J n F 1 b 3 Q 7 L C Z x d W 9 0 O 0 N v b H V t b j E u b G 9 3 J n F 1 b 3 Q 7 L C Z x d W 9 0 O 0 N v b H V t b j E u a G l n a C Z x d W 9 0 O y w m c X V v d D t D b 2 x 1 b W 4 x L m x h c 3 Q m c X V v d D s s J n F 1 b 3 Q 7 Q 2 9 s d W 1 u M S 5 2 b 2 x 1 b W U m c X V v d D t d I i A v P j x F b n R y e S B U e X B l P S J G a W x s Q 2 9 1 b n Q i I F Z h b H V l P S J s M T I w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1 h c m t l d C 1 z d G F 0 d X M v R X h w Y W 5 k Z W Q g Q 2 9 s d W 1 u M S 5 7 Q 2 9 s d W 1 u M S 5 i Y X N l T W F y a 2 V 0 L D B 9 J n F 1 b 3 Q 7 L C Z x d W 9 0 O 1 N l Y 3 R p b 2 4 x L 2 1 h c m t l d C 1 z d G F 0 d X M v R X h w Y W 5 k Z W Q g Q 2 9 s d W 1 u M S 5 7 Q 2 9 s d W 1 u M S 5 x d W 9 0 Z U 1 h c m t l d C w x f S Z x d W 9 0 O y w m c X V v d D t T Z W N 0 a W 9 u M S 9 t Y X J r Z X Q t c 3 R h d H V z L 0 V 4 c G F u Z G V k I E N v b H V t b j E u e 0 N v b H V t b j E u c 3 R h d H V z L D Z 9 J n F 1 b 3 Q 7 L C Z x d W 9 0 O 1 N l Y 3 R p b 2 4 x L 2 1 h c m t l d C 1 z d G F 0 d X M v R X h w Y W 5 k Z W Q g Q 2 9 s d W 1 u M S 5 7 Q 2 9 s d W 1 u M S 5 s b 3 c s O H 0 m c X V v d D s s J n F 1 b 3 Q 7 U 2 V j d G l v b j E v b W F y a 2 V 0 L X N 0 Y X R 1 c y 9 F e H B h b m R l Z C B D b 2 x 1 b W 4 x L n t D b 2 x 1 b W 4 x L m h p Z 2 g s O X 0 m c X V v d D s s J n F 1 b 3 Q 7 U 2 V j d G l v b j E v b W F y a 2 V 0 L X N 0 Y X R 1 c y 9 F e H B h b m R l Z C B D b 2 x 1 b W 4 x L n t D b 2 x 1 b W 4 x L m x h c 3 Q s M T B 9 J n F 1 b 3 Q 7 L C Z x d W 9 0 O 1 N l Y 3 R p b 2 4 x L 2 1 h c m t l d C 1 z d G F 0 d X M v R X h w Y W 5 k Z W Q g Q 2 9 s d W 1 u M S 5 7 Q 2 9 s d W 1 u M S 5 2 b 2 x 1 b W U s M T N 9 J n F 1 b 3 Q 7 X S w m c X V v d D t D b 2 x 1 b W 5 D b 3 V u d C Z x d W 9 0 O z o 3 L C Z x d W 9 0 O 0 t l e U N v b H V t b k 5 h b W V z J n F 1 b 3 Q 7 O l t d L C Z x d W 9 0 O 0 N v b H V t b k l k Z W 5 0 a X R p Z X M m c X V v d D s 6 W y Z x d W 9 0 O 1 N l Y 3 R p b 2 4 x L 2 1 h c m t l d C 1 z d G F 0 d X M v R X h w Y W 5 k Z W Q g Q 2 9 s d W 1 u M S 5 7 Q 2 9 s d W 1 u M S 5 i Y X N l T W F y a 2 V 0 L D B 9 J n F 1 b 3 Q 7 L C Z x d W 9 0 O 1 N l Y 3 R p b 2 4 x L 2 1 h c m t l d C 1 z d G F 0 d X M v R X h w Y W 5 k Z W Q g Q 2 9 s d W 1 u M S 5 7 Q 2 9 s d W 1 u M S 5 x d W 9 0 Z U 1 h c m t l d C w x f S Z x d W 9 0 O y w m c X V v d D t T Z W N 0 a W 9 u M S 9 t Y X J r Z X Q t c 3 R h d H V z L 0 V 4 c G F u Z G V k I E N v b H V t b j E u e 0 N v b H V t b j E u c 3 R h d H V z L D Z 9 J n F 1 b 3 Q 7 L C Z x d W 9 0 O 1 N l Y 3 R p b 2 4 x L 2 1 h c m t l d C 1 z d G F 0 d X M v R X h w Y W 5 k Z W Q g Q 2 9 s d W 1 u M S 5 7 Q 2 9 s d W 1 u M S 5 s b 3 c s O H 0 m c X V v d D s s J n F 1 b 3 Q 7 U 2 V j d G l v b j E v b W F y a 2 V 0 L X N 0 Y X R 1 c y 9 F e H B h b m R l Z C B D b 2 x 1 b W 4 x L n t D b 2 x 1 b W 4 x L m h p Z 2 g s O X 0 m c X V v d D s s J n F 1 b 3 Q 7 U 2 V j d G l v b j E v b W F y a 2 V 0 L X N 0 Y X R 1 c y 9 F e H B h b m R l Z C B D b 2 x 1 b W 4 x L n t D b 2 x 1 b W 4 x L m x h c 3 Q s M T B 9 J n F 1 b 3 Q 7 L C Z x d W 9 0 O 1 N l Y 3 R p b 2 4 x L 2 1 h c m t l d C 1 z d G F 0 d X M v R X h w Y W 5 k Z W Q g Q 2 9 s d W 1 u M S 5 7 Q 2 9 s d W 1 u M S 5 2 b 2 x 1 b W U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X J r Z X Q t c 3 R h d H V z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C 1 z d G F 0 d X M v Q 2 9 u d m V y d G V k J T I w d G 8 l M j B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C 1 z d G F 0 d X M v V m F s d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Q t c 3 R h d H V z L 0 N v b n Z l c n R l Z C U y M H R v J T I w V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W F y a 2 V 0 L X N 0 Y X R 1 c y 9 F e H B h b m R l Z C U y M E N v b H V t b j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X J r Z X Q t c 3 R h d H V z L 0 Z p b H R l c m V k J T I w U m 9 3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1 h c m t l d C 1 z d G F 0 d X M v U m V t b 3 Z l Z C U y M E N v b H V t b n M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h q s l r G v G J E C i W d s 4 K h z 6 k w A A A A A C A A A A A A A Q Z g A A A A E A A C A A A A C / P d 4 w v Y F c j G Z R Z G M a B 7 c C r u J T I R b i 5 I z O C B w Z j A j L b g A A A A A O g A A A A A I A A C A A A A B c v l + h o K a R + p Y Y t D 0 G K z 1 m w + w y 9 D k U X 0 G 7 D 0 c Q y z b G z F A A A A B G 1 p s j 7 D / z n O e + T p S v K Q Y f 9 4 H T 3 d F 9 Q H z z v q N e J q / + j X T w P I W 4 a O J 1 7 4 Z a I T P r J G 7 S p J + Y n n b Q d k y w N x d q C e r 0 k h o 7 5 n w 5 q M F p 8 A C X z z K l m U A A A A B / O W S 4 J u d q w V O E a O d s 7 + d h D U 3 X W N Z R A c J g p k k e 7 Q C y J T V s y T O 0 B X i 6 c 7 + A R b f h i t + c I H d z 7 c b k Y N k Z 5 f A m D 6 H / < / D a t a M a s h u p > 
</file>

<file path=customXml/itemProps1.xml><?xml version="1.0" encoding="utf-8"?>
<ds:datastoreItem xmlns:ds="http://schemas.openxmlformats.org/officeDocument/2006/customXml" ds:itemID="{23BE7BD2-4FD6-40EB-98F7-308A380DA84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Dashboard</vt:lpstr>
      <vt:lpstr>Data Set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SACHIN</dc:creator>
  <cp:lastModifiedBy>SACHIN</cp:lastModifiedBy>
  <dcterms:created xsi:type="dcterms:W3CDTF">2021-06-07T04:51:21Z</dcterms:created>
  <dcterms:modified xsi:type="dcterms:W3CDTF">2021-08-11T08:40:35Z</dcterms:modified>
</cp:coreProperties>
</file>