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definedNames>
    <definedName name="sachin">#REF!</definedName>
  </definedNames>
  <calcPr calcId="124519"/>
</workbook>
</file>

<file path=xl/calcChain.xml><?xml version="1.0" encoding="utf-8"?>
<calcChain xmlns="http://schemas.openxmlformats.org/spreadsheetml/2006/main">
  <c r="B2" i="6"/>
  <c r="H2" s="1"/>
  <c r="E2"/>
  <c r="D2" i="7"/>
  <c r="B2"/>
  <c r="B9" i="5"/>
  <c r="C24" i="6"/>
  <c r="C23"/>
  <c r="C22"/>
  <c r="B2" i="4"/>
  <c r="B4" i="5"/>
  <c r="B4" i="3"/>
  <c r="B4" i="2"/>
  <c r="C25" i="6" l="1"/>
  <c r="F19" s="1"/>
  <c r="C26" l="1"/>
</calcChain>
</file>

<file path=xl/sharedStrings.xml><?xml version="1.0" encoding="utf-8"?>
<sst xmlns="http://schemas.openxmlformats.org/spreadsheetml/2006/main" count="46" uniqueCount="22">
  <si>
    <t>Price</t>
  </si>
  <si>
    <t>Qty</t>
  </si>
  <si>
    <t>Total Revenue</t>
  </si>
  <si>
    <t>Transport cost</t>
  </si>
  <si>
    <t>Item cost</t>
  </si>
  <si>
    <t>Total Cost</t>
  </si>
  <si>
    <t xml:space="preserve">Profit </t>
  </si>
  <si>
    <t>Loan Amount</t>
  </si>
  <si>
    <t>Term in Months</t>
  </si>
  <si>
    <t>Interest Rate</t>
  </si>
  <si>
    <t>Payment</t>
  </si>
  <si>
    <t>180*555.56</t>
  </si>
  <si>
    <t>equals to</t>
  </si>
  <si>
    <t>To Set Payment Rs 900</t>
  </si>
  <si>
    <t>Investment Schema</t>
  </si>
  <si>
    <t>Monthly Payment</t>
  </si>
  <si>
    <t>No of Years</t>
  </si>
  <si>
    <t>Rate of Intersest pa</t>
  </si>
  <si>
    <t>Future Value</t>
  </si>
  <si>
    <t>Return at the Cross-Section of Interest Rate (Horizontal) and No of Years (Vertical)</t>
  </si>
  <si>
    <t xml:space="preserve">QTY </t>
  </si>
  <si>
    <t>Rate of Interest</t>
  </si>
</sst>
</file>

<file path=xl/styles.xml><?xml version="1.0" encoding="utf-8"?>
<styleSheet xmlns="http://schemas.openxmlformats.org/spreadsheetml/2006/main">
  <numFmts count="5">
    <numFmt numFmtId="8" formatCode="&quot;₹&quot;\ #,##0.00;[Red]&quot;₹&quot;\ \-#,##0.00"/>
    <numFmt numFmtId="43" formatCode="_ * #,##0.00_ ;_ * \-#,##0.00_ ;_ * &quot;-&quot;??_ ;_ @_ "/>
    <numFmt numFmtId="164" formatCode="&quot;₹&quot;\ #,##0.00"/>
    <numFmt numFmtId="165" formatCode="0.0%"/>
    <numFmt numFmtId="166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2" applyNumberFormat="1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164" fontId="2" fillId="0" borderId="0" xfId="1" applyNumberFormat="1" applyFont="1"/>
    <xf numFmtId="0" fontId="0" fillId="0" borderId="4" xfId="0" applyBorder="1"/>
    <xf numFmtId="0" fontId="2" fillId="2" borderId="0" xfId="0" applyFont="1" applyFill="1" applyAlignment="1">
      <alignment horizontal="center"/>
    </xf>
    <xf numFmtId="8" fontId="2" fillId="0" borderId="0" xfId="0" applyNumberFormat="1" applyFont="1"/>
    <xf numFmtId="8" fontId="0" fillId="0" borderId="4" xfId="0" applyNumberFormat="1" applyBorder="1"/>
    <xf numFmtId="9" fontId="0" fillId="0" borderId="0" xfId="2" applyFont="1" applyAlignment="1">
      <alignment horizontal="center"/>
    </xf>
    <xf numFmtId="165" fontId="2" fillId="0" borderId="0" xfId="0" applyNumberFormat="1" applyFont="1"/>
    <xf numFmtId="166" fontId="0" fillId="0" borderId="0" xfId="0" applyNumberFormat="1"/>
    <xf numFmtId="0" fontId="0" fillId="0" borderId="0" xfId="0" applyBorder="1"/>
    <xf numFmtId="9" fontId="2" fillId="0" borderId="0" xfId="0" applyNumberFormat="1" applyFont="1" applyBorder="1"/>
    <xf numFmtId="8" fontId="0" fillId="0" borderId="0" xfId="0" applyNumberFormat="1" applyBorder="1"/>
    <xf numFmtId="0" fontId="2" fillId="0" borderId="4" xfId="0" applyFont="1" applyBorder="1"/>
    <xf numFmtId="8" fontId="2" fillId="0" borderId="4" xfId="0" applyNumberFormat="1" applyFont="1" applyBorder="1"/>
    <xf numFmtId="9" fontId="2" fillId="0" borderId="4" xfId="0" applyNumberFormat="1" applyFont="1" applyBorder="1"/>
    <xf numFmtId="0" fontId="3" fillId="0" borderId="4" xfId="0" applyFont="1" applyBorder="1"/>
    <xf numFmtId="164" fontId="2" fillId="0" borderId="4" xfId="1" applyNumberFormat="1" applyFont="1" applyBorder="1"/>
    <xf numFmtId="165" fontId="2" fillId="0" borderId="4" xfId="0" applyNumberFormat="1" applyFont="1" applyBorder="1"/>
    <xf numFmtId="164" fontId="2" fillId="0" borderId="0" xfId="0" applyNumberFormat="1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zoomScale="190" zoomScaleNormal="190" workbookViewId="0">
      <selection activeCell="B4" sqref="B4"/>
    </sheetView>
  </sheetViews>
  <sheetFormatPr defaultRowHeight="14.4"/>
  <cols>
    <col min="1" max="1" width="13.77734375" customWidth="1"/>
    <col min="5" max="5" width="13" customWidth="1"/>
  </cols>
  <sheetData>
    <row r="1" spans="1:7">
      <c r="A1" t="s">
        <v>7</v>
      </c>
      <c r="B1">
        <v>100000</v>
      </c>
    </row>
    <row r="2" spans="1:7">
      <c r="A2" t="s">
        <v>8</v>
      </c>
      <c r="B2">
        <v>180</v>
      </c>
    </row>
    <row r="3" spans="1:7" ht="15" thickBot="1">
      <c r="A3" t="s">
        <v>9</v>
      </c>
    </row>
    <row r="4" spans="1:7" ht="15" thickBot="1">
      <c r="A4" t="s">
        <v>10</v>
      </c>
      <c r="B4" s="2">
        <f>PMT(B3/12,B2,B1)</f>
        <v>-555.55555555555554</v>
      </c>
      <c r="E4" s="3" t="s">
        <v>11</v>
      </c>
      <c r="F4" s="4" t="s">
        <v>12</v>
      </c>
      <c r="G4" s="5">
        <v>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zoomScale="205" zoomScaleNormal="205" workbookViewId="0">
      <selection activeCell="B4" sqref="B4"/>
    </sheetView>
  </sheetViews>
  <sheetFormatPr defaultRowHeight="14.4"/>
  <cols>
    <col min="1" max="1" width="14.21875" bestFit="1" customWidth="1"/>
    <col min="2" max="2" width="10.77734375" customWidth="1"/>
  </cols>
  <sheetData>
    <row r="1" spans="1:4">
      <c r="A1" t="s">
        <v>7</v>
      </c>
      <c r="B1">
        <v>100000</v>
      </c>
      <c r="D1" s="7" t="s">
        <v>13</v>
      </c>
    </row>
    <row r="2" spans="1:4">
      <c r="A2" t="s">
        <v>8</v>
      </c>
      <c r="B2">
        <v>180</v>
      </c>
    </row>
    <row r="3" spans="1:4">
      <c r="A3" t="s">
        <v>9</v>
      </c>
      <c r="B3" s="6">
        <v>7.0209545930259451E-2</v>
      </c>
    </row>
    <row r="4" spans="1:4">
      <c r="A4" t="s">
        <v>10</v>
      </c>
      <c r="B4" s="2">
        <f>PMT(B3/12,B2,B1)</f>
        <v>-900.00019545452051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zoomScale="205" zoomScaleNormal="205" workbookViewId="0">
      <selection activeCell="B2" sqref="B2"/>
    </sheetView>
  </sheetViews>
  <sheetFormatPr defaultRowHeight="14.4"/>
  <cols>
    <col min="1" max="1" width="18.88671875" customWidth="1"/>
    <col min="2" max="2" width="12.44140625" customWidth="1"/>
  </cols>
  <sheetData>
    <row r="1" spans="1:2">
      <c r="A1" s="28" t="s">
        <v>14</v>
      </c>
      <c r="B1" s="28"/>
    </row>
    <row r="2" spans="1:2">
      <c r="A2" s="7" t="s">
        <v>15</v>
      </c>
      <c r="B2" s="13">
        <f>PMT(B4/12,B3*12,0,B5)</f>
        <v>-2977.8524030035082</v>
      </c>
    </row>
    <row r="3" spans="1:2">
      <c r="A3" s="7" t="s">
        <v>16</v>
      </c>
      <c r="B3" s="7">
        <v>10</v>
      </c>
    </row>
    <row r="4" spans="1:2">
      <c r="A4" s="7" t="s">
        <v>17</v>
      </c>
      <c r="B4" s="8">
        <v>0.03</v>
      </c>
    </row>
    <row r="5" spans="1:2" ht="18">
      <c r="A5" s="9" t="s">
        <v>18</v>
      </c>
      <c r="B5" s="10">
        <v>416129.32</v>
      </c>
    </row>
    <row r="6" spans="1:2">
      <c r="B6" s="2"/>
    </row>
    <row r="7" spans="1:2" ht="28.2" customHeight="1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zoomScale="190" zoomScaleNormal="190" workbookViewId="0">
      <selection activeCell="B9" sqref="B9"/>
    </sheetView>
  </sheetViews>
  <sheetFormatPr defaultRowHeight="14.4"/>
  <cols>
    <col min="1" max="1" width="14.88671875" customWidth="1"/>
    <col min="2" max="2" width="12.33203125" bestFit="1" customWidth="1"/>
    <col min="5" max="5" width="8.88671875" customWidth="1"/>
  </cols>
  <sheetData>
    <row r="1" spans="1:4">
      <c r="A1" t="s">
        <v>7</v>
      </c>
      <c r="B1" s="10">
        <v>416129.32</v>
      </c>
      <c r="D1" s="7" t="s">
        <v>13</v>
      </c>
    </row>
    <row r="2" spans="1:4">
      <c r="A2" t="s">
        <v>8</v>
      </c>
      <c r="B2">
        <v>360</v>
      </c>
    </row>
    <row r="3" spans="1:4">
      <c r="A3" t="s">
        <v>9</v>
      </c>
      <c r="B3" s="6">
        <v>0.05</v>
      </c>
    </row>
    <row r="4" spans="1:4">
      <c r="A4" t="s">
        <v>10</v>
      </c>
      <c r="B4" s="2">
        <f>PMT(B3/12,B2,B1)</f>
        <v>-2233.8721694533742</v>
      </c>
    </row>
    <row r="6" spans="1:4">
      <c r="A6" t="s">
        <v>7</v>
      </c>
      <c r="B6" s="10">
        <v>416129.32</v>
      </c>
    </row>
    <row r="7" spans="1:4">
      <c r="A7" t="s">
        <v>8</v>
      </c>
      <c r="B7">
        <v>120</v>
      </c>
    </row>
    <row r="8" spans="1:4">
      <c r="A8" t="s">
        <v>9</v>
      </c>
      <c r="B8" s="6">
        <v>0.03</v>
      </c>
    </row>
    <row r="9" spans="1:4">
      <c r="A9" t="s">
        <v>10</v>
      </c>
      <c r="B9" s="2">
        <f>PMT(B8/12,B7,B6)</f>
        <v>-4018.1757030035083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zoomScale="205" zoomScaleNormal="205" workbookViewId="0">
      <selection activeCell="C7" sqref="C7"/>
    </sheetView>
  </sheetViews>
  <sheetFormatPr defaultRowHeight="14.4"/>
  <cols>
    <col min="1" max="1" width="18.88671875" customWidth="1"/>
    <col min="2" max="2" width="12.88671875" bestFit="1" customWidth="1"/>
    <col min="5" max="6" width="12.109375" bestFit="1" customWidth="1"/>
    <col min="7" max="7" width="10.21875" bestFit="1" customWidth="1"/>
    <col min="8" max="8" width="12.21875" customWidth="1"/>
  </cols>
  <sheetData>
    <row r="1" spans="1:8">
      <c r="A1" s="12" t="s">
        <v>14</v>
      </c>
      <c r="B1" s="12"/>
      <c r="D1" s="29" t="s">
        <v>21</v>
      </c>
      <c r="E1" s="29"/>
      <c r="G1" s="29" t="s">
        <v>15</v>
      </c>
      <c r="H1" s="29"/>
    </row>
    <row r="2" spans="1:8">
      <c r="A2" s="7" t="s">
        <v>15</v>
      </c>
      <c r="B2" s="13">
        <f>PMT(B4/12,B3*12,0,B5)</f>
        <v>-500.0000027867074</v>
      </c>
      <c r="E2" s="10">
        <f>FV($B$4/12, $B$3*12, -500, 0)</f>
        <v>416129.31768073875</v>
      </c>
      <c r="H2" s="10">
        <f>FV(5%/12, 30*12, B2, 0)</f>
        <v>416129.32</v>
      </c>
    </row>
    <row r="3" spans="1:8">
      <c r="A3" s="7" t="s">
        <v>16</v>
      </c>
      <c r="B3" s="7">
        <v>30</v>
      </c>
      <c r="D3" s="8">
        <v>0.02</v>
      </c>
      <c r="E3" s="17">
        <f t="dataTable" ref="E3:E15" dt2D="0" dtr="0" r1="B4"/>
        <v>246362.69377100829</v>
      </c>
      <c r="G3" s="27">
        <v>-100</v>
      </c>
      <c r="H3" s="17">
        <f t="dataTable" ref="H3:H12" dt2D="0" dtr="0" r1="B2"/>
        <v>83225.86353614775</v>
      </c>
    </row>
    <row r="4" spans="1:8">
      <c r="A4" s="7" t="s">
        <v>17</v>
      </c>
      <c r="B4" s="8">
        <v>0.05</v>
      </c>
      <c r="D4" s="16">
        <v>2.5000000000000001E-2</v>
      </c>
      <c r="E4" s="17">
        <v>267683.77150983602</v>
      </c>
      <c r="G4" s="27">
        <v>-200</v>
      </c>
      <c r="H4" s="17">
        <v>166451.7270722955</v>
      </c>
    </row>
    <row r="5" spans="1:8" ht="18">
      <c r="A5" s="9" t="s">
        <v>18</v>
      </c>
      <c r="B5" s="10">
        <v>416129.32</v>
      </c>
      <c r="D5" s="8">
        <v>0.03</v>
      </c>
      <c r="E5" s="17">
        <v>291368.44229913759</v>
      </c>
      <c r="G5" s="27">
        <v>-300</v>
      </c>
      <c r="H5" s="17">
        <v>249677.59060844322</v>
      </c>
    </row>
    <row r="6" spans="1:8">
      <c r="D6" s="16">
        <v>3.5000000000000003E-2</v>
      </c>
      <c r="E6" s="17">
        <v>317706.37117641355</v>
      </c>
      <c r="G6" s="27">
        <v>-400</v>
      </c>
      <c r="H6" s="17">
        <v>332903.454144591</v>
      </c>
    </row>
    <row r="7" spans="1:8">
      <c r="D7" s="8">
        <v>0.04</v>
      </c>
      <c r="E7" s="17">
        <v>347024.70219104365</v>
      </c>
      <c r="G7" s="27">
        <v>-500</v>
      </c>
      <c r="H7" s="17">
        <v>416129.31768073875</v>
      </c>
    </row>
    <row r="8" spans="1:8">
      <c r="D8" s="16">
        <v>4.4999999999999998E-2</v>
      </c>
      <c r="E8" s="17">
        <v>379693.07332845271</v>
      </c>
      <c r="G8" s="27">
        <v>-600</v>
      </c>
      <c r="H8" s="17">
        <v>499355.18121688644</v>
      </c>
    </row>
    <row r="9" spans="1:8">
      <c r="D9" s="8">
        <v>0.05</v>
      </c>
      <c r="E9" s="17">
        <v>416129.31768073875</v>
      </c>
      <c r="G9" s="27">
        <v>-700</v>
      </c>
      <c r="H9" s="17">
        <v>582581.04475303425</v>
      </c>
    </row>
    <row r="10" spans="1:8">
      <c r="D10" s="16">
        <v>5.5E-2</v>
      </c>
      <c r="E10" s="17">
        <v>456805.94625539059</v>
      </c>
      <c r="G10" s="27">
        <v>-800</v>
      </c>
      <c r="H10" s="17">
        <v>665806.908289182</v>
      </c>
    </row>
    <row r="11" spans="1:8">
      <c r="D11" s="8">
        <v>0.06</v>
      </c>
      <c r="E11" s="17">
        <v>502257.52122628875</v>
      </c>
      <c r="G11" s="27">
        <v>-900</v>
      </c>
      <c r="H11">
        <v>749032.77182532975</v>
      </c>
    </row>
    <row r="12" spans="1:8">
      <c r="D12" s="16">
        <v>6.5000000000000002E-2</v>
      </c>
      <c r="E12" s="17">
        <v>553089.04374158813</v>
      </c>
      <c r="G12" s="27">
        <v>-1000</v>
      </c>
      <c r="H12">
        <v>832258.6353614775</v>
      </c>
    </row>
    <row r="13" spans="1:8">
      <c r="D13" s="8">
        <v>7.0000000000000007E-2</v>
      </c>
      <c r="E13" s="17">
        <v>609985.497887971</v>
      </c>
    </row>
    <row r="14" spans="1:8">
      <c r="D14" s="16">
        <v>7.4999999999999997E-2</v>
      </c>
      <c r="E14" s="17">
        <v>673722.71237830201</v>
      </c>
    </row>
    <row r="15" spans="1:8">
      <c r="D15" s="8">
        <v>0.08</v>
      </c>
      <c r="E15" s="17">
        <v>745179.72433167149</v>
      </c>
    </row>
    <row r="16" spans="1:8">
      <c r="E16" s="15"/>
    </row>
    <row r="17" spans="2:6">
      <c r="E17" s="15"/>
    </row>
    <row r="18" spans="2:6" hidden="1">
      <c r="E18" t="s">
        <v>20</v>
      </c>
    </row>
    <row r="19" spans="2:6" hidden="1">
      <c r="E19">
        <v>100</v>
      </c>
      <c r="F19">
        <f>C22-C25</f>
        <v>880.00000000000045</v>
      </c>
    </row>
    <row r="20" spans="2:6" hidden="1">
      <c r="B20" t="s">
        <v>0</v>
      </c>
      <c r="C20">
        <v>32</v>
      </c>
      <c r="E20">
        <v>200</v>
      </c>
      <c r="F20">
        <f t="dataTable" ref="F20:F25" dt2D="0" dtr="0" r1="C21"/>
        <v>1760</v>
      </c>
    </row>
    <row r="21" spans="2:6" hidden="1">
      <c r="B21" s="1" t="s">
        <v>1</v>
      </c>
      <c r="C21" s="1">
        <v>100.00000000000003</v>
      </c>
      <c r="E21">
        <v>300</v>
      </c>
      <c r="F21">
        <v>2640</v>
      </c>
    </row>
    <row r="22" spans="2:6" hidden="1">
      <c r="B22" t="s">
        <v>2</v>
      </c>
      <c r="C22">
        <f>C20*C21</f>
        <v>3200.0000000000009</v>
      </c>
      <c r="E22">
        <v>400</v>
      </c>
      <c r="F22">
        <v>3520</v>
      </c>
    </row>
    <row r="23" spans="2:6" hidden="1">
      <c r="B23" t="s">
        <v>3</v>
      </c>
      <c r="C23">
        <f>C22*10%</f>
        <v>320.00000000000011</v>
      </c>
      <c r="E23">
        <v>500</v>
      </c>
      <c r="F23">
        <v>4400</v>
      </c>
    </row>
    <row r="24" spans="2:6" hidden="1">
      <c r="B24" t="s">
        <v>4</v>
      </c>
      <c r="C24">
        <f>20*C21</f>
        <v>2000.0000000000005</v>
      </c>
      <c r="E24">
        <v>600</v>
      </c>
      <c r="F24">
        <v>5280</v>
      </c>
    </row>
    <row r="25" spans="2:6" hidden="1">
      <c r="B25" t="s">
        <v>5</v>
      </c>
      <c r="C25">
        <f>C23+C24</f>
        <v>2320.0000000000005</v>
      </c>
      <c r="E25">
        <v>700</v>
      </c>
      <c r="F25">
        <v>6160</v>
      </c>
    </row>
    <row r="26" spans="2:6" hidden="1">
      <c r="B26" s="1" t="s">
        <v>6</v>
      </c>
      <c r="C26" s="1">
        <f>C22-C25</f>
        <v>880.00000000000045</v>
      </c>
    </row>
    <row r="27" spans="2:6" hidden="1"/>
  </sheetData>
  <mergeCells count="2">
    <mergeCell ref="D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="145" zoomScaleNormal="145" workbookViewId="0">
      <selection activeCell="E2" sqref="E2"/>
    </sheetView>
  </sheetViews>
  <sheetFormatPr defaultRowHeight="14.4"/>
  <cols>
    <col min="1" max="1" width="17.5546875" bestFit="1" customWidth="1"/>
    <col min="2" max="2" width="14.21875" customWidth="1"/>
    <col min="4" max="4" width="17.33203125" customWidth="1"/>
    <col min="5" max="5" width="14.5546875" customWidth="1"/>
    <col min="6" max="6" width="14.77734375" customWidth="1"/>
    <col min="7" max="7" width="15.109375" customWidth="1"/>
    <col min="8" max="8" width="15.33203125" customWidth="1"/>
    <col min="9" max="9" width="14.6640625" customWidth="1"/>
    <col min="10" max="10" width="15.5546875" customWidth="1"/>
    <col min="11" max="12" width="13.77734375" customWidth="1"/>
    <col min="13" max="13" width="14.33203125" customWidth="1"/>
  </cols>
  <sheetData>
    <row r="1" spans="1:13">
      <c r="A1" s="31" t="s">
        <v>14</v>
      </c>
      <c r="B1" s="31"/>
      <c r="D1" s="30" t="s">
        <v>19</v>
      </c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21" t="s">
        <v>15</v>
      </c>
      <c r="B2" s="22">
        <f>PMT(B4/12,B3*12,0,B5)</f>
        <v>-500.0000027867074</v>
      </c>
      <c r="D2" s="25">
        <f>FV($B$4/12, $B$3*12, -500, 0)</f>
        <v>416129.31768073875</v>
      </c>
      <c r="E2" s="26">
        <v>0.03</v>
      </c>
      <c r="F2" s="26">
        <v>3.5000000000000003E-2</v>
      </c>
      <c r="G2" s="26">
        <v>0.04</v>
      </c>
      <c r="H2" s="26">
        <v>4.4999999999999998E-2</v>
      </c>
      <c r="I2" s="26">
        <v>0.05</v>
      </c>
      <c r="J2" s="26">
        <v>5.5E-2</v>
      </c>
      <c r="K2" s="26">
        <v>0.06</v>
      </c>
      <c r="L2" s="26">
        <v>6.5000000000000002E-2</v>
      </c>
      <c r="M2" s="26">
        <v>7.0000000000000007E-2</v>
      </c>
    </row>
    <row r="3" spans="1:13">
      <c r="A3" s="21" t="s">
        <v>16</v>
      </c>
      <c r="B3" s="21">
        <v>30</v>
      </c>
      <c r="D3" s="11">
        <v>10</v>
      </c>
      <c r="E3" s="14">
        <f t="dataTable" ref="E3:E7" dt2D="1" dtr="1" r1="B4" r2="B3"/>
        <v>69870.709438165155</v>
      </c>
      <c r="F3" s="14">
        <v>71716.255249179449</v>
      </c>
      <c r="G3" s="14">
        <v>73624.902362739638</v>
      </c>
      <c r="H3" s="14">
        <v>75599.036837570151</v>
      </c>
      <c r="I3" s="14">
        <v>77641.139722834327</v>
      </c>
      <c r="J3" s="14">
        <v>79753.790952656971</v>
      </c>
      <c r="K3" s="14">
        <v>81939.673403228022</v>
      </c>
      <c r="L3" s="14">
        <v>84201.577119234906</v>
      </c>
      <c r="M3" s="14">
        <v>86542.4037167684</v>
      </c>
    </row>
    <row r="4" spans="1:13">
      <c r="A4" s="21" t="s">
        <v>17</v>
      </c>
      <c r="B4" s="23">
        <v>0.05</v>
      </c>
      <c r="D4" s="11">
        <v>20</v>
      </c>
      <c r="E4" s="14">
        <v>164150.99906329304</v>
      </c>
      <c r="F4" s="14">
        <v>173434.63455565754</v>
      </c>
      <c r="G4" s="14">
        <v>183387.31304496556</v>
      </c>
      <c r="H4" s="14">
        <v>194062.18145590249</v>
      </c>
      <c r="I4" s="14">
        <v>205516.83425784099</v>
      </c>
      <c r="J4" s="14">
        <v>217813.69764241495</v>
      </c>
      <c r="K4" s="14">
        <v>231020.4475807327</v>
      </c>
      <c r="L4" s="14">
        <v>245210.46478993981</v>
      </c>
      <c r="M4" s="14">
        <v>260463.3299127584</v>
      </c>
    </row>
    <row r="5" spans="1:13" ht="18">
      <c r="A5" s="24" t="s">
        <v>18</v>
      </c>
      <c r="B5" s="25">
        <v>416129.32</v>
      </c>
      <c r="D5" s="11">
        <v>30</v>
      </c>
      <c r="E5" s="14">
        <v>291368.44229913759</v>
      </c>
      <c r="F5" s="14">
        <v>317706.37117641355</v>
      </c>
      <c r="G5" s="14">
        <v>347024.70219104365</v>
      </c>
      <c r="H5" s="14">
        <v>379693.07332845271</v>
      </c>
      <c r="I5" s="14">
        <v>416129.31768073875</v>
      </c>
      <c r="J5" s="14">
        <v>456805.94625539059</v>
      </c>
      <c r="K5" s="14">
        <v>502257.52122628875</v>
      </c>
      <c r="L5" s="14">
        <v>553089.04374158813</v>
      </c>
      <c r="M5" s="14">
        <v>609985.497887971</v>
      </c>
    </row>
    <row r="6" spans="1:13">
      <c r="A6" s="18"/>
      <c r="D6" s="11">
        <v>40</v>
      </c>
      <c r="E6" s="14">
        <v>463029.7505939721</v>
      </c>
      <c r="F6" s="14">
        <v>522333.44181479944</v>
      </c>
      <c r="G6" s="14">
        <v>590980.66999561258</v>
      </c>
      <c r="H6" s="14">
        <v>670575.33994748245</v>
      </c>
      <c r="I6" s="14">
        <v>763010.07821038936</v>
      </c>
      <c r="J6" s="14">
        <v>870519.79169089254</v>
      </c>
      <c r="K6" s="14">
        <v>995745.36716548621</v>
      </c>
      <c r="L6" s="14">
        <v>1141809.4600402778</v>
      </c>
      <c r="M6" s="14">
        <v>1312406.6991666784</v>
      </c>
    </row>
    <row r="7" spans="1:13">
      <c r="A7" s="18"/>
      <c r="D7" s="11">
        <v>50</v>
      </c>
      <c r="E7" s="14">
        <v>694661.54585702473</v>
      </c>
      <c r="F7" s="14">
        <v>812565.18795448577</v>
      </c>
      <c r="G7" s="14">
        <v>954678.19986964157</v>
      </c>
      <c r="H7" s="14">
        <v>1126385.7504879716</v>
      </c>
      <c r="I7" s="14">
        <v>1334325.9853687536</v>
      </c>
      <c r="J7" s="14">
        <v>1586690.0729379875</v>
      </c>
      <c r="K7" s="14">
        <v>1893595.5423518876</v>
      </c>
      <c r="L7" s="14">
        <v>2267551.074630925</v>
      </c>
      <c r="M7" s="14">
        <v>2724035.4575486449</v>
      </c>
    </row>
    <row r="8" spans="1:13">
      <c r="A8" s="18"/>
    </row>
    <row r="9" spans="1:13">
      <c r="A9" s="18"/>
      <c r="E9" s="18"/>
      <c r="F9" s="18"/>
      <c r="G9" s="19"/>
      <c r="H9" s="18"/>
    </row>
    <row r="10" spans="1:13">
      <c r="E10" s="20"/>
      <c r="F10" s="18"/>
      <c r="G10" s="20"/>
      <c r="H10" s="18"/>
    </row>
    <row r="11" spans="1:13">
      <c r="E11" s="20"/>
      <c r="F11" s="18"/>
      <c r="G11" s="20"/>
      <c r="H11" s="18"/>
    </row>
    <row r="12" spans="1:13">
      <c r="E12" s="20"/>
      <c r="F12" s="18"/>
      <c r="G12" s="20"/>
      <c r="H12" s="18"/>
    </row>
    <row r="13" spans="1:13">
      <c r="E13" s="20"/>
      <c r="F13" s="18"/>
      <c r="G13" s="20"/>
      <c r="H13" s="18"/>
    </row>
    <row r="14" spans="1:13">
      <c r="E14" s="20"/>
      <c r="F14" s="18"/>
      <c r="G14" s="20"/>
      <c r="H14" s="18"/>
    </row>
    <row r="15" spans="1:13">
      <c r="E15" s="18"/>
      <c r="F15" s="18"/>
      <c r="G15" s="18"/>
      <c r="H15" s="18"/>
    </row>
  </sheetData>
  <mergeCells count="2">
    <mergeCell ref="D1:M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2024-07-14T14:44:03Z</dcterms:modified>
</cp:coreProperties>
</file>