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ram\OneDrive\Documents\PROJECT TO UPLOAD\"/>
    </mc:Choice>
  </mc:AlternateContent>
  <bookViews>
    <workbookView xWindow="0" yWindow="0" windowWidth="20490" windowHeight="7500" activeTab="3"/>
  </bookViews>
  <sheets>
    <sheet name="Dataset" sheetId="1" r:id="rId1"/>
    <sheet name="Pivot tables &amp; charts" sheetId="3" r:id="rId2"/>
    <sheet name="Dashboard" sheetId="6" r:id="rId3"/>
    <sheet name="HR-Employee-Attrition-Analysis" sheetId="7" r:id="rId4"/>
  </sheets>
  <definedNames>
    <definedName name="_xlchart.v1.0" hidden="1">'Pivot tables &amp; charts'!$F$108:$F$116</definedName>
    <definedName name="_xlchart.v1.1" hidden="1">'Pivot tables &amp; charts'!$G$107</definedName>
    <definedName name="_xlchart.v1.2" hidden="1">'Pivot tables &amp; charts'!$G$108:$G$116</definedName>
    <definedName name="_xlchart.v1.3" hidden="1">'Pivot tables &amp; charts'!$F$108:$F$116</definedName>
    <definedName name="_xlchart.v1.4" hidden="1">'Pivot tables &amp; charts'!$G$107</definedName>
    <definedName name="_xlchart.v1.5" hidden="1">'Pivot tables &amp; charts'!$G$108:$G$116</definedName>
    <definedName name="Slicer_Department">#N/A</definedName>
    <definedName name="Slicer_Education">#N/A</definedName>
    <definedName name="Slicer_Education_Field">#N/A</definedName>
    <definedName name="Slicer_Education_Field1">#N/A</definedName>
    <definedName name="Slicer_Education_Field2">#N/A</definedName>
    <definedName name="Slicer_Gender">#N/A</definedName>
    <definedName name="Slicer_Gender1">#N/A</definedName>
    <definedName name="Slicer_Gender2">#N/A</definedName>
    <definedName name="Slicer_Gender3">#N/A</definedName>
    <definedName name="Slicer_Gender4">#N/A</definedName>
    <definedName name="Slicer_Gender5">#N/A</definedName>
    <definedName name="Slicer_Gender6">#N/A</definedName>
    <definedName name="Slicer_Gender7">#N/A</definedName>
    <definedName name="Slicer_Marital_Status">#N/A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94" i="3" l="1"/>
  <c r="D193" i="3"/>
  <c r="D192" i="3"/>
  <c r="C144" i="3"/>
  <c r="C143" i="3"/>
  <c r="C142" i="3"/>
  <c r="G115" i="3"/>
  <c r="G111" i="3"/>
  <c r="G114" i="3"/>
  <c r="G109" i="3"/>
  <c r="G113" i="3"/>
  <c r="G110" i="3"/>
  <c r="G116" i="3"/>
  <c r="G112" i="3"/>
  <c r="G108" i="3"/>
  <c r="C48" i="3"/>
  <c r="C49" i="3"/>
  <c r="C20" i="3"/>
  <c r="F9" i="3"/>
  <c r="D48" i="3" l="1"/>
  <c r="D49" i="3"/>
  <c r="D20" i="3"/>
  <c r="C21" i="3"/>
  <c r="D21" i="3" s="1"/>
  <c r="D142" i="3"/>
  <c r="D143" i="3"/>
  <c r="D144" i="3"/>
  <c r="E9" i="3"/>
  <c r="D9" i="3"/>
  <c r="B9" i="3"/>
  <c r="C9" i="3"/>
</calcChain>
</file>

<file path=xl/sharedStrings.xml><?xml version="1.0" encoding="utf-8"?>
<sst xmlns="http://schemas.openxmlformats.org/spreadsheetml/2006/main" count="19249" uniqueCount="1580">
  <si>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</si>
  <si>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</si>
  <si>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</si>
  <si>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</si>
  <si>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</si>
  <si>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</si>
  <si>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</si>
  <si>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</si>
  <si>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</si>
  <si>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</si>
  <si>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</si>
  <si>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</si>
  <si>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</si>
  <si>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</si>
  <si>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</si>
  <si>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</si>
  <si>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</si>
  <si>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</si>
  <si>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</si>
  <si>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</si>
  <si>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</si>
  <si>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</si>
  <si>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</si>
  <si>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</si>
  <si>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</si>
  <si>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</si>
  <si>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</si>
  <si>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</si>
  <si>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</si>
  <si>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</si>
  <si>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</si>
  <si>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</si>
  <si>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</si>
  <si>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</si>
  <si>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</si>
  <si>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</si>
  <si>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</si>
  <si>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</si>
  <si>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</si>
  <si>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</si>
  <si>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</si>
  <si>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</si>
  <si>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</si>
  <si>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</si>
  <si>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</si>
  <si>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</si>
  <si>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</si>
  <si>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</si>
  <si>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</si>
  <si>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</si>
  <si>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</si>
  <si>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</si>
  <si>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</si>
  <si>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</si>
  <si>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</si>
  <si>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</si>
  <si>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</si>
  <si>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</si>
  <si>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</si>
  <si>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</si>
  <si>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</si>
  <si>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</si>
  <si>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</si>
  <si>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</si>
  <si>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</si>
  <si>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</si>
  <si>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</si>
  <si>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</si>
  <si>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</si>
  <si>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</si>
  <si>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</si>
  <si>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</si>
  <si>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</si>
  <si>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</si>
  <si>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</si>
  <si>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</si>
  <si>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</si>
  <si>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</si>
  <si>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</si>
  <si>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</si>
  <si>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</si>
  <si>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</si>
  <si>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</si>
  <si>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</si>
  <si>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</si>
  <si>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</si>
  <si>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</si>
  <si>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</si>
  <si>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</si>
  <si>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</si>
  <si>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</si>
  <si>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</si>
  <si>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</si>
  <si>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</si>
  <si>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</si>
  <si>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</si>
  <si>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</si>
  <si>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</si>
  <si>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</si>
  <si>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</si>
  <si>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</si>
  <si>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</si>
  <si>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</si>
  <si>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</si>
  <si>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</si>
  <si>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</si>
  <si>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</si>
  <si>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</si>
  <si>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</si>
  <si>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</si>
  <si>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</si>
  <si>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</si>
  <si>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</si>
  <si>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</si>
  <si>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</si>
  <si>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</si>
  <si>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</si>
  <si>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</si>
  <si>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</si>
  <si>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</si>
  <si>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</si>
  <si>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</si>
  <si>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</si>
  <si>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</si>
  <si>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</si>
  <si>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</si>
  <si>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</si>
  <si>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</si>
  <si>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</si>
  <si>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</si>
  <si>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</si>
  <si>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</si>
  <si>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</si>
  <si>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</si>
  <si>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</si>
  <si>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</si>
  <si>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</si>
  <si>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</si>
  <si>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</si>
  <si>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</si>
  <si>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</si>
  <si>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</si>
  <si>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</si>
  <si>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</si>
  <si>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</si>
  <si>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</si>
  <si>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</si>
  <si>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</si>
  <si>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</si>
  <si>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</si>
  <si>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</si>
  <si>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</si>
  <si>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</si>
  <si>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</si>
  <si>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</si>
  <si>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</si>
  <si>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</si>
  <si>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</si>
  <si>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</si>
  <si>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</si>
  <si>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</si>
  <si>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</si>
  <si>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</si>
  <si>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</si>
  <si>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</si>
  <si>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</si>
  <si>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</si>
  <si>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</si>
  <si>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</si>
  <si>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</si>
  <si>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</si>
  <si>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</si>
  <si>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</si>
  <si>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</si>
  <si>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</si>
  <si>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</si>
  <si>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</si>
  <si>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</si>
  <si>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</si>
  <si>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</si>
  <si>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</si>
  <si>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</si>
  <si>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</si>
  <si>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</si>
  <si>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</si>
  <si>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</si>
  <si>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</si>
  <si>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</si>
  <si>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</si>
  <si>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</si>
  <si>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</si>
  <si>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</si>
  <si>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</si>
  <si>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</si>
  <si>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</si>
  <si>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</si>
  <si>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</si>
  <si>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</si>
  <si>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</si>
  <si>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</si>
  <si>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</si>
  <si>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</si>
  <si>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</si>
  <si>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</si>
  <si>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</si>
  <si>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</si>
  <si>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</si>
  <si>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</si>
  <si>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</si>
  <si>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</si>
  <si>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</si>
  <si>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</si>
  <si>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</si>
  <si>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</si>
  <si>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</si>
  <si>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</si>
  <si>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</si>
  <si>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</si>
  <si>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</si>
  <si>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</si>
  <si>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</si>
  <si>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</si>
  <si>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</si>
  <si>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</si>
  <si>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</si>
  <si>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</si>
  <si>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</si>
  <si>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</si>
  <si>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</si>
  <si>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</si>
  <si>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</si>
  <si>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</si>
  <si>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</si>
  <si>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</si>
  <si>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</si>
  <si>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</si>
  <si>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</si>
  <si>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</si>
  <si>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</si>
  <si>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</si>
  <si>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</si>
  <si>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</si>
  <si>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</si>
  <si>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</si>
  <si>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</si>
  <si>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</si>
  <si>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</si>
  <si>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</si>
  <si>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</si>
  <si>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</si>
  <si>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</si>
  <si>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</si>
  <si>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</si>
  <si>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</si>
  <si>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</si>
  <si>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</si>
  <si>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</si>
  <si>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</si>
  <si>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</si>
  <si>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</si>
  <si>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</si>
  <si>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</si>
  <si>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</si>
  <si>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</si>
  <si>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</si>
  <si>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</si>
  <si>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</si>
  <si>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</si>
  <si>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</si>
  <si>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</si>
  <si>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</si>
  <si>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</si>
  <si>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</si>
  <si>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</si>
  <si>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</si>
  <si>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</si>
  <si>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</si>
  <si>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</si>
  <si>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</si>
  <si>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</si>
  <si>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</si>
  <si>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</si>
  <si>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</si>
  <si>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</si>
  <si>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</si>
  <si>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</si>
  <si>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</si>
  <si>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</si>
  <si>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</si>
  <si>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</si>
  <si>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</si>
  <si>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</si>
  <si>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</si>
  <si>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</si>
  <si>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</si>
  <si>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</si>
  <si>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</si>
  <si>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</si>
  <si>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</si>
  <si>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</si>
  <si>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</si>
  <si>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</si>
  <si>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</si>
  <si>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</si>
  <si>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</si>
  <si>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</si>
  <si>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</si>
  <si>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</si>
  <si>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</si>
  <si>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</si>
  <si>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</si>
  <si>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</si>
  <si>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</si>
  <si>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</si>
  <si>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</si>
  <si>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</si>
  <si>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</si>
  <si>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</si>
  <si>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</si>
  <si>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</si>
  <si>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</si>
  <si>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</si>
  <si>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</si>
  <si>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</si>
  <si>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</si>
  <si>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</si>
  <si>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</si>
  <si>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</si>
  <si>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</si>
  <si>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</si>
  <si>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</si>
  <si>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</si>
  <si>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</si>
  <si>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</si>
  <si>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</si>
  <si>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</si>
  <si>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</si>
  <si>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</si>
  <si>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</si>
  <si>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</si>
  <si>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</si>
  <si>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</si>
  <si>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</si>
  <si>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</si>
  <si>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</si>
  <si>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</si>
  <si>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</si>
  <si>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</si>
  <si>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</si>
  <si>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</si>
  <si>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</si>
  <si>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</si>
  <si>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</si>
  <si>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</si>
  <si>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</si>
  <si>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</si>
  <si>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</si>
  <si>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</si>
  <si>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</si>
  <si>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</si>
  <si>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</si>
  <si>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</si>
  <si>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</si>
  <si>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</si>
  <si>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</si>
  <si>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</si>
  <si>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</si>
  <si>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</si>
  <si>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</si>
  <si>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</si>
  <si>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</si>
  <si>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</si>
  <si>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</si>
  <si>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</si>
  <si>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</si>
  <si>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</si>
  <si>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</si>
  <si>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</si>
  <si>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</si>
  <si>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</si>
  <si>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</si>
  <si>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</si>
  <si>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</si>
  <si>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</si>
  <si>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</si>
  <si>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</si>
  <si>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</si>
  <si>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</si>
  <si>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</si>
  <si>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</si>
  <si>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</si>
  <si>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</si>
  <si>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</si>
  <si>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</si>
  <si>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</si>
  <si>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</si>
  <si>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</si>
  <si>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</si>
  <si>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</si>
  <si>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</si>
  <si>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</si>
  <si>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</si>
  <si>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</si>
  <si>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</si>
  <si>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</si>
  <si>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</si>
  <si>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</si>
  <si>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</si>
  <si>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</si>
  <si>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</si>
  <si>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</si>
  <si>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</si>
  <si>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</si>
  <si>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</si>
  <si>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</si>
  <si>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</si>
  <si>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</si>
  <si>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</si>
  <si>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</si>
  <si>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</si>
  <si>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</si>
  <si>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</si>
  <si>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</si>
  <si>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</si>
  <si>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</si>
  <si>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</si>
  <si>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</si>
  <si>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</si>
  <si>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</si>
  <si>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</si>
  <si>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</si>
  <si>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</si>
  <si>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</si>
  <si>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</si>
  <si>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</si>
  <si>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</si>
  <si>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</si>
  <si>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</si>
  <si>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</si>
  <si>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</si>
  <si>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</si>
  <si>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</si>
  <si>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</si>
  <si>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</si>
  <si>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</si>
  <si>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</si>
  <si>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</si>
  <si>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</si>
  <si>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</si>
  <si>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</si>
  <si>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</si>
  <si>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</si>
  <si>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</si>
  <si>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</si>
  <si>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</si>
  <si>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</si>
  <si>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</si>
  <si>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</si>
  <si>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</si>
  <si>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</si>
  <si>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</si>
  <si>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</si>
  <si>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</si>
  <si>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</si>
  <si>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</si>
  <si>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</si>
  <si>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</si>
  <si>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</si>
  <si>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</si>
  <si>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</si>
  <si>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</si>
  <si>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</si>
  <si>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</si>
  <si>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</si>
  <si>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</si>
  <si>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</si>
  <si>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</si>
  <si>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</si>
  <si>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</si>
  <si>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</si>
  <si>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</si>
  <si>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</si>
  <si>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</si>
  <si>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</si>
  <si>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</si>
  <si>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</si>
  <si>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</si>
  <si>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</si>
  <si>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</si>
  <si>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</si>
  <si>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</si>
  <si>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</si>
  <si>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</si>
  <si>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</si>
  <si>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</si>
  <si>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</si>
  <si>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</si>
  <si>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</si>
  <si>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</si>
  <si>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</si>
  <si>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</si>
  <si>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</si>
  <si>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</si>
  <si>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</si>
  <si>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</si>
  <si>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</si>
  <si>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</si>
  <si>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</si>
  <si>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</si>
  <si>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</si>
  <si>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</si>
  <si>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</si>
  <si>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</si>
  <si>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</si>
  <si>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</si>
  <si>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</si>
  <si>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</si>
  <si>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</si>
  <si>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</si>
  <si>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</si>
  <si>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</si>
  <si>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</si>
  <si>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</si>
  <si>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</si>
  <si>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</si>
  <si>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</si>
  <si>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</si>
  <si>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</si>
  <si>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</si>
  <si>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</si>
  <si>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</si>
  <si>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</si>
  <si>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</si>
  <si>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</si>
  <si>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</si>
  <si>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</si>
  <si>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</si>
  <si>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</si>
  <si>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</si>
  <si>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</si>
  <si>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</si>
  <si>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</si>
  <si>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</si>
  <si>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</si>
  <si>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</si>
  <si>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</si>
  <si>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</si>
  <si>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</si>
  <si>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</si>
  <si>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</si>
  <si>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</si>
  <si>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</si>
  <si>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</si>
  <si>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</si>
  <si>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</si>
  <si>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</si>
  <si>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</si>
  <si>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</si>
  <si>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</si>
  <si>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</si>
  <si>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</si>
  <si>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</si>
  <si>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</si>
  <si>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</si>
  <si>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</si>
  <si>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</si>
  <si>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</si>
  <si>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</si>
  <si>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</si>
  <si>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</si>
  <si>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</si>
  <si>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</si>
  <si>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</si>
  <si>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</si>
  <si>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</si>
  <si>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</si>
  <si>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</si>
  <si>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</si>
  <si>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</si>
  <si>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</si>
  <si>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</si>
  <si>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</si>
  <si>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</si>
  <si>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</si>
  <si>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</si>
  <si>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</si>
  <si>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</si>
  <si>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</si>
  <si>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</si>
  <si>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</si>
  <si>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</si>
  <si>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</si>
  <si>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</si>
  <si>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</si>
  <si>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</si>
  <si>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</si>
  <si>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</si>
  <si>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</si>
  <si>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</si>
  <si>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</si>
  <si>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</si>
  <si>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</si>
  <si>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</si>
  <si>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</si>
  <si>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</si>
  <si>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</si>
  <si>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</si>
  <si>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</si>
  <si>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</si>
  <si>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</si>
  <si>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</si>
  <si>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</si>
  <si>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</si>
  <si>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</si>
  <si>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</si>
  <si>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</si>
  <si>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</si>
  <si>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</si>
  <si>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</si>
  <si>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</si>
  <si>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</si>
  <si>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</si>
  <si>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</si>
  <si>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</si>
  <si>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</si>
  <si>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</si>
  <si>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</si>
  <si>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</si>
  <si>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</si>
  <si>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</si>
  <si>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</si>
  <si>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</si>
  <si>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</si>
  <si>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</si>
  <si>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</si>
  <si>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</si>
  <si>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</si>
  <si>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</si>
  <si>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</si>
  <si>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</si>
  <si>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</si>
  <si>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</si>
  <si>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</si>
  <si>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</si>
  <si>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</si>
  <si>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</si>
  <si>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</si>
  <si>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</si>
  <si>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</si>
  <si>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</si>
  <si>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</si>
  <si>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</si>
  <si>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</si>
  <si>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</si>
  <si>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</si>
  <si>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</si>
  <si>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</si>
  <si>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</si>
  <si>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</si>
  <si>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</si>
  <si>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</si>
  <si>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</si>
  <si>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</si>
  <si>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</si>
  <si>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</si>
  <si>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</si>
  <si>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</si>
  <si>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</si>
  <si>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</si>
  <si>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</si>
  <si>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</si>
  <si>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</si>
  <si>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</si>
  <si>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</si>
  <si>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</si>
  <si>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</si>
  <si>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</si>
  <si>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</si>
  <si>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</si>
  <si>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</si>
  <si>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</si>
  <si>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</si>
  <si>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</si>
  <si>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</si>
  <si>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</si>
  <si>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</si>
  <si>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</si>
  <si>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</si>
  <si>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</si>
  <si>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</si>
  <si>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</si>
  <si>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</si>
  <si>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</si>
  <si>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</si>
  <si>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</si>
  <si>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</si>
  <si>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</si>
  <si>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</si>
  <si>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</si>
  <si>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</si>
  <si>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</si>
  <si>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</si>
  <si>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</si>
  <si>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</si>
  <si>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</si>
  <si>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</si>
  <si>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</si>
  <si>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</si>
  <si>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</si>
  <si>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</si>
  <si>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</si>
  <si>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</si>
  <si>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</si>
  <si>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</si>
  <si>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</si>
  <si>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</si>
  <si>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</si>
  <si>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</si>
  <si>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</si>
  <si>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</si>
  <si>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</si>
  <si>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</si>
  <si>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</si>
  <si>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</si>
  <si>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</si>
  <si>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</si>
  <si>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</si>
  <si>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</si>
  <si>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</si>
  <si>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</si>
  <si>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</si>
  <si>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</si>
  <si>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</si>
  <si>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</si>
  <si>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</si>
  <si>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</si>
  <si>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</si>
  <si>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</si>
  <si>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</si>
  <si>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</si>
  <si>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</si>
  <si>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</si>
  <si>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</si>
  <si>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</si>
  <si>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</si>
  <si>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</si>
  <si>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</si>
  <si>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</si>
  <si>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</si>
  <si>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</si>
  <si>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</si>
  <si>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</si>
  <si>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</si>
  <si>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</si>
  <si>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</si>
  <si>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</si>
  <si>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</si>
  <si>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</si>
  <si>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</si>
  <si>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</si>
  <si>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</si>
  <si>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</si>
  <si>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</si>
  <si>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</si>
  <si>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</si>
  <si>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</si>
  <si>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</si>
  <si>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</si>
  <si>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</si>
  <si>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</si>
  <si>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</si>
  <si>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</si>
  <si>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</si>
  <si>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</si>
  <si>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</si>
  <si>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</si>
  <si>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</si>
  <si>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</si>
  <si>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</si>
  <si>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</si>
  <si>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</si>
  <si>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</si>
  <si>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</si>
  <si>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</si>
  <si>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</si>
  <si>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</si>
  <si>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</si>
  <si>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</si>
  <si>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</si>
  <si>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</si>
  <si>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</si>
  <si>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</si>
  <si>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</si>
  <si>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</si>
  <si>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</si>
  <si>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</si>
  <si>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</si>
  <si>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</si>
  <si>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</si>
  <si>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</si>
  <si>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</si>
  <si>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</si>
  <si>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</si>
  <si>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</si>
  <si>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</si>
  <si>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</si>
  <si>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</si>
  <si>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</si>
  <si>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</si>
  <si>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</si>
  <si>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</si>
  <si>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</si>
  <si>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</si>
  <si>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</si>
  <si>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</si>
  <si>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</si>
  <si>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</si>
  <si>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</si>
  <si>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</si>
  <si>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</si>
  <si>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</si>
  <si>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</si>
  <si>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</si>
  <si>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</si>
  <si>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</si>
  <si>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</si>
  <si>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</si>
  <si>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</si>
  <si>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</si>
  <si>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</si>
  <si>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</si>
  <si>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</si>
  <si>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</si>
  <si>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</si>
  <si>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</si>
  <si>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</si>
  <si>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</si>
  <si>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</si>
  <si>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</si>
  <si>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</si>
  <si>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</si>
  <si>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</si>
  <si>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</si>
  <si>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</si>
  <si>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</si>
  <si>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</si>
  <si>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</si>
  <si>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</si>
  <si>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</si>
  <si>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</si>
  <si>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</si>
  <si>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</si>
  <si>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</si>
  <si>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</si>
  <si>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</si>
  <si>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</si>
  <si>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</si>
  <si>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</si>
  <si>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</si>
  <si>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</si>
  <si>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</si>
  <si>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</si>
  <si>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</si>
  <si>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</si>
  <si>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</si>
  <si>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</si>
  <si>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</si>
  <si>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</si>
  <si>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</si>
  <si>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</si>
  <si>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</si>
  <si>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</si>
  <si>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</si>
  <si>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</si>
  <si>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</si>
  <si>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</si>
  <si>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</si>
  <si>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</si>
  <si>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</si>
  <si>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</si>
  <si>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</si>
  <si>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</si>
  <si>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</si>
  <si>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</si>
  <si>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</si>
  <si>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</si>
  <si>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</si>
  <si>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</si>
  <si>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</si>
  <si>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</si>
  <si>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</si>
  <si>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</si>
  <si>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</si>
  <si>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</si>
  <si>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</si>
  <si>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</si>
  <si>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</si>
  <si>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</si>
  <si>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</si>
  <si>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</si>
  <si>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</si>
  <si>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</si>
  <si>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</si>
  <si>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</si>
  <si>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</si>
  <si>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</si>
  <si>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</si>
  <si>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</si>
  <si>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</si>
  <si>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</si>
  <si>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</si>
  <si>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</si>
  <si>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</si>
  <si>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</si>
  <si>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</si>
  <si>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</si>
  <si>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</si>
  <si>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</si>
  <si>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</si>
  <si>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</si>
  <si>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</si>
  <si>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</si>
  <si>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</si>
  <si>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</si>
  <si>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</si>
  <si>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</si>
  <si>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</si>
  <si>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</si>
  <si>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</si>
  <si>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</si>
  <si>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</si>
  <si>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</si>
  <si>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</si>
  <si>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</si>
  <si>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</si>
  <si>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</si>
  <si>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</si>
  <si>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</si>
  <si>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</si>
  <si>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</si>
  <si>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</si>
  <si>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</si>
  <si>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</si>
  <si>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</si>
  <si>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</si>
  <si>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</si>
  <si>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</si>
  <si>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</si>
  <si>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</si>
  <si>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</si>
  <si>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</si>
  <si>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</si>
  <si>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</si>
  <si>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</si>
  <si>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</si>
  <si>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</si>
  <si>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</si>
  <si>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</si>
  <si>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</si>
  <si>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</si>
  <si>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</si>
  <si>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</si>
  <si>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</si>
  <si>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</si>
  <si>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</si>
  <si>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</si>
  <si>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</si>
  <si>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</si>
  <si>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</si>
  <si>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</si>
  <si>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</si>
  <si>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</si>
  <si>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</si>
  <si>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</si>
  <si>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</si>
  <si>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</si>
  <si>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</si>
  <si>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</si>
  <si>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</si>
  <si>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</si>
  <si>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</si>
  <si>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</si>
  <si>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</si>
  <si>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</si>
  <si>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</si>
  <si>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</si>
  <si>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</si>
  <si>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</si>
  <si>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</si>
  <si>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</si>
  <si>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</si>
  <si>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</si>
  <si>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</si>
  <si>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</si>
  <si>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</si>
  <si>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</si>
  <si>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</si>
  <si>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</si>
  <si>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</si>
  <si>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</si>
  <si>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</si>
  <si>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</si>
  <si>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</si>
  <si>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</si>
  <si>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</si>
  <si>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</si>
  <si>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</si>
  <si>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</si>
  <si>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</si>
  <si>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</si>
  <si>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</si>
  <si>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</si>
  <si>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</si>
  <si>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</si>
  <si>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</si>
  <si>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</si>
  <si>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</si>
  <si>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</si>
  <si>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</si>
  <si>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</si>
  <si>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</si>
  <si>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</si>
  <si>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</si>
  <si>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</si>
  <si>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</si>
  <si>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</si>
  <si>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</si>
  <si>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</si>
  <si>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</si>
  <si>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</si>
  <si>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</si>
  <si>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</si>
  <si>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</si>
  <si>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</si>
  <si>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</si>
  <si>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</si>
  <si>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</si>
  <si>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</si>
  <si>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</si>
  <si>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</si>
  <si>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</si>
  <si>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</si>
  <si>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</si>
  <si>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</si>
  <si>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</si>
  <si>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</si>
  <si>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</si>
  <si>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</si>
  <si>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</si>
  <si>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</si>
  <si>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</si>
  <si>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</si>
  <si>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</si>
  <si>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</si>
  <si>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</si>
  <si>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</si>
  <si>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</si>
  <si>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</si>
  <si>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</si>
  <si>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</si>
  <si>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</si>
  <si>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</si>
  <si>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</si>
  <si>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</si>
  <si>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</si>
  <si>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</si>
  <si>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</si>
  <si>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</si>
  <si>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</si>
  <si>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</si>
  <si>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</si>
  <si>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</si>
  <si>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</si>
  <si>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</si>
  <si>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</si>
  <si>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</si>
  <si>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</si>
  <si>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</si>
  <si>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</si>
  <si>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</si>
  <si>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</si>
  <si>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</si>
  <si>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</si>
  <si>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</si>
  <si>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</si>
  <si>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</si>
  <si>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</si>
  <si>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</si>
  <si>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</si>
  <si>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</si>
  <si>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</si>
  <si>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</si>
  <si>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</si>
  <si>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</si>
  <si>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</si>
  <si>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</si>
  <si>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</si>
  <si>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</si>
  <si>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</si>
  <si>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</si>
  <si>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</si>
  <si>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</si>
  <si>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</si>
  <si>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</si>
  <si>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</si>
  <si>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</si>
  <si>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</si>
  <si>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</si>
  <si>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</si>
  <si>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</si>
  <si>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</si>
  <si>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</si>
  <si>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</si>
  <si>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</si>
  <si>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</si>
  <si>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</si>
  <si>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</si>
  <si>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</si>
  <si>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</si>
  <si>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</si>
  <si>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</si>
  <si>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</si>
  <si>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</si>
  <si>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</si>
  <si>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</si>
  <si>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</si>
  <si>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</si>
  <si>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</si>
  <si>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</si>
  <si>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</si>
  <si>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</si>
  <si>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</si>
  <si>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</si>
  <si>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</si>
  <si>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</si>
  <si>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</si>
  <si>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</si>
  <si>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</si>
  <si>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</si>
  <si>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</si>
  <si>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</si>
  <si>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</si>
  <si>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</si>
  <si>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</si>
  <si>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</si>
  <si>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</si>
  <si>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</si>
  <si>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</si>
  <si>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</si>
  <si>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</si>
  <si>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</si>
  <si>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</si>
  <si>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</si>
  <si>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</si>
  <si>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</si>
  <si>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</si>
  <si>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</si>
  <si>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</si>
  <si>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</si>
  <si>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</si>
  <si>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</si>
  <si>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</si>
  <si>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</si>
  <si>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</si>
  <si>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</si>
  <si>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</si>
  <si>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</si>
  <si>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</si>
  <si>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</si>
  <si>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</si>
  <si>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</si>
  <si>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</si>
  <si>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</si>
  <si>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</si>
  <si>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</si>
  <si>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</si>
  <si>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</si>
  <si>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</si>
  <si>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</si>
  <si>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</si>
  <si>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</si>
  <si>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</si>
  <si>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</si>
  <si>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</si>
  <si>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</si>
  <si>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</si>
  <si>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</si>
  <si>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</si>
  <si>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</si>
  <si>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</si>
  <si>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</si>
  <si>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</si>
  <si>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</si>
  <si>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</si>
  <si>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</si>
  <si>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</si>
  <si>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</si>
  <si>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</si>
  <si>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</si>
  <si>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</si>
  <si>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</si>
  <si>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</si>
  <si>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</si>
  <si>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</si>
  <si>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</si>
  <si>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</si>
  <si>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</si>
  <si>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</si>
  <si>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</si>
  <si>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</si>
  <si>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</si>
  <si>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</si>
  <si>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</si>
  <si>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</si>
  <si>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</si>
  <si>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</si>
  <si>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</si>
  <si>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</si>
  <si>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</si>
  <si>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</si>
  <si>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</si>
  <si>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</si>
  <si>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</si>
  <si>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</si>
  <si>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</si>
  <si>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</si>
  <si>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</si>
  <si>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</si>
  <si>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</si>
  <si>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</si>
  <si>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</si>
  <si>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</si>
  <si>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</si>
  <si>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</si>
  <si>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</si>
  <si>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</si>
  <si>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</si>
  <si>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</si>
  <si>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</si>
  <si>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</si>
  <si>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</si>
  <si>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</si>
  <si>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</si>
  <si>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</si>
  <si>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</si>
  <si>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</si>
  <si>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</si>
  <si>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</si>
  <si>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</si>
  <si>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</si>
  <si>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</si>
  <si>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</si>
  <si>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</si>
  <si>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</si>
  <si>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</si>
  <si>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</si>
  <si>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</si>
  <si>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</si>
  <si>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</si>
  <si>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</si>
  <si>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</si>
  <si>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</si>
  <si>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</si>
  <si>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</si>
  <si>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</si>
  <si>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</si>
  <si>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</si>
  <si>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</si>
  <si>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</si>
  <si>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</si>
  <si>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</si>
  <si>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</si>
  <si>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</si>
  <si>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</si>
  <si>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</si>
  <si>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</si>
  <si>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</si>
  <si>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</si>
  <si>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</si>
  <si>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</si>
  <si>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</si>
  <si>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</si>
  <si>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</si>
  <si>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</si>
  <si>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</si>
  <si>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</si>
  <si>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</si>
  <si>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</si>
  <si>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</si>
  <si>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</si>
  <si>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</si>
  <si>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</si>
  <si>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</si>
  <si>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</si>
  <si>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</si>
  <si>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</si>
  <si>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</si>
  <si>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</si>
  <si>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</si>
  <si>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</si>
  <si>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</si>
  <si>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</si>
  <si>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</si>
  <si>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</si>
  <si>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</si>
  <si>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</si>
  <si>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</si>
  <si>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</si>
  <si>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</si>
  <si>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</si>
  <si>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</si>
  <si>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</si>
  <si>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</si>
  <si>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</si>
  <si>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</si>
  <si>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</si>
  <si>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</si>
  <si>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</si>
  <si>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</si>
  <si>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</si>
  <si>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</si>
  <si>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</si>
  <si>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</si>
  <si>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</si>
  <si>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</si>
  <si>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</si>
  <si>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</si>
  <si>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</si>
  <si>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</si>
  <si>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</si>
  <si>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</si>
  <si>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</si>
  <si>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</si>
  <si>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</si>
  <si>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</si>
  <si>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</si>
  <si>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</si>
  <si>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</si>
  <si>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</si>
  <si>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</si>
  <si>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</si>
  <si>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</si>
  <si>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</si>
  <si>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</si>
  <si>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</si>
  <si>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</si>
  <si>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</si>
  <si>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</si>
  <si>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</si>
  <si>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</si>
  <si>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</si>
  <si>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</si>
  <si>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</si>
  <si>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</si>
  <si>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</si>
  <si>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</si>
  <si>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</si>
  <si>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</si>
  <si>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</si>
  <si>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</si>
  <si>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</si>
  <si>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</si>
  <si>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</si>
  <si>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</si>
  <si>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</si>
  <si>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</si>
  <si>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</si>
  <si>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</si>
  <si>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</si>
  <si>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</si>
  <si>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</si>
  <si>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</si>
  <si>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</si>
  <si>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</si>
  <si>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</si>
  <si>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</si>
  <si>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</si>
  <si>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</si>
  <si>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</si>
  <si>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</si>
  <si>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</si>
  <si>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</si>
  <si>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</si>
  <si>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</si>
  <si>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</si>
  <si>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</si>
  <si>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</si>
  <si>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</si>
  <si>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</si>
  <si>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</si>
  <si>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</si>
  <si>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</si>
  <si>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</si>
  <si>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</si>
  <si>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</si>
  <si>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</si>
  <si>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</si>
  <si>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</si>
  <si>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</si>
  <si>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</si>
  <si>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</si>
  <si>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</si>
  <si>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</si>
  <si>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</si>
  <si>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</si>
  <si>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</si>
  <si>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</si>
  <si>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</si>
  <si>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</si>
  <si>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</si>
  <si>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</si>
  <si>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</si>
  <si>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</si>
  <si>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</si>
  <si>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</si>
  <si>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</si>
  <si>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</si>
  <si>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</si>
  <si>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</si>
  <si>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</si>
  <si>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</si>
  <si>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</si>
  <si>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</si>
  <si>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</si>
  <si>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</si>
  <si>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</si>
  <si>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</si>
  <si>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</si>
  <si>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</si>
  <si>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</si>
  <si>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</si>
  <si>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</si>
  <si>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</si>
  <si>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</si>
  <si>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</si>
  <si>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</si>
  <si>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</si>
  <si>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</si>
  <si>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</si>
  <si>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</si>
  <si>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</si>
  <si>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</si>
  <si>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</si>
  <si>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</si>
  <si>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</si>
  <si>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</si>
  <si>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</si>
  <si>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</si>
  <si>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</si>
  <si>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</si>
  <si>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</si>
  <si>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</si>
  <si>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</si>
  <si>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</si>
  <si>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</si>
  <si>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</si>
  <si>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</si>
  <si>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</si>
  <si>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</si>
  <si>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</si>
  <si>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</si>
  <si>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</si>
  <si>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</si>
  <si>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</si>
  <si>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</si>
  <si>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</si>
  <si>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</si>
  <si>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</si>
  <si>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</si>
  <si>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</si>
  <si>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</si>
  <si>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</si>
  <si>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</si>
  <si>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</si>
  <si>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</si>
  <si>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</si>
  <si>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</si>
  <si>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</si>
  <si>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</si>
  <si>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</si>
  <si>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</si>
  <si>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</si>
  <si>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</si>
  <si>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</si>
  <si>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</si>
  <si>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</si>
  <si>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</si>
  <si>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</si>
  <si>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</si>
  <si>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</si>
  <si>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</si>
  <si>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</si>
  <si>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</si>
  <si>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</si>
  <si>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</si>
  <si>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</si>
  <si>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</si>
  <si>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</si>
  <si>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</si>
  <si>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</si>
  <si>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</si>
  <si>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</si>
  <si>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</si>
  <si>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</si>
  <si>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</si>
  <si>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</si>
  <si>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</si>
  <si>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</si>
  <si>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</si>
  <si>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</si>
  <si>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</si>
  <si>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</si>
  <si>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</si>
  <si>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</si>
  <si>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</si>
  <si>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</si>
  <si>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</si>
  <si>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</si>
  <si>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</si>
  <si>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</si>
  <si>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</si>
  <si>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</si>
  <si>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</si>
  <si>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</si>
  <si>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</si>
  <si>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</si>
  <si>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</si>
  <si>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</si>
  <si>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</si>
  <si>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</si>
  <si>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</si>
  <si>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</si>
  <si>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</si>
  <si>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</si>
  <si>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</si>
  <si>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</si>
  <si>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</si>
  <si>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</si>
  <si>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</si>
  <si>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</si>
  <si>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</si>
  <si>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</si>
  <si>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</si>
  <si>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</si>
  <si>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</si>
  <si>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</si>
  <si>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</si>
  <si>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</si>
  <si>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</si>
  <si>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</si>
  <si>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</si>
  <si>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</si>
  <si>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</si>
  <si>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</si>
  <si>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</si>
  <si>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</si>
  <si>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</si>
  <si>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</si>
  <si>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</si>
  <si>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</si>
  <si>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</si>
  <si>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</si>
  <si>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</si>
  <si>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</si>
  <si>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</si>
  <si>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</si>
  <si>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</si>
  <si>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</si>
  <si>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Attrition Percentage</t>
  </si>
  <si>
    <t>R&amp;d</t>
  </si>
  <si>
    <t>KPI</t>
  </si>
  <si>
    <t>JOB SATISFACTION RATING</t>
  </si>
  <si>
    <t>EMPLOYEE BY GENDER</t>
  </si>
  <si>
    <t>EDUCATION WISE ATTRITION</t>
  </si>
  <si>
    <t>ATTRITION BY JOB ROLE</t>
  </si>
  <si>
    <t>DEPARTMENT WISE ATTRITION</t>
  </si>
  <si>
    <t xml:space="preserve">ATTRITION BY AGE GROUP </t>
  </si>
  <si>
    <t>ATTRITION BY MARITAL STATUS</t>
  </si>
  <si>
    <t>HR-Employee-Attrition-Analysis</t>
  </si>
  <si>
    <t>KPI &amp; EMPLOYEE BY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</si>
</sst>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28"/>
      <color theme="8" tint="-0.499984740745262"/>
      <name val="Calibri"/>
      <family val="2"/>
      <scheme val="minor"/>
    </font>
    <font>
      <sz val="12"/>
      <color theme="1"/>
      <name val="Calibri"/>
      <family val="2"/>
      <scheme val="minor"/>
    </font>
    <font>
      <sz val="11"/>
      <color rgb="FF002060"/>
      <name val="Calibri"/>
      <family val="2"/>
      <scheme val="minor"/>
    </font>
    <font>
      <sz val="22"/>
      <color theme="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FFC000"/>
        <bgColor indexed="64"/>
      </patternFill>
    </fill>
    <fill>
      <patternFill patternType="solid">
        <fgColor theme="4" tint="-0.249977111117893"/>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16">
    <xf numFmtId="0" fontId="0" fillId="0" borderId="0" xfId="0"/>
    <xf numFmtId="0" fontId="0" fillId="0" borderId="0" xfId="0" applyNumberFormat="1"/>
    <xf numFmtId="0" fontId="1" fillId="0" borderId="0" xfId="0" applyFont="1"/>
    <xf numFmtId="10"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3" fillId="2" borderId="1" xfId="0" applyFont="1" applyFill="1" applyBorder="1"/>
    <xf numFmtId="10" fontId="0" fillId="0" borderId="0" xfId="1" applyNumberFormat="1" applyFont="1"/>
    <xf numFmtId="0" fontId="0" fillId="0" borderId="0" xfId="0"/>
    <xf numFmtId="0" fontId="5" fillId="0" borderId="0" xfId="0" applyFont="1" applyAlignment="1">
      <alignment vertical="top"/>
    </xf>
    <xf numFmtId="0" fontId="4" fillId="3" borderId="0" xfId="0" applyFont="1" applyFill="1"/>
    <xf numFmtId="0" fontId="0" fillId="3" borderId="0" xfId="0" applyFill="1"/>
    <xf numFmtId="0" fontId="0" fillId="0" borderId="0" xfId="0"/>
    <xf numFmtId="0" fontId="7" fillId="4" borderId="0" xfId="0" applyFont="1" applyFill="1"/>
    <xf numFmtId="0" fontId="6" fillId="4" borderId="0" xfId="0"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07/relationships/slicerCache" Target="slicerCaches/slicerCache8.xml"/><Relationship Id="rId18" Type="http://schemas.microsoft.com/office/2007/relationships/slicerCache" Target="slicerCaches/slicerCache13.xml"/><Relationship Id="rId3" Type="http://schemas.openxmlformats.org/officeDocument/2006/relationships/worksheet" Target="worksheets/sheet3.xml"/><Relationship Id="rId21" Type="http://schemas.openxmlformats.org/officeDocument/2006/relationships/styles" Target="styles.xml"/><Relationship Id="rId7" Type="http://schemas.microsoft.com/office/2007/relationships/slicerCache" Target="slicerCaches/slicerCache2.xml"/><Relationship Id="rId12" Type="http://schemas.microsoft.com/office/2007/relationships/slicerCache" Target="slicerCaches/slicerCache7.xml"/><Relationship Id="rId17" Type="http://schemas.microsoft.com/office/2007/relationships/slicerCache" Target="slicerCaches/slicerCache12.xml"/><Relationship Id="rId2" Type="http://schemas.openxmlformats.org/officeDocument/2006/relationships/worksheet" Target="worksheets/sheet2.xml"/><Relationship Id="rId16" Type="http://schemas.microsoft.com/office/2007/relationships/slicerCache" Target="slicerCaches/slicerCache11.xml"/><Relationship Id="rId20" Type="http://schemas.openxmlformats.org/officeDocument/2006/relationships/theme" Target="theme/theme1.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microsoft.com/office/2007/relationships/slicerCache" Target="slicerCaches/slicerCache10.xml"/><Relationship Id="rId23" Type="http://schemas.openxmlformats.org/officeDocument/2006/relationships/calcChain" Target="calcChain.xml"/><Relationship Id="rId10" Type="http://schemas.microsoft.com/office/2007/relationships/slicerCache" Target="slicerCaches/slicerCache5.xml"/><Relationship Id="rId19" Type="http://schemas.microsoft.com/office/2007/relationships/slicerCache" Target="slicerCaches/slicerCache14.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07/relationships/slicerCache" Target="slicerCaches/slicerCache9.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32634055118110239"/>
          <c:y val="0.16245370370370371"/>
          <c:w val="0.40287467191601051"/>
          <c:h val="0.6714577865266842"/>
        </c:manualLayout>
      </c:layout>
      <c:doughnutChart>
        <c:varyColors val="1"/>
        <c:ser>
          <c:idx val="1"/>
          <c:order val="1"/>
          <c:tx>
            <c:strRef>
              <c:f>'Pivot tables &amp; charts'!$B$49</c:f>
              <c:strCache>
                <c:ptCount val="1"/>
                <c:pt idx="0">
                  <c:v>Male</c:v>
                </c:pt>
              </c:strCache>
            </c:strRef>
          </c:tx>
          <c:dPt>
            <c:idx val="0"/>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9B4-402D-BDFF-D45CD4945EAE}"/>
              </c:ext>
            </c:extLst>
          </c:dPt>
          <c:dPt>
            <c:idx val="1"/>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9B4-402D-BDFF-D45CD4945EA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'Pivot tables &amp; charts'!$C$49:$D$49</c:f>
              <c:numCache>
                <c:formatCode>0.00%</c:formatCode>
                <c:ptCount val="2"/>
                <c:pt idx="0" formatCode="General">
                  <c:v>0</c:v>
                </c:pt>
                <c:pt idx="1">
                  <c:v>0</c:v>
                </c:pt>
              </c:numCache>
            </c:numRef>
          </c:val>
          <c:extLst>
            <c:ext xmlns:c16="http://schemas.microsoft.com/office/drawing/2014/chart" uri="{C3380CC4-5D6E-409C-BE32-E72D297353CC}">
              <c16:uniqueId val="{00000001-D3AD-4A20-913C-867CEEF88353}"/>
            </c:ext>
          </c:extLst>
        </c:ser>
        <c:dLbls>
          <c:showLegendKey val="0"/>
          <c:showVal val="0"/>
          <c:showCatName val="0"/>
          <c:showSerName val="0"/>
          <c:showPercent val="1"/>
          <c:showBubbleSize val="0"/>
          <c:showLeaderLines val="1"/>
        </c:dLbls>
        <c:firstSliceAng val="0"/>
        <c:holeSize val="75"/>
        <c:extLst>
          <c:ext xmlns:c15="http://schemas.microsoft.com/office/drawing/2012/chart" uri="{02D57815-91ED-43cb-92C2-25804820EDAC}">
            <c15:filteredPieSeries>
              <c15:ser>
                <c:idx val="0"/>
                <c:order val="0"/>
                <c:tx>
                  <c:strRef>
                    <c:extLst>
                      <c:ext uri="{02D57815-91ED-43cb-92C2-25804820EDAC}">
                        <c15:formulaRef>
                          <c15:sqref>'Pivot tables &amp; charts'!$B$48</c15:sqref>
                        </c15:formulaRef>
                      </c:ext>
                    </c:extLst>
                    <c:strCache>
                      <c:ptCount val="1"/>
                      <c:pt idx="0">
                        <c:v>Female</c:v>
                      </c:pt>
                    </c:strCache>
                  </c:strRef>
                </c:tx>
                <c:dPt>
                  <c:idx val="0"/>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9B4-402D-BDFF-D45CD4945EAE}"/>
                    </c:ext>
                  </c:extLst>
                </c:dPt>
                <c:dPt>
                  <c:idx val="1"/>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9B4-402D-BDFF-D45CD4945EA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uri="{CE6537A1-D6FC-4f65-9D91-7224C49458BB}"/>
                  </c:extLst>
                </c:dLbls>
                <c:val>
                  <c:numRef>
                    <c:extLst>
                      <c:ext uri="{02D57815-91ED-43cb-92C2-25804820EDAC}">
                        <c15:formulaRef>
                          <c15:sqref>'Pivot tables &amp; charts'!$C$48:$D$48</c15:sqref>
                        </c15:formulaRef>
                      </c:ext>
                    </c:extLst>
                    <c:numCache>
                      <c:formatCode>0.00%</c:formatCode>
                      <c:ptCount val="2"/>
                      <c:pt idx="0" formatCode="General">
                        <c:v>0</c:v>
                      </c:pt>
                      <c:pt idx="1">
                        <c:v>0</c:v>
                      </c:pt>
                    </c:numCache>
                  </c:numRef>
                </c:val>
                <c:extLst>
                  <c:ext xmlns:c16="http://schemas.microsoft.com/office/drawing/2014/chart" uri="{C3380CC4-5D6E-409C-BE32-E72D297353CC}">
                    <c16:uniqueId val="{00000000-D3AD-4A20-913C-867CEEF88353}"/>
                  </c:ext>
                </c:extLst>
              </c15:ser>
            </c15:filteredPieSeries>
          </c:ext>
        </c:extLst>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2985627734033246"/>
          <c:y val="0.15782407407407409"/>
          <c:w val="0.40287467191601051"/>
          <c:h val="0.6714577865266842"/>
        </c:manualLayout>
      </c:layout>
      <c:barChart>
        <c:barDir val="col"/>
        <c:grouping val="clustered"/>
        <c:varyColors val="0"/>
        <c:ser>
          <c:idx val="0"/>
          <c:order val="0"/>
          <c:tx>
            <c:strRef>
              <c:f>'Pivot tables &amp; charts'!$B$48</c:f>
              <c:strCache>
                <c:ptCount val="1"/>
                <c:pt idx="0">
                  <c:v>Female</c:v>
                </c:pt>
              </c:strCache>
            </c:strRef>
          </c:tx>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1-099E-4121-A579-C74E25FA4FD2}"/>
              </c:ext>
            </c:extLst>
          </c:dPt>
          <c:dPt>
            <c:idx val="1"/>
            <c:invertIfNegative val="0"/>
            <c:bubble3D val="0"/>
            <c:extLst>
              <c:ext xmlns:c16="http://schemas.microsoft.com/office/drawing/2014/chart" uri="{C3380CC4-5D6E-409C-BE32-E72D297353CC}">
                <c16:uniqueId val="{00000003-099E-4121-A579-C74E25FA4FD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'Pivot tables &amp; charts'!$C$48:$D$48</c:f>
              <c:numCache>
                <c:formatCode>0.00%</c:formatCode>
                <c:ptCount val="2"/>
                <c:pt idx="0" formatCode="General">
                  <c:v>0</c:v>
                </c:pt>
                <c:pt idx="1">
                  <c:v>0</c:v>
                </c:pt>
              </c:numCache>
            </c:numRef>
          </c:val>
          <c:extLst>
            <c:ext xmlns:c16="http://schemas.microsoft.com/office/drawing/2014/chart" uri="{C3380CC4-5D6E-409C-BE32-E72D297353CC}">
              <c16:uniqueId val="{00000000-651D-4A38-9DE8-EED977BAAB0B}"/>
            </c:ext>
          </c:extLst>
        </c:ser>
        <c:dLbls>
          <c:showLegendKey val="0"/>
          <c:showVal val="0"/>
          <c:showCatName val="0"/>
          <c:showSerName val="0"/>
          <c:showPercent val="0"/>
          <c:showBubbleSize val="0"/>
        </c:dLbls>
        <c:gapWidth val="100"/>
        <c:axId val="1527899696"/>
        <c:axId val="1527888464"/>
        <c:extLst>
          <c:ext xmlns:c15="http://schemas.microsoft.com/office/drawing/2012/chart" uri="{02D57815-91ED-43cb-92C2-25804820EDAC}">
            <c15:filteredBarSeries>
              <c15:ser>
                <c:idx val="1"/>
                <c:order val="1"/>
                <c:tx>
                  <c:strRef>
                    <c:extLst>
                      <c:ext uri="{02D57815-91ED-43cb-92C2-25804820EDAC}">
                        <c15:formulaRef>
                          <c15:sqref>'Pivot tables &amp; charts'!$B$49</c15:sqref>
                        </c15:formulaRef>
                      </c:ext>
                    </c:extLst>
                    <c:strCache>
                      <c:ptCount val="1"/>
                      <c:pt idx="0">
                        <c:v>Male</c:v>
                      </c:pt>
                    </c:strCache>
                  </c:strRef>
                </c:tx>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5-099E-4121-A579-C74E25FA4FD2}"/>
                    </c:ext>
                  </c:extLst>
                </c:dPt>
                <c:dPt>
                  <c:idx val="1"/>
                  <c:invertIfNegative val="0"/>
                  <c:bubble3D val="0"/>
                  <c:extLst>
                    <c:ext xmlns:c16="http://schemas.microsoft.com/office/drawing/2014/chart" uri="{C3380CC4-5D6E-409C-BE32-E72D297353CC}">
                      <c16:uniqueId val="{00000007-099E-4121-A579-C74E25FA4FD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uri="{CE6537A1-D6FC-4f65-9D91-7224C49458BB}">
                      <c15:showLeaderLines val="1"/>
                      <c15:leaderLines>
                        <c:spPr>
                          <a:ln w="9525">
                            <a:solidFill>
                              <a:schemeClr val="lt1">
                                <a:lumMod val="95000"/>
                                <a:alpha val="54000"/>
                              </a:schemeClr>
                            </a:solidFill>
                          </a:ln>
                          <a:effectLst/>
                        </c:spPr>
                      </c15:leaderLines>
                    </c:ext>
                  </c:extLst>
                </c:dLbls>
                <c:val>
                  <c:numRef>
                    <c:extLst>
                      <c:ext uri="{02D57815-91ED-43cb-92C2-25804820EDAC}">
                        <c15:formulaRef>
                          <c15:sqref>'Pivot tables &amp; charts'!$C$49:$D$49</c15:sqref>
                        </c15:formulaRef>
                      </c:ext>
                    </c:extLst>
                    <c:numCache>
                      <c:formatCode>0.00%</c:formatCode>
                      <c:ptCount val="2"/>
                      <c:pt idx="0" formatCode="General">
                        <c:v>0</c:v>
                      </c:pt>
                      <c:pt idx="1">
                        <c:v>0</c:v>
                      </c:pt>
                    </c:numCache>
                  </c:numRef>
                </c:val>
                <c:extLst>
                  <c:ext xmlns:c16="http://schemas.microsoft.com/office/drawing/2014/chart" uri="{C3380CC4-5D6E-409C-BE32-E72D297353CC}">
                    <c16:uniqueId val="{00000001-651D-4A38-9DE8-EED977BAAB0B}"/>
                  </c:ext>
                </c:extLst>
              </c15:ser>
            </c15:filteredBarSeries>
          </c:ext>
        </c:extLst>
      </c:barChart>
      <c:catAx>
        <c:axId val="1527899696"/>
        <c:scaling>
          <c:orientation val="minMax"/>
        </c:scaling>
        <c:delete val="0"/>
        <c:axPos val="b"/>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27888464"/>
        <c:crosses val="autoZero"/>
        <c:auto val="1"/>
        <c:lblAlgn val="ctr"/>
        <c:lblOffset val="100"/>
        <c:noMultiLvlLbl val="0"/>
      </c:catAx>
      <c:valAx>
        <c:axId val="15278884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27899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 ANALYSIS.xlsx]Pivot tables &amp; charts!PivotTable1</c:name>
    <c:fmtId val="0"/>
  </c:pivotSource>
  <c:chart>
    <c:autoTitleDeleted val="1"/>
    <c:pivotFmts>
      <c:pivotFmt>
        <c:idx val="0"/>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6992891513560805"/>
          <c:y val="0.14701188393117526"/>
          <c:w val="0.46644138232720911"/>
          <c:h val="0.66317330125400986"/>
        </c:manualLayout>
      </c:layout>
      <c:bar3DChart>
        <c:barDir val="bar"/>
        <c:grouping val="clustered"/>
        <c:varyColors val="0"/>
        <c:ser>
          <c:idx val="0"/>
          <c:order val="0"/>
          <c:tx>
            <c:strRef>
              <c:f>'Pivot tables &amp; charts'!$D$80</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 &amp; charts'!$C$81:$C$86</c:f>
              <c:strCache>
                <c:ptCount val="5"/>
                <c:pt idx="0">
                  <c:v>Associates Degree</c:v>
                </c:pt>
                <c:pt idx="1">
                  <c:v>Bachelor's Degree</c:v>
                </c:pt>
                <c:pt idx="2">
                  <c:v>Doctoral Degree</c:v>
                </c:pt>
                <c:pt idx="3">
                  <c:v>High School</c:v>
                </c:pt>
                <c:pt idx="4">
                  <c:v>Master's Degree</c:v>
                </c:pt>
              </c:strCache>
            </c:strRef>
          </c:cat>
          <c:val>
            <c:numRef>
              <c:f>'Pivot tables &amp; charts'!$D$81:$D$86</c:f>
              <c:numCache>
                <c:formatCode>General</c:formatCode>
                <c:ptCount val="5"/>
                <c:pt idx="0">
                  <c:v>19</c:v>
                </c:pt>
                <c:pt idx="1">
                  <c:v>38</c:v>
                </c:pt>
                <c:pt idx="2">
                  <c:v>3</c:v>
                </c:pt>
                <c:pt idx="3">
                  <c:v>11</c:v>
                </c:pt>
                <c:pt idx="4">
                  <c:v>16</c:v>
                </c:pt>
              </c:numCache>
            </c:numRef>
          </c:val>
          <c:extLst>
            <c:ext xmlns:c16="http://schemas.microsoft.com/office/drawing/2014/chart" uri="{C3380CC4-5D6E-409C-BE32-E72D297353CC}">
              <c16:uniqueId val="{00000000-C602-473C-95A0-03BC5C0FFEC9}"/>
            </c:ext>
          </c:extLst>
        </c:ser>
        <c:dLbls>
          <c:showLegendKey val="0"/>
          <c:showVal val="1"/>
          <c:showCatName val="0"/>
          <c:showSerName val="0"/>
          <c:showPercent val="0"/>
          <c:showBubbleSize val="0"/>
        </c:dLbls>
        <c:gapWidth val="65"/>
        <c:shape val="box"/>
        <c:axId val="1527896784"/>
        <c:axId val="1527900528"/>
        <c:axId val="0"/>
      </c:bar3DChart>
      <c:catAx>
        <c:axId val="152789678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27900528"/>
        <c:crosses val="autoZero"/>
        <c:auto val="1"/>
        <c:lblAlgn val="ctr"/>
        <c:lblOffset val="100"/>
        <c:noMultiLvlLbl val="0"/>
      </c:catAx>
      <c:valAx>
        <c:axId val="152790052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27896784"/>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'Pivot tables &amp; charts'!$C$141</c:f>
              <c:strCache>
                <c:ptCount val="1"/>
                <c:pt idx="0">
                  <c:v>Attrition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8A2-4C91-B7DD-573A1325191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8A2-4C91-B7DD-573A1325191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8A2-4C91-B7DD-573A1325191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 &amp; charts'!$B$142:$B$144</c:f>
              <c:strCache>
                <c:ptCount val="3"/>
                <c:pt idx="0">
                  <c:v>HR</c:v>
                </c:pt>
                <c:pt idx="1">
                  <c:v>R&amp;d</c:v>
                </c:pt>
                <c:pt idx="2">
                  <c:v>Sales</c:v>
                </c:pt>
              </c:strCache>
            </c:strRef>
          </c:cat>
          <c:val>
            <c:numRef>
              <c:f>'Pivot tables &amp; charts'!$C$142:$C$144</c:f>
              <c:numCache>
                <c:formatCode>General</c:formatCode>
                <c:ptCount val="3"/>
                <c:pt idx="0">
                  <c:v>6</c:v>
                </c:pt>
                <c:pt idx="1">
                  <c:v>43</c:v>
                </c:pt>
                <c:pt idx="2">
                  <c:v>38</c:v>
                </c:pt>
              </c:numCache>
            </c:numRef>
          </c:val>
          <c:extLst>
            <c:ext xmlns:c16="http://schemas.microsoft.com/office/drawing/2014/chart" uri="{C3380CC4-5D6E-409C-BE32-E72D297353CC}">
              <c16:uniqueId val="{00000000-A116-468E-B342-EBB2E317B826}"/>
            </c:ext>
          </c:extLst>
        </c:ser>
        <c:ser>
          <c:idx val="1"/>
          <c:order val="1"/>
          <c:tx>
            <c:strRef>
              <c:f>'Pivot tables &amp; charts'!$D$141</c:f>
              <c:strCache>
                <c:ptCount val="1"/>
                <c:pt idx="0">
                  <c:v>Attrition Percentage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8A2-4C91-B7DD-573A1325191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8A2-4C91-B7DD-573A1325191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58A2-4C91-B7DD-573A1325191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 &amp; charts'!$B$142:$B$144</c:f>
              <c:strCache>
                <c:ptCount val="3"/>
                <c:pt idx="0">
                  <c:v>HR</c:v>
                </c:pt>
                <c:pt idx="1">
                  <c:v>R&amp;d</c:v>
                </c:pt>
                <c:pt idx="2">
                  <c:v>Sales</c:v>
                </c:pt>
              </c:strCache>
            </c:strRef>
          </c:cat>
          <c:val>
            <c:numRef>
              <c:f>'Pivot tables &amp; charts'!$D$142:$D$144</c:f>
              <c:numCache>
                <c:formatCode>0.00%</c:formatCode>
                <c:ptCount val="3"/>
                <c:pt idx="0">
                  <c:v>6.8965517241379309E-2</c:v>
                </c:pt>
                <c:pt idx="1">
                  <c:v>0.4942528735632184</c:v>
                </c:pt>
                <c:pt idx="2">
                  <c:v>0.43678160919540232</c:v>
                </c:pt>
              </c:numCache>
            </c:numRef>
          </c:val>
          <c:extLst>
            <c:ext xmlns:c16="http://schemas.microsoft.com/office/drawing/2014/chart" uri="{C3380CC4-5D6E-409C-BE32-E72D297353CC}">
              <c16:uniqueId val="{00000001-A116-468E-B342-EBB2E317B826}"/>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[HR EMPLOYEE ANALYSIS.xlsx]Pivot tables &amp; charts!PivotTable9</c:name>
    <c:fmtId val="0"/>
  </c:pivotSource>
  <c:chart>
    <c:autoTitleDeleted val="1"/>
    <c:pivotFmts>
      <c:pivotFmt>
        <c:idx val="0"/>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4.4455313952153006E-2"/>
          <c:y val="0.12397932147625985"/>
          <c:w val="0.93888888888888888"/>
          <c:h val="0.65853091280256637"/>
        </c:manualLayout>
      </c:layout>
      <c:barChart>
        <c:barDir val="col"/>
        <c:grouping val="clustered"/>
        <c:varyColors val="0"/>
        <c:ser>
          <c:idx val="0"/>
          <c:order val="0"/>
          <c:tx>
            <c:strRef>
              <c:f>'Pivot tables &amp; charts'!$C$159</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'Pivot tables &amp; charts'!$B$160:$B$165</c:f>
              <c:strCache>
                <c:ptCount val="5"/>
                <c:pt idx="0">
                  <c:v>25 - 34</c:v>
                </c:pt>
                <c:pt idx="1">
                  <c:v>35 - 44</c:v>
                </c:pt>
                <c:pt idx="2">
                  <c:v>45 - 54</c:v>
                </c:pt>
                <c:pt idx="3">
                  <c:v>Over 55</c:v>
                </c:pt>
                <c:pt idx="4">
                  <c:v>Under 25</c:v>
                </c:pt>
              </c:strCache>
            </c:strRef>
          </c:cat>
          <c:val>
            <c:numRef>
              <c:f>'Pivot tables &amp; charts'!$C$160:$C$165</c:f>
              <c:numCache>
                <c:formatCode>General</c:formatCode>
                <c:ptCount val="5"/>
                <c:pt idx="0">
                  <c:v>217</c:v>
                </c:pt>
                <c:pt idx="1">
                  <c:v>196</c:v>
                </c:pt>
                <c:pt idx="2">
                  <c:v>113</c:v>
                </c:pt>
                <c:pt idx="3">
                  <c:v>25</c:v>
                </c:pt>
                <c:pt idx="4">
                  <c:v>37</c:v>
                </c:pt>
              </c:numCache>
            </c:numRef>
          </c:val>
          <c:extLst>
            <c:ext xmlns:c16="http://schemas.microsoft.com/office/drawing/2014/chart" uri="{C3380CC4-5D6E-409C-BE32-E72D297353CC}">
              <c16:uniqueId val="{00000000-EE71-4112-83B2-5D76469BE16B}"/>
            </c:ext>
          </c:extLst>
        </c:ser>
        <c:dLbls>
          <c:dLblPos val="inEnd"/>
          <c:showLegendKey val="0"/>
          <c:showVal val="1"/>
          <c:showCatName val="0"/>
          <c:showSerName val="0"/>
          <c:showPercent val="0"/>
          <c:showBubbleSize val="0"/>
        </c:dLbls>
        <c:gapWidth val="100"/>
        <c:overlap val="-24"/>
        <c:axId val="1619510160"/>
        <c:axId val="1619497264"/>
      </c:barChart>
      <c:catAx>
        <c:axId val="16195101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19497264"/>
        <c:crosses val="autoZero"/>
        <c:auto val="1"/>
        <c:lblAlgn val="ctr"/>
        <c:lblOffset val="100"/>
        <c:noMultiLvlLbl val="0"/>
      </c:catAx>
      <c:valAx>
        <c:axId val="16194972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1951016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 ANALYSIS.xlsx]Pivot tables &amp; charts!PivotTable10</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pPr>
            <a:solidFill>
              <a:schemeClr val="accent2">
                <a:alpha val="85000"/>
              </a:schemeClr>
            </a:solidFill>
            <a:ln>
              <a:no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pivotFmt>
      <c:pivotFmt>
        <c:idx val="3"/>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pivotFmt>
      <c:pivotFmt>
        <c:idx val="4"/>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pivotFmt>
      <c:pivotFmt>
        <c:idx val="5"/>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041554967123181"/>
          <c:y val="0.12397929425488481"/>
          <c:w val="0.74252423161222614"/>
          <c:h val="0.75010279965004378"/>
        </c:manualLayout>
      </c:layout>
      <c:bar3DChart>
        <c:barDir val="col"/>
        <c:grouping val="clustered"/>
        <c:varyColors val="0"/>
        <c:ser>
          <c:idx val="0"/>
          <c:order val="0"/>
          <c:tx>
            <c:strRef>
              <c:f>'Pivot tables &amp; charts'!$D$182</c:f>
              <c:strCache>
                <c:ptCount val="1"/>
                <c:pt idx="0">
                  <c:v>Total</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 &amp; charts'!$C$183:$C$186</c:f>
              <c:strCache>
                <c:ptCount val="3"/>
                <c:pt idx="0">
                  <c:v>Divorced</c:v>
                </c:pt>
                <c:pt idx="1">
                  <c:v>Married</c:v>
                </c:pt>
                <c:pt idx="2">
                  <c:v>Single</c:v>
                </c:pt>
              </c:strCache>
            </c:strRef>
          </c:cat>
          <c:val>
            <c:numRef>
              <c:f>'Pivot tables &amp; charts'!$D$183:$D$186</c:f>
              <c:numCache>
                <c:formatCode>General</c:formatCode>
                <c:ptCount val="3"/>
                <c:pt idx="0">
                  <c:v>15</c:v>
                </c:pt>
                <c:pt idx="1">
                  <c:v>39</c:v>
                </c:pt>
                <c:pt idx="2">
                  <c:v>26</c:v>
                </c:pt>
              </c:numCache>
            </c:numRef>
          </c:val>
          <c:extLst>
            <c:ext xmlns:c16="http://schemas.microsoft.com/office/drawing/2014/chart" uri="{C3380CC4-5D6E-409C-BE32-E72D297353CC}">
              <c16:uniqueId val="{00000000-DDCF-4B82-A6BB-2EE8A7112AF9}"/>
            </c:ext>
          </c:extLst>
        </c:ser>
        <c:dLbls>
          <c:showLegendKey val="0"/>
          <c:showVal val="1"/>
          <c:showCatName val="0"/>
          <c:showSerName val="0"/>
          <c:showPercent val="0"/>
          <c:showBubbleSize val="0"/>
        </c:dLbls>
        <c:gapWidth val="65"/>
        <c:shape val="box"/>
        <c:axId val="1619496848"/>
        <c:axId val="1619504336"/>
        <c:axId val="0"/>
      </c:bar3DChart>
      <c:catAx>
        <c:axId val="161949684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19504336"/>
        <c:crosses val="autoZero"/>
        <c:auto val="1"/>
        <c:lblAlgn val="ctr"/>
        <c:lblOffset val="100"/>
        <c:noMultiLvlLbl val="0"/>
      </c:catAx>
      <c:valAx>
        <c:axId val="16195043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1949684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3600"/>
              <a:t>2.65</a:t>
            </a:r>
          </a:p>
        </c:rich>
      </c:tx>
      <c:layout>
        <c:manualLayout>
          <c:xMode val="edge"/>
          <c:yMode val="edge"/>
          <c:x val="0.42234848067509684"/>
          <c:y val="0.4167734094965479"/>
        </c:manualLayout>
      </c:layout>
      <c:overlay val="0"/>
      <c:spPr>
        <a:noFill/>
        <a:ln>
          <a:noFill/>
        </a:ln>
        <a:effectLst/>
      </c:spPr>
      <c:txPr>
        <a:bodyPr rot="0" spcFirstLastPara="1" vertOverflow="ellipsis" vert="horz" wrap="square" anchor="ctr" anchorCtr="1"/>
        <a:lstStyle/>
        <a:p>
          <a:pPr algn="l">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29952296587926508"/>
          <c:y val="0.1969400699912511"/>
          <c:w val="0.38860258092738409"/>
          <c:h val="0.64767096821230674"/>
        </c:manualLayout>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197-4FAC-9152-F071DC92DFE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197-4FAC-9152-F071DC92DFE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'Pivot tables &amp; charts'!$D$20:$D$21</c:f>
              <c:numCache>
                <c:formatCode>0.00%</c:formatCode>
                <c:ptCount val="2"/>
                <c:pt idx="0">
                  <c:v>0.64668367346938771</c:v>
                </c:pt>
                <c:pt idx="1">
                  <c:v>0.35331632653061229</c:v>
                </c:pt>
              </c:numCache>
            </c:numRef>
          </c:val>
          <c:extLst>
            <c:ext xmlns:c16="http://schemas.microsoft.com/office/drawing/2014/chart" uri="{C3380CC4-5D6E-409C-BE32-E72D297353CC}">
              <c16:uniqueId val="{00000004-7197-4FAC-9152-F071DC92DFE9}"/>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overlay val="0"/>
      <c:spPr>
        <a:noFill/>
        <a:ln>
          <a:noFill/>
        </a:ln>
        <a:effectLst/>
      </c:spPr>
      <c:txPr>
        <a:bodyPr rot="0" spcFirstLastPara="1" vertOverflow="ellipsis" vert="horz" wrap="square" anchor="ctr" anchorCtr="1"/>
        <a:lstStyle/>
        <a:p>
          <a:pPr>
            <a:defRPr sz="1800" b="1" i="1"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2668395294549023"/>
          <c:y val="0.15567899902923094"/>
          <c:w val="0.73620822509821959"/>
          <c:h val="0.67569769532233126"/>
        </c:manualLayout>
      </c:layout>
      <c:doughnutChart>
        <c:varyColors val="1"/>
        <c:ser>
          <c:idx val="1"/>
          <c:order val="1"/>
          <c:tx>
            <c:strRef>
              <c:f>'Pivot tables &amp; charts'!$B$49</c:f>
              <c:strCache>
                <c:ptCount val="1"/>
                <c:pt idx="0">
                  <c:v>Male</c:v>
                </c:pt>
              </c:strCache>
            </c:strRef>
          </c:tx>
          <c:dPt>
            <c:idx val="0"/>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3E7-48AC-939E-9EE701C5124B}"/>
              </c:ext>
            </c:extLst>
          </c:dPt>
          <c:dPt>
            <c:idx val="1"/>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3E7-48AC-939E-9EE701C5124B}"/>
              </c:ext>
            </c:extLst>
          </c:dPt>
          <c:dLbls>
            <c:spPr>
              <a:noFill/>
              <a:ln>
                <a:noFill/>
              </a:ln>
              <a:effectLst/>
            </c:spPr>
            <c:txPr>
              <a:bodyPr rot="0" spcFirstLastPara="1" vertOverflow="ellipsis" vert="horz" wrap="square" anchor="ctr" anchorCtr="1"/>
              <a:lstStyle/>
              <a:p>
                <a:pPr>
                  <a:defRPr sz="1500" b="1" i="1"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'Pivot tables &amp; charts'!$C$49:$D$49</c:f>
              <c:numCache>
                <c:formatCode>0.00%</c:formatCode>
                <c:ptCount val="2"/>
                <c:pt idx="0" formatCode="General">
                  <c:v>0</c:v>
                </c:pt>
                <c:pt idx="1">
                  <c:v>0</c:v>
                </c:pt>
              </c:numCache>
            </c:numRef>
          </c:val>
          <c:extLst>
            <c:ext xmlns:c16="http://schemas.microsoft.com/office/drawing/2014/chart" uri="{C3380CC4-5D6E-409C-BE32-E72D297353CC}">
              <c16:uniqueId val="{00000004-D3E7-48AC-939E-9EE701C5124B}"/>
            </c:ext>
          </c:extLst>
        </c:ser>
        <c:dLbls>
          <c:showLegendKey val="0"/>
          <c:showVal val="0"/>
          <c:showCatName val="0"/>
          <c:showSerName val="0"/>
          <c:showPercent val="1"/>
          <c:showBubbleSize val="0"/>
          <c:showLeaderLines val="1"/>
        </c:dLbls>
        <c:firstSliceAng val="0"/>
        <c:holeSize val="75"/>
        <c:extLst>
          <c:ext xmlns:c15="http://schemas.microsoft.com/office/drawing/2012/chart" uri="{02D57815-91ED-43cb-92C2-25804820EDAC}">
            <c15:filteredPieSeries>
              <c15:ser>
                <c:idx val="0"/>
                <c:order val="0"/>
                <c:tx>
                  <c:strRef>
                    <c:extLst>
                      <c:ext uri="{02D57815-91ED-43cb-92C2-25804820EDAC}">
                        <c15:formulaRef>
                          <c15:sqref>'Pivot tables &amp; charts'!$B$48</c15:sqref>
                        </c15:formulaRef>
                      </c:ext>
                    </c:extLst>
                    <c:strCache>
                      <c:ptCount val="1"/>
                      <c:pt idx="0">
                        <c:v>Female</c:v>
                      </c:pt>
                    </c:strCache>
                  </c:strRef>
                </c:tx>
                <c:dPt>
                  <c:idx val="0"/>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D3E7-48AC-939E-9EE701C5124B}"/>
                    </c:ext>
                  </c:extLst>
                </c:dPt>
                <c:dPt>
                  <c:idx val="1"/>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D3E7-48AC-939E-9EE701C5124B}"/>
                    </c:ext>
                  </c:extLst>
                </c:dPt>
                <c:dLbls>
                  <c:spPr>
                    <a:noFill/>
                    <a:ln>
                      <a:noFill/>
                    </a:ln>
                    <a:effectLst/>
                  </c:spPr>
                  <c:txPr>
                    <a:bodyPr rot="0" spcFirstLastPara="1" vertOverflow="ellipsis" vert="horz" wrap="square" lIns="38100" tIns="19050" rIns="38100" bIns="19050" anchor="ctr" anchorCtr="1">
                      <a:spAutoFit/>
                    </a:bodyPr>
                    <a:lstStyle/>
                    <a:p>
                      <a:pPr>
                        <a:defRPr sz="1500" b="1" i="1"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uri="{CE6537A1-D6FC-4f65-9D91-7224C49458BB}"/>
                  </c:extLst>
                </c:dLbls>
                <c:val>
                  <c:numRef>
                    <c:extLst>
                      <c:ext uri="{02D57815-91ED-43cb-92C2-25804820EDAC}">
                        <c15:formulaRef>
                          <c15:sqref>'Pivot tables &amp; charts'!$C$48:$D$48</c15:sqref>
                        </c15:formulaRef>
                      </c:ext>
                    </c:extLst>
                    <c:numCache>
                      <c:formatCode>0.00%</c:formatCode>
                      <c:ptCount val="2"/>
                      <c:pt idx="0" formatCode="General">
                        <c:v>0</c:v>
                      </c:pt>
                      <c:pt idx="1">
                        <c:v>0</c:v>
                      </c:pt>
                    </c:numCache>
                  </c:numRef>
                </c:val>
                <c:extLst>
                  <c:ext xmlns:c16="http://schemas.microsoft.com/office/drawing/2014/chart" uri="{C3380CC4-5D6E-409C-BE32-E72D297353CC}">
                    <c16:uniqueId val="{00000009-D3E7-48AC-939E-9EE701C5124B}"/>
                  </c:ext>
                </c:extLst>
              </c15:ser>
            </c15:filteredPieSeries>
          </c:ext>
        </c:extLst>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1500" b="1" i="1"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1500" b="1" i="1" baseline="0"/>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overlay val="0"/>
      <c:spPr>
        <a:noFill/>
        <a:ln>
          <a:noFill/>
        </a:ln>
        <a:effectLst/>
      </c:spPr>
      <c:txPr>
        <a:bodyPr rot="0" spcFirstLastPara="1" vertOverflow="ellipsis" vert="horz" wrap="square" anchor="ctr" anchorCtr="1"/>
        <a:lstStyle/>
        <a:p>
          <a:pPr>
            <a:defRPr sz="1800" b="1" i="1"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2985627734033246"/>
          <c:y val="0.15782407407407409"/>
          <c:w val="0.40287467191601051"/>
          <c:h val="0.6714577865266842"/>
        </c:manualLayout>
      </c:layout>
      <c:barChart>
        <c:barDir val="col"/>
        <c:grouping val="clustered"/>
        <c:varyColors val="0"/>
        <c:ser>
          <c:idx val="0"/>
          <c:order val="0"/>
          <c:tx>
            <c:strRef>
              <c:f>'Pivot tables &amp; charts'!$B$48</c:f>
              <c:strCache>
                <c:ptCount val="1"/>
                <c:pt idx="0">
                  <c:v>Female</c:v>
                </c:pt>
              </c:strCache>
            </c:strRef>
          </c:tx>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0-0ED2-4171-B0A3-1F5B9753AB80}"/>
              </c:ext>
            </c:extLst>
          </c:dPt>
          <c:dPt>
            <c:idx val="1"/>
            <c:invertIfNegative val="0"/>
            <c:bubble3D val="0"/>
            <c:extLst>
              <c:ext xmlns:c16="http://schemas.microsoft.com/office/drawing/2014/chart" uri="{C3380CC4-5D6E-409C-BE32-E72D297353CC}">
                <c16:uniqueId val="{00000001-0ED2-4171-B0A3-1F5B9753AB80}"/>
              </c:ext>
            </c:extLst>
          </c:dPt>
          <c:dLbls>
            <c:spPr>
              <a:noFill/>
              <a:ln>
                <a:noFill/>
              </a:ln>
              <a:effectLst/>
            </c:spPr>
            <c:txPr>
              <a:bodyPr rot="0" spcFirstLastPara="1" vertOverflow="ellipsis" vert="horz" wrap="square" anchor="ctr" anchorCtr="1"/>
              <a:lstStyle/>
              <a:p>
                <a:pPr>
                  <a:defRPr sz="1500" b="1" i="1"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'Pivot tables &amp; charts'!$C$48:$D$48</c:f>
              <c:numCache>
                <c:formatCode>0.00%</c:formatCode>
                <c:ptCount val="2"/>
                <c:pt idx="0" formatCode="General">
                  <c:v>0</c:v>
                </c:pt>
                <c:pt idx="1">
                  <c:v>0</c:v>
                </c:pt>
              </c:numCache>
            </c:numRef>
          </c:val>
          <c:extLst>
            <c:ext xmlns:c16="http://schemas.microsoft.com/office/drawing/2014/chart" uri="{C3380CC4-5D6E-409C-BE32-E72D297353CC}">
              <c16:uniqueId val="{00000002-0ED2-4171-B0A3-1F5B9753AB80}"/>
            </c:ext>
          </c:extLst>
        </c:ser>
        <c:dLbls>
          <c:showLegendKey val="0"/>
          <c:showVal val="0"/>
          <c:showCatName val="0"/>
          <c:showSerName val="0"/>
          <c:showPercent val="0"/>
          <c:showBubbleSize val="0"/>
        </c:dLbls>
        <c:gapWidth val="100"/>
        <c:axId val="1527899696"/>
        <c:axId val="1527888464"/>
        <c:extLst>
          <c:ext xmlns:c15="http://schemas.microsoft.com/office/drawing/2012/chart" uri="{02D57815-91ED-43cb-92C2-25804820EDAC}">
            <c15:filteredBarSeries>
              <c15:ser>
                <c:idx val="1"/>
                <c:order val="1"/>
                <c:tx>
                  <c:strRef>
                    <c:extLst>
                      <c:ext uri="{02D57815-91ED-43cb-92C2-25804820EDAC}">
                        <c15:formulaRef>
                          <c15:sqref>'Pivot tables &amp; charts'!$B$49</c15:sqref>
                        </c15:formulaRef>
                      </c:ext>
                    </c:extLst>
                    <c:strCache>
                      <c:ptCount val="1"/>
                      <c:pt idx="0">
                        <c:v>Male</c:v>
                      </c:pt>
                    </c:strCache>
                  </c:strRef>
                </c:tx>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3-0ED2-4171-B0A3-1F5B9753AB80}"/>
                    </c:ext>
                  </c:extLst>
                </c:dPt>
                <c:dPt>
                  <c:idx val="1"/>
                  <c:invertIfNegative val="0"/>
                  <c:bubble3D val="0"/>
                  <c:extLst>
                    <c:ext xmlns:c16="http://schemas.microsoft.com/office/drawing/2014/chart" uri="{C3380CC4-5D6E-409C-BE32-E72D297353CC}">
                      <c16:uniqueId val="{00000004-0ED2-4171-B0A3-1F5B9753AB80}"/>
                    </c:ext>
                  </c:extLst>
                </c:dPt>
                <c:dLbls>
                  <c:spPr>
                    <a:noFill/>
                    <a:ln>
                      <a:noFill/>
                    </a:ln>
                    <a:effectLst/>
                  </c:spPr>
                  <c:txPr>
                    <a:bodyPr rot="0" spcFirstLastPara="1" vertOverflow="ellipsis" vert="horz" wrap="square" lIns="38100" tIns="19050" rIns="38100" bIns="19050" anchor="ctr" anchorCtr="1">
                      <a:spAutoFit/>
                    </a:bodyPr>
                    <a:lstStyle/>
                    <a:p>
                      <a:pPr>
                        <a:defRPr sz="1500" b="1" i="1"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uri="{CE6537A1-D6FC-4f65-9D91-7224C49458BB}">
                      <c15:showLeaderLines val="1"/>
                      <c15:leaderLines>
                        <c:spPr>
                          <a:ln w="9525">
                            <a:solidFill>
                              <a:schemeClr val="lt1">
                                <a:lumMod val="95000"/>
                                <a:alpha val="54000"/>
                              </a:schemeClr>
                            </a:solidFill>
                          </a:ln>
                          <a:effectLst/>
                        </c:spPr>
                      </c15:leaderLines>
                    </c:ext>
                  </c:extLst>
                </c:dLbls>
                <c:val>
                  <c:numRef>
                    <c:extLst>
                      <c:ext uri="{02D57815-91ED-43cb-92C2-25804820EDAC}">
                        <c15:formulaRef>
                          <c15:sqref>'Pivot tables &amp; charts'!$C$49:$D$49</c15:sqref>
                        </c15:formulaRef>
                      </c:ext>
                    </c:extLst>
                    <c:numCache>
                      <c:formatCode>0.00%</c:formatCode>
                      <c:ptCount val="2"/>
                      <c:pt idx="0" formatCode="General">
                        <c:v>0</c:v>
                      </c:pt>
                      <c:pt idx="1">
                        <c:v>0</c:v>
                      </c:pt>
                    </c:numCache>
                  </c:numRef>
                </c:val>
                <c:extLst>
                  <c:ext xmlns:c16="http://schemas.microsoft.com/office/drawing/2014/chart" uri="{C3380CC4-5D6E-409C-BE32-E72D297353CC}">
                    <c16:uniqueId val="{00000005-0ED2-4171-B0A3-1F5B9753AB80}"/>
                  </c:ext>
                </c:extLst>
              </c15:ser>
            </c15:filteredBarSeries>
          </c:ext>
        </c:extLst>
      </c:barChart>
      <c:catAx>
        <c:axId val="1527899696"/>
        <c:scaling>
          <c:orientation val="minMax"/>
        </c:scaling>
        <c:delete val="0"/>
        <c:axPos val="b"/>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500" b="1" i="1" u="none" strike="noStrike" kern="1200" baseline="0">
                <a:solidFill>
                  <a:schemeClr val="lt1">
                    <a:lumMod val="85000"/>
                  </a:schemeClr>
                </a:solidFill>
                <a:latin typeface="+mn-lt"/>
                <a:ea typeface="+mn-ea"/>
                <a:cs typeface="+mn-cs"/>
              </a:defRPr>
            </a:pPr>
            <a:endParaRPr lang="en-US"/>
          </a:p>
        </c:txPr>
        <c:crossAx val="1527888464"/>
        <c:crosses val="autoZero"/>
        <c:auto val="1"/>
        <c:lblAlgn val="ctr"/>
        <c:lblOffset val="100"/>
        <c:noMultiLvlLbl val="0"/>
      </c:catAx>
      <c:valAx>
        <c:axId val="15278884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500" b="1" i="1" u="none" strike="noStrike" kern="1200" baseline="0">
                <a:solidFill>
                  <a:schemeClr val="lt1">
                    <a:lumMod val="85000"/>
                  </a:schemeClr>
                </a:solidFill>
                <a:latin typeface="+mn-lt"/>
                <a:ea typeface="+mn-ea"/>
                <a:cs typeface="+mn-cs"/>
              </a:defRPr>
            </a:pPr>
            <a:endParaRPr lang="en-US"/>
          </a:p>
        </c:txPr>
        <c:crossAx val="1527899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rtl="0">
            <a:defRPr sz="1500" b="1" i="1"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1500" b="1" i="1" baseline="0"/>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 ANALYSIS.xlsx]Pivot tables &amp; charts!PivotTable1</c:name>
    <c:fmtId val="3"/>
  </c:pivotSource>
  <c:chart>
    <c:autoTitleDeleted val="1"/>
    <c:pivotFmts>
      <c:pivotFmt>
        <c:idx val="0"/>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6992891513560805"/>
          <c:y val="0.14701188393117526"/>
          <c:w val="0.46644138232720911"/>
          <c:h val="0.66317330125400986"/>
        </c:manualLayout>
      </c:layout>
      <c:bar3DChart>
        <c:barDir val="bar"/>
        <c:grouping val="clustered"/>
        <c:varyColors val="0"/>
        <c:ser>
          <c:idx val="0"/>
          <c:order val="0"/>
          <c:tx>
            <c:strRef>
              <c:f>'Pivot tables &amp; charts'!$D$80</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delete val="1"/>
          </c:dLbls>
          <c:cat>
            <c:strRef>
              <c:f>'Pivot tables &amp; charts'!$C$81:$C$86</c:f>
              <c:strCache>
                <c:ptCount val="5"/>
                <c:pt idx="0">
                  <c:v>Associates Degree</c:v>
                </c:pt>
                <c:pt idx="1">
                  <c:v>Bachelor's Degree</c:v>
                </c:pt>
                <c:pt idx="2">
                  <c:v>Doctoral Degree</c:v>
                </c:pt>
                <c:pt idx="3">
                  <c:v>High School</c:v>
                </c:pt>
                <c:pt idx="4">
                  <c:v>Master's Degree</c:v>
                </c:pt>
              </c:strCache>
            </c:strRef>
          </c:cat>
          <c:val>
            <c:numRef>
              <c:f>'Pivot tables &amp; charts'!$D$81:$D$86</c:f>
              <c:numCache>
                <c:formatCode>General</c:formatCode>
                <c:ptCount val="5"/>
                <c:pt idx="0">
                  <c:v>19</c:v>
                </c:pt>
                <c:pt idx="1">
                  <c:v>38</c:v>
                </c:pt>
                <c:pt idx="2">
                  <c:v>3</c:v>
                </c:pt>
                <c:pt idx="3">
                  <c:v>11</c:v>
                </c:pt>
                <c:pt idx="4">
                  <c:v>16</c:v>
                </c:pt>
              </c:numCache>
            </c:numRef>
          </c:val>
          <c:extLst>
            <c:ext xmlns:c16="http://schemas.microsoft.com/office/drawing/2014/chart" uri="{C3380CC4-5D6E-409C-BE32-E72D297353CC}">
              <c16:uniqueId val="{00000000-8448-4686-A682-FE2B7D9F3519}"/>
            </c:ext>
          </c:extLst>
        </c:ser>
        <c:dLbls>
          <c:showLegendKey val="0"/>
          <c:showVal val="1"/>
          <c:showCatName val="0"/>
          <c:showSerName val="0"/>
          <c:showPercent val="0"/>
          <c:showBubbleSize val="0"/>
        </c:dLbls>
        <c:gapWidth val="65"/>
        <c:shape val="box"/>
        <c:axId val="1527896784"/>
        <c:axId val="1527900528"/>
        <c:axId val="0"/>
      </c:bar3DChart>
      <c:catAx>
        <c:axId val="152789678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500" b="0" i="0" u="none" strike="noStrike" kern="1200" cap="all" baseline="0">
                <a:solidFill>
                  <a:schemeClr val="dk1">
                    <a:lumMod val="75000"/>
                    <a:lumOff val="25000"/>
                  </a:schemeClr>
                </a:solidFill>
                <a:latin typeface="+mn-lt"/>
                <a:ea typeface="+mn-ea"/>
                <a:cs typeface="+mn-cs"/>
              </a:defRPr>
            </a:pPr>
            <a:endParaRPr lang="en-US"/>
          </a:p>
        </c:txPr>
        <c:crossAx val="1527900528"/>
        <c:crosses val="autoZero"/>
        <c:auto val="1"/>
        <c:lblAlgn val="ctr"/>
        <c:lblOffset val="100"/>
        <c:noMultiLvlLbl val="0"/>
      </c:catAx>
      <c:valAx>
        <c:axId val="152790052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dk1">
                    <a:lumMod val="75000"/>
                    <a:lumOff val="25000"/>
                  </a:schemeClr>
                </a:solidFill>
                <a:latin typeface="+mn-lt"/>
                <a:ea typeface="+mn-ea"/>
                <a:cs typeface="+mn-cs"/>
              </a:defRPr>
            </a:pPr>
            <a:endParaRPr lang="en-US"/>
          </a:p>
        </c:txPr>
        <c:crossAx val="1527896784"/>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150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25611737381748145"/>
          <c:y val="0.13234012966922182"/>
          <c:w val="0.4445997847391378"/>
          <c:h val="0.81853470302967091"/>
        </c:manualLayout>
      </c:layout>
      <c:pieChart>
        <c:varyColors val="1"/>
        <c:ser>
          <c:idx val="0"/>
          <c:order val="0"/>
          <c:tx>
            <c:strRef>
              <c:f>'Pivot tables &amp; charts'!$C$141</c:f>
              <c:strCache>
                <c:ptCount val="1"/>
                <c:pt idx="0">
                  <c:v>Attrition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0C7-4492-A675-5E90B411916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0C7-4492-A675-5E90B411916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0C7-4492-A675-5E90B411916D}"/>
              </c:ext>
            </c:extLst>
          </c:dPt>
          <c:dLbls>
            <c:spPr>
              <a:noFill/>
              <a:ln>
                <a:noFill/>
              </a:ln>
              <a:effectLst/>
            </c:spPr>
            <c:txPr>
              <a:bodyPr rot="0" spcFirstLastPara="1" vertOverflow="ellipsis" vert="horz" wrap="square" anchor="ctr" anchorCtr="1"/>
              <a:lstStyle/>
              <a:p>
                <a:pPr>
                  <a:defRPr sz="15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 &amp; charts'!$B$142:$B$144</c:f>
              <c:strCache>
                <c:ptCount val="3"/>
                <c:pt idx="0">
                  <c:v>HR</c:v>
                </c:pt>
                <c:pt idx="1">
                  <c:v>R&amp;d</c:v>
                </c:pt>
                <c:pt idx="2">
                  <c:v>Sales</c:v>
                </c:pt>
              </c:strCache>
            </c:strRef>
          </c:cat>
          <c:val>
            <c:numRef>
              <c:f>'Pivot tables &amp; charts'!$C$142:$C$144</c:f>
              <c:numCache>
                <c:formatCode>General</c:formatCode>
                <c:ptCount val="3"/>
                <c:pt idx="0">
                  <c:v>6</c:v>
                </c:pt>
                <c:pt idx="1">
                  <c:v>43</c:v>
                </c:pt>
                <c:pt idx="2">
                  <c:v>38</c:v>
                </c:pt>
              </c:numCache>
            </c:numRef>
          </c:val>
          <c:extLst>
            <c:ext xmlns:c16="http://schemas.microsoft.com/office/drawing/2014/chart" uri="{C3380CC4-5D6E-409C-BE32-E72D297353CC}">
              <c16:uniqueId val="{00000006-60C7-4492-A675-5E90B411916D}"/>
            </c:ext>
          </c:extLst>
        </c:ser>
        <c:ser>
          <c:idx val="1"/>
          <c:order val="1"/>
          <c:tx>
            <c:strRef>
              <c:f>'Pivot tables &amp; charts'!$D$141</c:f>
              <c:strCache>
                <c:ptCount val="1"/>
                <c:pt idx="0">
                  <c:v>Attrition Percentage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60C7-4492-A675-5E90B411916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60C7-4492-A675-5E90B411916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60C7-4492-A675-5E90B411916D}"/>
              </c:ext>
            </c:extLst>
          </c:dPt>
          <c:dLbls>
            <c:spPr>
              <a:noFill/>
              <a:ln>
                <a:noFill/>
              </a:ln>
              <a:effectLst/>
            </c:spPr>
            <c:txPr>
              <a:bodyPr rot="0" spcFirstLastPara="1" vertOverflow="ellipsis" vert="horz" wrap="square" anchor="ctr" anchorCtr="1"/>
              <a:lstStyle/>
              <a:p>
                <a:pPr>
                  <a:defRPr sz="15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 &amp; charts'!$B$142:$B$144</c:f>
              <c:strCache>
                <c:ptCount val="3"/>
                <c:pt idx="0">
                  <c:v>HR</c:v>
                </c:pt>
                <c:pt idx="1">
                  <c:v>R&amp;d</c:v>
                </c:pt>
                <c:pt idx="2">
                  <c:v>Sales</c:v>
                </c:pt>
              </c:strCache>
            </c:strRef>
          </c:cat>
          <c:val>
            <c:numRef>
              <c:f>'Pivot tables &amp; charts'!$D$142:$D$144</c:f>
              <c:numCache>
                <c:formatCode>0.00%</c:formatCode>
                <c:ptCount val="3"/>
                <c:pt idx="0">
                  <c:v>6.8965517241379309E-2</c:v>
                </c:pt>
                <c:pt idx="1">
                  <c:v>0.4942528735632184</c:v>
                </c:pt>
                <c:pt idx="2">
                  <c:v>0.43678160919540232</c:v>
                </c:pt>
              </c:numCache>
            </c:numRef>
          </c:val>
          <c:extLst>
            <c:ext xmlns:c16="http://schemas.microsoft.com/office/drawing/2014/chart" uri="{C3380CC4-5D6E-409C-BE32-E72D297353CC}">
              <c16:uniqueId val="{0000000D-60C7-4492-A675-5E90B411916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5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1500" baseline="0"/>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[HR EMPLOYEE ANALYSIS.xlsx]Pivot tables &amp; charts!PivotTable9</c:name>
    <c:fmtId val="2"/>
  </c:pivotSource>
  <c:chart>
    <c:autoTitleDeleted val="1"/>
    <c:pivotFmts>
      <c:pivotFmt>
        <c:idx val="0"/>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4.4455313952153006E-2"/>
          <c:y val="0.12397932147625985"/>
          <c:w val="0.93888888888888888"/>
          <c:h val="0.65853091280256637"/>
        </c:manualLayout>
      </c:layout>
      <c:barChart>
        <c:barDir val="col"/>
        <c:grouping val="clustered"/>
        <c:varyColors val="0"/>
        <c:ser>
          <c:idx val="0"/>
          <c:order val="0"/>
          <c:tx>
            <c:strRef>
              <c:f>'Pivot tables &amp; charts'!$C$159</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'Pivot tables &amp; charts'!$B$160:$B$165</c:f>
              <c:strCache>
                <c:ptCount val="5"/>
                <c:pt idx="0">
                  <c:v>25 - 34</c:v>
                </c:pt>
                <c:pt idx="1">
                  <c:v>35 - 44</c:v>
                </c:pt>
                <c:pt idx="2">
                  <c:v>45 - 54</c:v>
                </c:pt>
                <c:pt idx="3">
                  <c:v>Over 55</c:v>
                </c:pt>
                <c:pt idx="4">
                  <c:v>Under 25</c:v>
                </c:pt>
              </c:strCache>
            </c:strRef>
          </c:cat>
          <c:val>
            <c:numRef>
              <c:f>'Pivot tables &amp; charts'!$C$160:$C$165</c:f>
              <c:numCache>
                <c:formatCode>General</c:formatCode>
                <c:ptCount val="5"/>
                <c:pt idx="0">
                  <c:v>217</c:v>
                </c:pt>
                <c:pt idx="1">
                  <c:v>196</c:v>
                </c:pt>
                <c:pt idx="2">
                  <c:v>113</c:v>
                </c:pt>
                <c:pt idx="3">
                  <c:v>25</c:v>
                </c:pt>
                <c:pt idx="4">
                  <c:v>37</c:v>
                </c:pt>
              </c:numCache>
            </c:numRef>
          </c:val>
          <c:extLst>
            <c:ext xmlns:c16="http://schemas.microsoft.com/office/drawing/2014/chart" uri="{C3380CC4-5D6E-409C-BE32-E72D297353CC}">
              <c16:uniqueId val="{00000000-CDB3-40BA-83BB-BA1BB62451D9}"/>
            </c:ext>
          </c:extLst>
        </c:ser>
        <c:dLbls>
          <c:dLblPos val="inEnd"/>
          <c:showLegendKey val="0"/>
          <c:showVal val="1"/>
          <c:showCatName val="0"/>
          <c:showSerName val="0"/>
          <c:showPercent val="0"/>
          <c:showBubbleSize val="0"/>
        </c:dLbls>
        <c:gapWidth val="100"/>
        <c:overlap val="-24"/>
        <c:axId val="1619510160"/>
        <c:axId val="1619497264"/>
      </c:barChart>
      <c:catAx>
        <c:axId val="16195101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500" b="0" i="0" u="none" strike="noStrike" kern="1200" baseline="0">
                <a:solidFill>
                  <a:schemeClr val="lt1">
                    <a:lumMod val="85000"/>
                  </a:schemeClr>
                </a:solidFill>
                <a:latin typeface="+mn-lt"/>
                <a:ea typeface="+mn-ea"/>
                <a:cs typeface="+mn-cs"/>
              </a:defRPr>
            </a:pPr>
            <a:endParaRPr lang="en-US"/>
          </a:p>
        </c:txPr>
        <c:crossAx val="1619497264"/>
        <c:crosses val="autoZero"/>
        <c:auto val="1"/>
        <c:lblAlgn val="ctr"/>
        <c:lblOffset val="100"/>
        <c:noMultiLvlLbl val="0"/>
      </c:catAx>
      <c:valAx>
        <c:axId val="16194972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lt1">
                    <a:lumMod val="85000"/>
                  </a:schemeClr>
                </a:solidFill>
                <a:latin typeface="+mn-lt"/>
                <a:ea typeface="+mn-ea"/>
                <a:cs typeface="+mn-cs"/>
              </a:defRPr>
            </a:pPr>
            <a:endParaRPr lang="en-US"/>
          </a:p>
        </c:txPr>
        <c:crossAx val="161951016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150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 ANALYSIS.xlsx]Pivot tables &amp; charts!PivotTable10</c:name>
    <c:fmtId val="2"/>
  </c:pivotSource>
  <c:chart>
    <c:autoTitleDeleted val="1"/>
    <c:pivotFmts>
      <c:pivotFmt>
        <c:idx val="0"/>
      </c:pivotFmt>
      <c:pivotFmt>
        <c:idx val="1"/>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pPr>
            <a:solidFill>
              <a:schemeClr val="accent2">
                <a:alpha val="85000"/>
              </a:schemeClr>
            </a:solidFill>
            <a:ln>
              <a:no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pivotFmt>
      <c:pivotFmt>
        <c:idx val="3"/>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pivotFmt>
      <c:pivotFmt>
        <c:idx val="4"/>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pivotFmt>
      <c:pivotFmt>
        <c:idx val="5"/>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anchor="ctr" anchorCtr="1"/>
            <a:lstStyle/>
            <a:p>
              <a:pPr>
                <a:defRPr sz="15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154533141683071"/>
          <c:y val="0.12397926542231853"/>
          <c:w val="0.74252423161222614"/>
          <c:h val="0.75010279965004378"/>
        </c:manualLayout>
      </c:layout>
      <c:bar3DChart>
        <c:barDir val="col"/>
        <c:grouping val="clustered"/>
        <c:varyColors val="0"/>
        <c:ser>
          <c:idx val="0"/>
          <c:order val="0"/>
          <c:tx>
            <c:strRef>
              <c:f>'Pivot tables &amp; charts'!$D$182</c:f>
              <c:strCache>
                <c:ptCount val="1"/>
                <c:pt idx="0">
                  <c:v>Total</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dLbls>
            <c:spPr>
              <a:noFill/>
              <a:ln>
                <a:noFill/>
              </a:ln>
              <a:effectLst/>
            </c:spPr>
            <c:txPr>
              <a:bodyPr rot="0" spcFirstLastPara="1" vertOverflow="ellipsis" vert="horz" wrap="square" anchor="ctr" anchorCtr="1"/>
              <a:lstStyle/>
              <a:p>
                <a:pPr>
                  <a:defRPr sz="15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 &amp; charts'!$C$183:$C$186</c:f>
              <c:strCache>
                <c:ptCount val="3"/>
                <c:pt idx="0">
                  <c:v>Divorced</c:v>
                </c:pt>
                <c:pt idx="1">
                  <c:v>Married</c:v>
                </c:pt>
                <c:pt idx="2">
                  <c:v>Single</c:v>
                </c:pt>
              </c:strCache>
            </c:strRef>
          </c:cat>
          <c:val>
            <c:numRef>
              <c:f>'Pivot tables &amp; charts'!$D$183:$D$186</c:f>
              <c:numCache>
                <c:formatCode>General</c:formatCode>
                <c:ptCount val="3"/>
                <c:pt idx="0">
                  <c:v>15</c:v>
                </c:pt>
                <c:pt idx="1">
                  <c:v>39</c:v>
                </c:pt>
                <c:pt idx="2">
                  <c:v>26</c:v>
                </c:pt>
              </c:numCache>
            </c:numRef>
          </c:val>
          <c:extLst>
            <c:ext xmlns:c16="http://schemas.microsoft.com/office/drawing/2014/chart" uri="{C3380CC4-5D6E-409C-BE32-E72D297353CC}">
              <c16:uniqueId val="{00000000-5D51-4214-865A-7BF6AE18046F}"/>
            </c:ext>
          </c:extLst>
        </c:ser>
        <c:dLbls>
          <c:showLegendKey val="0"/>
          <c:showVal val="1"/>
          <c:showCatName val="0"/>
          <c:showSerName val="0"/>
          <c:showPercent val="0"/>
          <c:showBubbleSize val="0"/>
        </c:dLbls>
        <c:gapWidth val="65"/>
        <c:shape val="box"/>
        <c:axId val="1619496848"/>
        <c:axId val="1619504336"/>
        <c:axId val="0"/>
      </c:bar3DChart>
      <c:catAx>
        <c:axId val="161949684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500" b="0" i="0" u="none" strike="noStrike" kern="1200" cap="all" baseline="0">
                <a:solidFill>
                  <a:schemeClr val="dk1">
                    <a:lumMod val="75000"/>
                    <a:lumOff val="25000"/>
                  </a:schemeClr>
                </a:solidFill>
                <a:latin typeface="+mn-lt"/>
                <a:ea typeface="+mn-ea"/>
                <a:cs typeface="+mn-cs"/>
              </a:defRPr>
            </a:pPr>
            <a:endParaRPr lang="en-US"/>
          </a:p>
        </c:txPr>
        <c:crossAx val="1619504336"/>
        <c:crosses val="autoZero"/>
        <c:auto val="1"/>
        <c:lblAlgn val="ctr"/>
        <c:lblOffset val="100"/>
        <c:noMultiLvlLbl val="0"/>
      </c:catAx>
      <c:valAx>
        <c:axId val="16195043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dk1">
                    <a:lumMod val="75000"/>
                    <a:lumOff val="25000"/>
                  </a:schemeClr>
                </a:solidFill>
                <a:latin typeface="+mn-lt"/>
                <a:ea typeface="+mn-ea"/>
                <a:cs typeface="+mn-cs"/>
              </a:defRPr>
            </a:pPr>
            <a:endParaRPr lang="en-US"/>
          </a:p>
        </c:txPr>
        <c:crossAx val="161949684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5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150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013C023B-0984-479B-8347-5A2EEB1FFD2B}">
          <cx:tx>
            <cx:txData>
              <cx:f>_xlchart.v1.1</cx:f>
              <cx:v>Count of CF_attrition count</cx:v>
            </cx:txData>
          </cx:tx>
          <cx:dataLabels pos="ctr">
            <cx:visibility seriesName="0" categoryName="1" value="0"/>
          </cx:dataLabels>
          <cx:dataId val="0"/>
          <cx:layoutPr>
            <cx:parentLabelLayout val="overlapping"/>
          </cx:layoutPr>
        </cx:series>
      </cx:plotAreaRegion>
    </cx:plotArea>
  </cx:chart>
  <cx:clrMapOvr bg1="lt1" tx1="dk1" bg2="lt2" tx2="dk2" accent1="accent1" accent2="accent2" accent3="accent3" accent4="accent4" accent5="accent5" accent6="accent6" hlink="hlink" folHlink="folHlink"/>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013C023B-0984-479B-8347-5A2EEB1FFD2B}">
          <cx:tx>
            <cx:txData>
              <cx:f>_xlchart.v1.4</cx:f>
              <cx:v>Count of CF_attrition count</cx:v>
            </cx:txData>
          </cx:tx>
          <cx:dataLabels pos="ctr">
            <cx:visibility seriesName="0" categoryName="1" value="0"/>
          </cx:dataLabels>
          <cx:dataId val="0"/>
          <cx:layoutPr>
            <cx:parentLabelLayout val="overlapping"/>
          </cx:layoutPr>
        </cx:series>
      </cx:plotAreaRegion>
    </cx:plotArea>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5">
  <a:schemeClr val="accent2"/>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bg1"/>
    </cs:fontRef>
    <cs:defRPr sz="1000" b="1" i="0" u="none" strike="noStrike" kern="1200" spc="0" baseline="0"/>
    <cs:bodyPr lIns="38100" tIns="19050" rIns="38100" bIns="19050">
      <a:spAutoFit/>
    </cs:bodyPr>
  </cs:dataLabel>
  <cs:dataLabelCallout>
    <cs:lnRef idx="0">
      <cs:styleClr val="auto"/>
    </cs:lnRef>
    <cs:fillRef idx="0"/>
    <cs:effectRef idx="0"/>
    <cs:fontRef idx="minor">
      <a:schemeClr val="tx1">
        <a:lumMod val="65000"/>
        <a:lumOff val="35000"/>
      </a:schemeClr>
    </cs:fontRef>
    <cs:spPr>
      <a:solidFill>
        <a:schemeClr val="lt1"/>
      </a:solidFill>
      <a:ln>
        <a:solidFill>
          <a:schemeClr val="ph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bg1"/>
        </a:solidFill>
      </a:ln>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bg1"/>
    </cs:fontRef>
    <cs:defRPr sz="1000" b="1" i="0" u="none" strike="noStrike" kern="1200" spc="0" baseline="0"/>
    <cs:bodyPr lIns="38100" tIns="19050" rIns="38100" bIns="19050">
      <a:spAutoFit/>
    </cs:bodyPr>
  </cs:dataLabel>
  <cs:dataLabelCallout>
    <cs:lnRef idx="0">
      <cs:styleClr val="auto"/>
    </cs:lnRef>
    <cs:fillRef idx="0"/>
    <cs:effectRef idx="0"/>
    <cs:fontRef idx="minor">
      <a:schemeClr val="tx1">
        <a:lumMod val="65000"/>
        <a:lumOff val="35000"/>
      </a:schemeClr>
    </cs:fontRef>
    <cs:spPr>
      <a:solidFill>
        <a:schemeClr val="lt1"/>
      </a:solidFill>
      <a:ln>
        <a:solidFill>
          <a:schemeClr val="ph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bg1"/>
        </a:solidFill>
      </a:ln>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2.xml"/><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chart" Target="../charts/chart11.xml"/><Relationship Id="rId2"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5.png"/><Relationship Id="rId11" Type="http://schemas.microsoft.com/office/2014/relationships/chartEx" Target="../charts/chartEx2.xml"/><Relationship Id="rId5" Type="http://schemas.openxmlformats.org/officeDocument/2006/relationships/image" Target="../media/image4.png"/><Relationship Id="rId10" Type="http://schemas.openxmlformats.org/officeDocument/2006/relationships/chart" Target="../charts/chart10.xml"/><Relationship Id="rId4" Type="http://schemas.openxmlformats.org/officeDocument/2006/relationships/image" Target="../media/image3.png"/><Relationship Id="rId9" Type="http://schemas.openxmlformats.org/officeDocument/2006/relationships/chart" Target="../charts/chart9.xml"/><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7</xdr:col>
      <xdr:colOff>504824</xdr:colOff>
      <xdr:row>2</xdr:row>
      <xdr:rowOff>171451</xdr:rowOff>
    </xdr:from>
    <xdr:to>
      <xdr:col>12</xdr:col>
      <xdr:colOff>304798</xdr:colOff>
      <xdr:row>8</xdr:row>
      <xdr:rowOff>9525</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420099" y="552451"/>
              <a:ext cx="2847975" cy="990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590550</xdr:colOff>
      <xdr:row>15</xdr:row>
      <xdr:rowOff>104775</xdr:rowOff>
    </xdr:from>
    <xdr:to>
      <xdr:col>9</xdr:col>
      <xdr:colOff>412407</xdr:colOff>
      <xdr:row>26</xdr:row>
      <xdr:rowOff>76201</xdr:rowOff>
    </xdr:to>
    <mc:AlternateContent xmlns:mc="http://schemas.openxmlformats.org/markup-compatibility/2006" xmlns:a14="http://schemas.microsoft.com/office/drawing/2010/main">
      <mc:Choice Requires="a14">
        <xdr:graphicFrame macro="">
          <xdr:nvGraphicFramePr>
            <xdr:cNvPr id="3"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896225" y="2971800"/>
              <a:ext cx="1828800" cy="20669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594318</xdr:colOff>
      <xdr:row>22</xdr:row>
      <xdr:rowOff>4919</xdr:rowOff>
    </xdr:from>
    <xdr:to>
      <xdr:col>3</xdr:col>
      <xdr:colOff>66097</xdr:colOff>
      <xdr:row>27</xdr:row>
      <xdr:rowOff>107601</xdr:rowOff>
    </xdr:to>
    <mc:AlternateContent xmlns:mc="http://schemas.openxmlformats.org/markup-compatibility/2006" xmlns:a14="http://schemas.microsoft.com/office/drawing/2010/main">
      <mc:Choice Requires="a14">
        <xdr:graphicFrame macro="">
          <xdr:nvGraphicFramePr>
            <xdr:cNvPr id="4"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94318" y="4256658"/>
              <a:ext cx="1820134" cy="10689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590550</xdr:colOff>
      <xdr:row>37</xdr:row>
      <xdr:rowOff>123825</xdr:rowOff>
    </xdr:from>
    <xdr:to>
      <xdr:col>11</xdr:col>
      <xdr:colOff>907</xdr:colOff>
      <xdr:row>50</xdr:row>
      <xdr:rowOff>171450</xdr:rowOff>
    </xdr:to>
    <mc:AlternateContent xmlns:mc="http://schemas.openxmlformats.org/markup-compatibility/2006" xmlns:a14="http://schemas.microsoft.com/office/drawing/2010/main">
      <mc:Choice Requires="a14">
        <xdr:graphicFrame macro="">
          <xdr:nvGraphicFramePr>
            <xdr:cNvPr id="7"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505825" y="7181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165170</xdr:colOff>
      <xdr:row>38</xdr:row>
      <xdr:rowOff>172287</xdr:rowOff>
    </xdr:from>
    <xdr:to>
      <xdr:col>5</xdr:col>
      <xdr:colOff>949874</xdr:colOff>
      <xdr:row>45</xdr:row>
      <xdr:rowOff>0</xdr:rowOff>
    </xdr:to>
    <mc:AlternateContent xmlns:mc="http://schemas.openxmlformats.org/markup-compatibility/2006" xmlns:a14="http://schemas.microsoft.com/office/drawing/2010/main">
      <mc:Choice Requires="a14">
        <xdr:graphicFrame macro="">
          <xdr:nvGraphicFramePr>
            <xdr:cNvPr id="8"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196040" y="7516200"/>
              <a:ext cx="1847638" cy="11805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516224</xdr:colOff>
      <xdr:row>37</xdr:row>
      <xdr:rowOff>17957</xdr:rowOff>
    </xdr:from>
    <xdr:to>
      <xdr:col>18</xdr:col>
      <xdr:colOff>380219</xdr:colOff>
      <xdr:row>51</xdr:row>
      <xdr:rowOff>91035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340713</xdr:colOff>
      <xdr:row>36</xdr:row>
      <xdr:rowOff>174104</xdr:rowOff>
    </xdr:from>
    <xdr:to>
      <xdr:col>28</xdr:col>
      <xdr:colOff>32791</xdr:colOff>
      <xdr:row>51</xdr:row>
      <xdr:rowOff>59805</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19050</xdr:colOff>
      <xdr:row>78</xdr:row>
      <xdr:rowOff>180975</xdr:rowOff>
    </xdr:from>
    <xdr:to>
      <xdr:col>6</xdr:col>
      <xdr:colOff>525005</xdr:colOff>
      <xdr:row>92</xdr:row>
      <xdr:rowOff>38100</xdr:rowOff>
    </xdr:to>
    <mc:AlternateContent xmlns:mc="http://schemas.openxmlformats.org/markup-compatibility/2006" xmlns:a14="http://schemas.microsoft.com/office/drawing/2010/main">
      <mc:Choice Requires="a14">
        <xdr:graphicFrame macro="">
          <xdr:nvGraphicFramePr>
            <xdr:cNvPr id="5"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5112854" y="15255323"/>
              <a:ext cx="1817369" cy="25627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213160</xdr:colOff>
      <xdr:row>78</xdr:row>
      <xdr:rowOff>129582</xdr:rowOff>
    </xdr:from>
    <xdr:to>
      <xdr:col>16</xdr:col>
      <xdr:colOff>517961</xdr:colOff>
      <xdr:row>93</xdr:row>
      <xdr:rowOff>15282</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816791</xdr:colOff>
      <xdr:row>87</xdr:row>
      <xdr:rowOff>10572</xdr:rowOff>
    </xdr:from>
    <xdr:to>
      <xdr:col>3</xdr:col>
      <xdr:colOff>878709</xdr:colOff>
      <xdr:row>94</xdr:row>
      <xdr:rowOff>46165</xdr:rowOff>
    </xdr:to>
    <mc:AlternateContent xmlns:mc="http://schemas.openxmlformats.org/markup-compatibility/2006" xmlns:a14="http://schemas.microsoft.com/office/drawing/2010/main">
      <mc:Choice Requires="a14">
        <xdr:graphicFrame macro="">
          <xdr:nvGraphicFramePr>
            <xdr:cNvPr id="11"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424182" y="16824268"/>
              <a:ext cx="1809340" cy="13884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592246</xdr:colOff>
      <xdr:row>118</xdr:row>
      <xdr:rowOff>7046</xdr:rowOff>
    </xdr:from>
    <xdr:to>
      <xdr:col>3</xdr:col>
      <xdr:colOff>60775</xdr:colOff>
      <xdr:row>124</xdr:row>
      <xdr:rowOff>100704</xdr:rowOff>
    </xdr:to>
    <mc:AlternateContent xmlns:mc="http://schemas.openxmlformats.org/markup-compatibility/2006" xmlns:a14="http://schemas.microsoft.com/office/drawing/2010/main">
      <mc:Choice Requires="a14">
        <xdr:graphicFrame macro="">
          <xdr:nvGraphicFramePr>
            <xdr:cNvPr id="13" name="Gender 4"/>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592246" y="22811829"/>
              <a:ext cx="1816884" cy="12532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329388</xdr:colOff>
      <xdr:row>105</xdr:row>
      <xdr:rowOff>176213</xdr:rowOff>
    </xdr:from>
    <xdr:to>
      <xdr:col>17</xdr:col>
      <xdr:colOff>332190</xdr:colOff>
      <xdr:row>120</xdr:row>
      <xdr:rowOff>82924</xdr:rowOff>
    </xdr:to>
    <mc:AlternateContent xmlns:mc="http://schemas.openxmlformats.org/markup-compatibility/2006">
      <mc:Choice xmlns:cx1="http://schemas.microsoft.com/office/drawing/2015/9/8/chartex" Requires="cx1">
        <xdr:graphicFrame macro="">
          <xdr:nvGraphicFramePr>
            <xdr:cNvPr id="14" name="Chart 13"/>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xdr:col>
      <xdr:colOff>697881</xdr:colOff>
      <xdr:row>131</xdr:row>
      <xdr:rowOff>9680</xdr:rowOff>
    </xdr:from>
    <xdr:to>
      <xdr:col>4</xdr:col>
      <xdr:colOff>852476</xdr:colOff>
      <xdr:row>137</xdr:row>
      <xdr:rowOff>61951</xdr:rowOff>
    </xdr:to>
    <mc:AlternateContent xmlns:mc="http://schemas.openxmlformats.org/markup-compatibility/2006" xmlns:a14="http://schemas.microsoft.com/office/drawing/2010/main">
      <mc:Choice Requires="a14">
        <xdr:graphicFrame macro="">
          <xdr:nvGraphicFramePr>
            <xdr:cNvPr id="15" name="Gender 5"/>
            <xdr:cNvGraphicFramePr/>
          </xdr:nvGraphicFramePr>
          <xdr:xfrm>
            <a:off x="0" y="0"/>
            <a:ext cx="0" cy="0"/>
          </xdr:xfrm>
          <a:graphic>
            <a:graphicData uri="http://schemas.microsoft.com/office/drawing/2010/slicer">
              <sle:slicer xmlns:sle="http://schemas.microsoft.com/office/drawing/2010/slicer" name="Gender 5"/>
            </a:graphicData>
          </a:graphic>
        </xdr:graphicFrame>
      </mc:Choice>
      <mc:Fallback xmlns="">
        <xdr:sp macro="" textlink="">
          <xdr:nvSpPr>
            <xdr:cNvPr id="0" name=""/>
            <xdr:cNvSpPr>
              <a:spLocks noTextEdit="1"/>
            </xdr:cNvSpPr>
          </xdr:nvSpPr>
          <xdr:spPr>
            <a:xfrm>
              <a:off x="3044620" y="25326854"/>
              <a:ext cx="1838138" cy="12118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673635</xdr:colOff>
      <xdr:row>130</xdr:row>
      <xdr:rowOff>158969</xdr:rowOff>
    </xdr:from>
    <xdr:to>
      <xdr:col>12</xdr:col>
      <xdr:colOff>324478</xdr:colOff>
      <xdr:row>144</xdr:row>
      <xdr:rowOff>186613</xdr:rowOff>
    </xdr:to>
    <xdr:graphicFrame macro="">
      <xdr:nvGraphicFramePr>
        <xdr:cNvPr id="16"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961118</xdr:colOff>
      <xdr:row>157</xdr:row>
      <xdr:rowOff>112487</xdr:rowOff>
    </xdr:from>
    <xdr:to>
      <xdr:col>5</xdr:col>
      <xdr:colOff>67742</xdr:colOff>
      <xdr:row>165</xdr:row>
      <xdr:rowOff>36287</xdr:rowOff>
    </xdr:to>
    <mc:AlternateContent xmlns:mc="http://schemas.openxmlformats.org/markup-compatibility/2006" xmlns:a14="http://schemas.microsoft.com/office/drawing/2010/main">
      <mc:Choice Requires="a14">
        <xdr:graphicFrame macro="">
          <xdr:nvGraphicFramePr>
            <xdr:cNvPr id="17" name="Gender 6"/>
            <xdr:cNvGraphicFramePr/>
          </xdr:nvGraphicFramePr>
          <xdr:xfrm>
            <a:off x="0" y="0"/>
            <a:ext cx="0" cy="0"/>
          </xdr:xfrm>
          <a:graphic>
            <a:graphicData uri="http://schemas.microsoft.com/office/drawing/2010/slicer">
              <sle:slicer xmlns:sle="http://schemas.microsoft.com/office/drawing/2010/slicer" name="Gender 6"/>
            </a:graphicData>
          </a:graphic>
        </xdr:graphicFrame>
      </mc:Choice>
      <mc:Fallback xmlns="">
        <xdr:sp macro="" textlink="">
          <xdr:nvSpPr>
            <xdr:cNvPr id="0" name=""/>
            <xdr:cNvSpPr>
              <a:spLocks noTextEdit="1"/>
            </xdr:cNvSpPr>
          </xdr:nvSpPr>
          <xdr:spPr>
            <a:xfrm>
              <a:off x="3307857" y="30454444"/>
              <a:ext cx="1848991" cy="14698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1286397</xdr:colOff>
      <xdr:row>157</xdr:row>
      <xdr:rowOff>10747</xdr:rowOff>
    </xdr:from>
    <xdr:to>
      <xdr:col>12</xdr:col>
      <xdr:colOff>41867</xdr:colOff>
      <xdr:row>171</xdr:row>
      <xdr:rowOff>84853</xdr:rowOff>
    </xdr:to>
    <xdr:graphicFrame macro="">
      <xdr:nvGraphicFramePr>
        <xdr:cNvPr id="18" name="Chart 1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4</xdr:col>
      <xdr:colOff>708948</xdr:colOff>
      <xdr:row>181</xdr:row>
      <xdr:rowOff>39598</xdr:rowOff>
    </xdr:from>
    <xdr:to>
      <xdr:col>6</xdr:col>
      <xdr:colOff>159534</xdr:colOff>
      <xdr:row>187</xdr:row>
      <xdr:rowOff>131587</xdr:rowOff>
    </xdr:to>
    <mc:AlternateContent xmlns:mc="http://schemas.openxmlformats.org/markup-compatibility/2006" xmlns:a14="http://schemas.microsoft.com/office/drawing/2010/main">
      <mc:Choice Requires="a14">
        <xdr:graphicFrame macro="">
          <xdr:nvGraphicFramePr>
            <xdr:cNvPr id="19" name="Gender 7"/>
            <xdr:cNvGraphicFramePr/>
          </xdr:nvGraphicFramePr>
          <xdr:xfrm>
            <a:off x="0" y="0"/>
            <a:ext cx="0" cy="0"/>
          </xdr:xfrm>
          <a:graphic>
            <a:graphicData uri="http://schemas.microsoft.com/office/drawing/2010/slicer">
              <sle:slicer xmlns:sle="http://schemas.microsoft.com/office/drawing/2010/slicer" name="Gender 7"/>
            </a:graphicData>
          </a:graphic>
        </xdr:graphicFrame>
      </mc:Choice>
      <mc:Fallback xmlns="">
        <xdr:sp macro="" textlink="">
          <xdr:nvSpPr>
            <xdr:cNvPr id="0" name=""/>
            <xdr:cNvSpPr>
              <a:spLocks noTextEdit="1"/>
            </xdr:cNvSpPr>
          </xdr:nvSpPr>
          <xdr:spPr>
            <a:xfrm>
              <a:off x="4739818" y="35019815"/>
              <a:ext cx="1824934" cy="12515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110980</xdr:colOff>
      <xdr:row>189</xdr:row>
      <xdr:rowOff>15820</xdr:rowOff>
    </xdr:from>
    <xdr:to>
      <xdr:col>14</xdr:col>
      <xdr:colOff>102816</xdr:colOff>
      <xdr:row>202</xdr:row>
      <xdr:rowOff>12904</xdr:rowOff>
    </xdr:to>
    <mc:AlternateContent xmlns:mc="http://schemas.openxmlformats.org/markup-compatibility/2006" xmlns:a14="http://schemas.microsoft.com/office/drawing/2010/main">
      <mc:Choice Requires="a14">
        <xdr:graphicFrame macro="">
          <xdr:nvGraphicFramePr>
            <xdr:cNvPr id="20"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732610" y="36542124"/>
              <a:ext cx="1814009" cy="25094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259762</xdr:colOff>
      <xdr:row>188</xdr:row>
      <xdr:rowOff>181798</xdr:rowOff>
    </xdr:from>
    <xdr:to>
      <xdr:col>10</xdr:col>
      <xdr:colOff>251598</xdr:colOff>
      <xdr:row>201</xdr:row>
      <xdr:rowOff>178883</xdr:rowOff>
    </xdr:to>
    <mc:AlternateContent xmlns:mc="http://schemas.openxmlformats.org/markup-compatibility/2006" xmlns:a14="http://schemas.microsoft.com/office/drawing/2010/main">
      <mc:Choice Requires="a14">
        <xdr:graphicFrame macro="">
          <xdr:nvGraphicFramePr>
            <xdr:cNvPr id="21"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451827" y="36514841"/>
              <a:ext cx="1814011" cy="25094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1016379</xdr:colOff>
      <xdr:row>189</xdr:row>
      <xdr:rowOff>35260</xdr:rowOff>
    </xdr:from>
    <xdr:to>
      <xdr:col>6</xdr:col>
      <xdr:colOff>452268</xdr:colOff>
      <xdr:row>202</xdr:row>
      <xdr:rowOff>32344</xdr:rowOff>
    </xdr:to>
    <mc:AlternateContent xmlns:mc="http://schemas.openxmlformats.org/markup-compatibility/2006" xmlns:a14="http://schemas.microsoft.com/office/drawing/2010/main">
      <mc:Choice Requires="a14">
        <xdr:graphicFrame macro="">
          <xdr:nvGraphicFramePr>
            <xdr:cNvPr id="22"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5047249" y="36561564"/>
              <a:ext cx="1810237" cy="25094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179648</xdr:colOff>
      <xdr:row>180</xdr:row>
      <xdr:rowOff>14950</xdr:rowOff>
    </xdr:from>
    <xdr:to>
      <xdr:col>26</xdr:col>
      <xdr:colOff>373766</xdr:colOff>
      <xdr:row>198</xdr:row>
      <xdr:rowOff>36171</xdr:rowOff>
    </xdr:to>
    <xdr:graphicFrame macro="">
      <xdr:nvGraphicFramePr>
        <xdr:cNvPr id="23" name="Chart 2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23260050" cy="13239750"/>
    <xdr:sp macro="" textlink="">
      <xdr:nvSpPr>
        <xdr:cNvPr id="2" name="TextBox 1"/>
        <xdr:cNvSpPr txBox="1"/>
      </xdr:nvSpPr>
      <xdr:spPr>
        <a:xfrm>
          <a:off x="0" y="0"/>
          <a:ext cx="23260050" cy="13239750"/>
        </a:xfrm>
        <a:prstGeom prst="rect">
          <a:avLst/>
        </a:prstGeom>
        <a:solidFill>
          <a:schemeClr val="bg1">
            <a:lumMod val="8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100"/>
        </a:p>
      </xdr:txBody>
    </xdr:sp>
    <xdr:clientData/>
  </xdr:oneCellAnchor>
  <xdr:twoCellAnchor>
    <xdr:from>
      <xdr:col>0</xdr:col>
      <xdr:colOff>0</xdr:colOff>
      <xdr:row>0</xdr:row>
      <xdr:rowOff>0</xdr:rowOff>
    </xdr:from>
    <xdr:to>
      <xdr:col>33</xdr:col>
      <xdr:colOff>133350</xdr:colOff>
      <xdr:row>53</xdr:row>
      <xdr:rowOff>119062</xdr:rowOff>
    </xdr:to>
    <xdr:grpSp>
      <xdr:nvGrpSpPr>
        <xdr:cNvPr id="29" name="Group 28">
          <a:extLst>
            <a:ext uri="{FF2B5EF4-FFF2-40B4-BE49-F238E27FC236}">
              <a16:creationId xmlns:a16="http://schemas.microsoft.com/office/drawing/2014/main" id="{71BA81EA-B9D6-43F2-9D97-F24013EBAC89}"/>
            </a:ext>
          </a:extLst>
        </xdr:cNvPr>
        <xdr:cNvGrpSpPr/>
      </xdr:nvGrpSpPr>
      <xdr:grpSpPr>
        <a:xfrm>
          <a:off x="0" y="0"/>
          <a:ext cx="20250150" cy="10215562"/>
          <a:chOff x="1752600" y="190500"/>
          <a:chExt cx="13468350" cy="7864030"/>
        </a:xfrm>
      </xdr:grpSpPr>
      <xdr:sp macro="" textlink="">
        <xdr:nvSpPr>
          <xdr:cNvPr id="30"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864030"/>
          </a:xfrm>
          <a:prstGeom prst="roundRect">
            <a:avLst>
              <a:gd name="adj" fmla="val 1112"/>
            </a:avLst>
          </a:prstGeom>
          <a:solidFill>
            <a:schemeClr val="accent5">
              <a:lumMod val="50000"/>
            </a:schemeClr>
          </a:solidFill>
          <a:ln>
            <a:solidFill>
              <a:schemeClr val="bg1">
                <a:lumMod val="50000"/>
              </a:schemeClr>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31" name="Rectangle: Rounded Corners 3">
            <a:extLst>
              <a:ext uri="{FF2B5EF4-FFF2-40B4-BE49-F238E27FC236}">
                <a16:creationId xmlns:a16="http://schemas.microsoft.com/office/drawing/2014/main" id="{DBE48065-E889-A041-CEEC-7A4C47D52217}"/>
              </a:ext>
            </a:extLst>
          </xdr:cNvPr>
          <xdr:cNvSpPr/>
        </xdr:nvSpPr>
        <xdr:spPr>
          <a:xfrm>
            <a:off x="1863596" y="281955"/>
            <a:ext cx="7691601" cy="834001"/>
          </a:xfrm>
          <a:prstGeom prst="roundRect">
            <a:avLst>
              <a:gd name="adj" fmla="val 10000"/>
            </a:avLst>
          </a:prstGeom>
          <a:solidFill>
            <a:schemeClr val="bg1">
              <a:alpha val="95000"/>
            </a:schemeClr>
          </a:solidFill>
          <a:ln>
            <a:solidFill>
              <a:schemeClr val="bg1">
                <a:lumMod val="50000"/>
              </a:schemeClr>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2" name="Rectangle: Rounded Corners 4">
            <a:extLst>
              <a:ext uri="{FF2B5EF4-FFF2-40B4-BE49-F238E27FC236}">
                <a16:creationId xmlns:a16="http://schemas.microsoft.com/office/drawing/2014/main" id="{71A5AD21-81F7-F707-F101-A81FF46B1350}"/>
              </a:ext>
            </a:extLst>
          </xdr:cNvPr>
          <xdr:cNvSpPr/>
        </xdr:nvSpPr>
        <xdr:spPr>
          <a:xfrm>
            <a:off x="9658349" y="270900"/>
            <a:ext cx="5467351" cy="828822"/>
          </a:xfrm>
          <a:prstGeom prst="roundRect">
            <a:avLst>
              <a:gd name="adj" fmla="val 10000"/>
            </a:avLst>
          </a:prstGeom>
          <a:solidFill>
            <a:schemeClr val="bg1">
              <a:alpha val="95000"/>
            </a:schemeClr>
          </a:solidFill>
          <a:ln>
            <a:solidFill>
              <a:schemeClr val="bg1">
                <a:lumMod val="50000"/>
              </a:schemeClr>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3"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4" name="Group 33">
            <a:extLst>
              <a:ext uri="{FF2B5EF4-FFF2-40B4-BE49-F238E27FC236}">
                <a16:creationId xmlns:a16="http://schemas.microsoft.com/office/drawing/2014/main" id="{A858214A-1544-7366-ED12-A0F94AC129D9}"/>
              </a:ext>
            </a:extLst>
          </xdr:cNvPr>
          <xdr:cNvGrpSpPr/>
        </xdr:nvGrpSpPr>
        <xdr:grpSpPr>
          <a:xfrm>
            <a:off x="1846116" y="1201049"/>
            <a:ext cx="13289109" cy="1013513"/>
            <a:chOff x="1846116" y="1201049"/>
            <a:chExt cx="13403409" cy="1013513"/>
          </a:xfrm>
        </xdr:grpSpPr>
        <xdr:sp macro="" textlink="">
          <xdr:nvSpPr>
            <xdr:cNvPr id="49"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accent1">
                <a:lumMod val="60000"/>
                <a:lumOff val="40000"/>
                <a:alpha val="95000"/>
              </a:schemeClr>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nchorCtr="1"/>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44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1470</a:t>
              </a:r>
            </a:p>
          </xdr:txBody>
        </xdr:sp>
        <xdr:sp macro="" textlink="">
          <xdr:nvSpPr>
            <xdr:cNvPr id="50" name="Rectangle: Rounded Corners 22">
              <a:extLst>
                <a:ext uri="{FF2B5EF4-FFF2-40B4-BE49-F238E27FC236}">
                  <a16:creationId xmlns:a16="http://schemas.microsoft.com/office/drawing/2014/main" id="{79057486-FEB8-18C4-BC2D-150017182C36}"/>
                </a:ext>
              </a:extLst>
            </xdr:cNvPr>
            <xdr:cNvSpPr/>
          </xdr:nvSpPr>
          <xdr:spPr>
            <a:xfrm>
              <a:off x="4559199" y="1201049"/>
              <a:ext cx="2602058" cy="998848"/>
            </a:xfrm>
            <a:prstGeom prst="roundRect">
              <a:avLst>
                <a:gd name="adj" fmla="val 6048"/>
              </a:avLst>
            </a:prstGeom>
            <a:solidFill>
              <a:schemeClr val="accent1">
                <a:lumMod val="60000"/>
                <a:lumOff val="40000"/>
                <a:alpha val="95000"/>
              </a:schemeClr>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nchorCtr="1"/>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44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237</a:t>
              </a:r>
            </a:p>
          </xdr:txBody>
        </xdr:sp>
        <xdr:sp macro="" textlink="">
          <xdr:nvSpPr>
            <xdr:cNvPr id="51" name="Rectangle: Rounded Corners 23">
              <a:extLst>
                <a:ext uri="{FF2B5EF4-FFF2-40B4-BE49-F238E27FC236}">
                  <a16:creationId xmlns:a16="http://schemas.microsoft.com/office/drawing/2014/main" id="{39CD2DE8-5C91-E5FC-5CB3-BFC8EC4C7F31}"/>
                </a:ext>
              </a:extLst>
            </xdr:cNvPr>
            <xdr:cNvSpPr/>
          </xdr:nvSpPr>
          <xdr:spPr>
            <a:xfrm>
              <a:off x="7259571" y="1201049"/>
              <a:ext cx="2602058" cy="998848"/>
            </a:xfrm>
            <a:prstGeom prst="roundRect">
              <a:avLst>
                <a:gd name="adj" fmla="val 6048"/>
              </a:avLst>
            </a:prstGeom>
            <a:solidFill>
              <a:schemeClr val="accent1">
                <a:lumMod val="60000"/>
                <a:lumOff val="40000"/>
                <a:alpha val="95000"/>
              </a:schemeClr>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nchorCtr="1"/>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44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1233</a:t>
              </a:r>
            </a:p>
          </xdr:txBody>
        </xdr:sp>
        <xdr:sp macro="" textlink="">
          <xdr:nvSpPr>
            <xdr:cNvPr id="52"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accent1">
                <a:lumMod val="60000"/>
                <a:lumOff val="40000"/>
                <a:alpha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nchorCtr="1"/>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44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16.12%</a:t>
              </a:r>
            </a:p>
          </xdr:txBody>
        </xdr:sp>
        <xdr:sp macro="" textlink="">
          <xdr:nvSpPr>
            <xdr:cNvPr id="53"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accent1">
                <a:lumMod val="60000"/>
                <a:lumOff val="40000"/>
                <a:alpha val="95000"/>
              </a:schemeClr>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nchorCtr="1"/>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44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36.1</a:t>
              </a:r>
            </a:p>
          </xdr:txBody>
        </xdr:sp>
      </xdr:grpSp>
      <xdr:grpSp>
        <xdr:nvGrpSpPr>
          <xdr:cNvPr id="35" name="Group 34">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47"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8" name="Straight Connector 47">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a:scene3d>
              <a:camera prst="orthographicFront"/>
              <a:lightRig rig="threePt" dir="t"/>
            </a:scene3d>
            <a:sp3d>
              <a:bevelT/>
            </a:sp3d>
          </xdr:spPr>
          <xdr:style>
            <a:lnRef idx="1">
              <a:schemeClr val="accent1"/>
            </a:lnRef>
            <a:fillRef idx="0">
              <a:schemeClr val="accent1"/>
            </a:fillRef>
            <a:effectRef idx="0">
              <a:schemeClr val="accent1"/>
            </a:effectRef>
            <a:fontRef idx="minor">
              <a:schemeClr val="tx1"/>
            </a:fontRef>
          </xdr:style>
        </xdr:cxnSp>
      </xdr:grpSp>
      <xdr:cxnSp macro="">
        <xdr:nvCxnSpPr>
          <xdr:cNvPr id="36" name="Straight Connector 35">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a:scene3d>
            <a:camera prst="orthographicFront"/>
            <a:lightRig rig="threePt" dir="t"/>
          </a:scene3d>
          <a:sp3d>
            <a:bevelT/>
          </a:sp3d>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a:scene3d>
            <a:camera prst="orthographicFront"/>
            <a:lightRig rig="threePt" dir="t"/>
          </a:scene3d>
          <a:sp3d>
            <a:bevelT/>
          </a:sp3d>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a:scene3d>
            <a:camera prst="orthographicFront"/>
            <a:lightRig rig="threePt" dir="t"/>
          </a:scene3d>
          <a:sp3d>
            <a:bevelT/>
          </a:sp3d>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a:scene3d>
            <a:camera prst="orthographicFront"/>
            <a:lightRig rig="threePt" dir="t"/>
          </a:scene3d>
          <a:sp3d>
            <a:bevelT/>
          </a:sp3d>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a:scene3d>
            <a:camera prst="orthographicFront"/>
            <a:lightRig rig="threePt" dir="t"/>
          </a:scene3d>
          <a:sp3d>
            <a:bevelT/>
          </a:sp3d>
        </xdr:spPr>
        <xdr:style>
          <a:lnRef idx="1">
            <a:schemeClr val="accent1"/>
          </a:lnRef>
          <a:fillRef idx="0">
            <a:schemeClr val="accent1"/>
          </a:fillRef>
          <a:effectRef idx="0">
            <a:schemeClr val="accent1"/>
          </a:effectRef>
          <a:fontRef idx="minor">
            <a:schemeClr val="tx1"/>
          </a:fontRef>
        </xdr:style>
      </xdr:cxnSp>
      <xdr:sp macro="" textlink="">
        <xdr:nvSpPr>
          <xdr:cNvPr id="45"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a:scene3d>
            <a:camera prst="orthographicFront"/>
            <a:lightRig rig="threePt" dir="t"/>
          </a:scene3d>
          <a:sp3d>
            <a:bevelT/>
          </a:sp3d>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304800</xdr:colOff>
      <xdr:row>1</xdr:row>
      <xdr:rowOff>57150</xdr:rowOff>
    </xdr:from>
    <xdr:to>
      <xdr:col>16</xdr:col>
      <xdr:colOff>57150</xdr:colOff>
      <xdr:row>5</xdr:row>
      <xdr:rowOff>133350</xdr:rowOff>
    </xdr:to>
    <xdr:sp macro="" textlink="">
      <xdr:nvSpPr>
        <xdr:cNvPr id="55" name="TextBox 54">
          <a:extLst>
            <a:ext uri="{FF2B5EF4-FFF2-40B4-BE49-F238E27FC236}">
              <a16:creationId xmlns:a16="http://schemas.microsoft.com/office/drawing/2014/main" id="{73A1B037-9E5C-7603-4555-0A0B31EE8BD1}"/>
            </a:ext>
          </a:extLst>
        </xdr:cNvPr>
        <xdr:cNvSpPr txBox="1"/>
      </xdr:nvSpPr>
      <xdr:spPr>
        <a:xfrm>
          <a:off x="304800" y="247650"/>
          <a:ext cx="9505950" cy="838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6000">
              <a:latin typeface="Britannic Bold" panose="020B0903060703020204" pitchFamily="34" charset="77"/>
            </a:rPr>
            <a:t>HR ANALYTICS DASHBOARD</a:t>
          </a:r>
        </a:p>
      </xdr:txBody>
    </xdr:sp>
    <xdr:clientData/>
  </xdr:twoCellAnchor>
  <xdr:twoCellAnchor editAs="oneCell">
    <xdr:from>
      <xdr:col>16</xdr:col>
      <xdr:colOff>400049</xdr:colOff>
      <xdr:row>0</xdr:row>
      <xdr:rowOff>171450</xdr:rowOff>
    </xdr:from>
    <xdr:to>
      <xdr:col>18</xdr:col>
      <xdr:colOff>275166</xdr:colOff>
      <xdr:row>5</xdr:row>
      <xdr:rowOff>114300</xdr:rowOff>
    </xdr:to>
    <xdr:pic>
      <xdr:nvPicPr>
        <xdr:cNvPr id="57" name="Picture 5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1"/>
        <a:stretch>
          <a:fillRect/>
        </a:stretch>
      </xdr:blipFill>
      <xdr:spPr>
        <a:xfrm>
          <a:off x="10153649" y="171450"/>
          <a:ext cx="1094317" cy="895350"/>
        </a:xfrm>
        <a:prstGeom prst="rect">
          <a:avLst/>
        </a:prstGeom>
      </xdr:spPr>
    </xdr:pic>
    <xdr:clientData/>
  </xdr:twoCellAnchor>
  <xdr:twoCellAnchor>
    <xdr:from>
      <xdr:col>19</xdr:col>
      <xdr:colOff>495301</xdr:colOff>
      <xdr:row>1</xdr:row>
      <xdr:rowOff>0</xdr:rowOff>
    </xdr:from>
    <xdr:to>
      <xdr:col>29</xdr:col>
      <xdr:colOff>209551</xdr:colOff>
      <xdr:row>5</xdr:row>
      <xdr:rowOff>119062</xdr:rowOff>
    </xdr:to>
    <xdr:sp macro="" textlink="">
      <xdr:nvSpPr>
        <xdr:cNvPr id="59" name="TextBox 58">
          <a:extLst>
            <a:ext uri="{FF2B5EF4-FFF2-40B4-BE49-F238E27FC236}">
              <a16:creationId xmlns:a16="http://schemas.microsoft.com/office/drawing/2014/main" id="{8B5624AD-7605-C73B-0B93-FE418B3EFC0A}"/>
            </a:ext>
          </a:extLst>
        </xdr:cNvPr>
        <xdr:cNvSpPr txBox="1"/>
      </xdr:nvSpPr>
      <xdr:spPr>
        <a:xfrm>
          <a:off x="12077701" y="190500"/>
          <a:ext cx="5810250" cy="881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latin typeface="Britannic Bold" panose="020B0903060703020204" pitchFamily="34" charset="77"/>
            </a:rPr>
            <a:t>JOB SATISFACTION RATING</a:t>
          </a:r>
        </a:p>
      </xdr:txBody>
    </xdr:sp>
    <xdr:clientData/>
  </xdr:twoCellAnchor>
  <xdr:twoCellAnchor>
    <xdr:from>
      <xdr:col>30</xdr:col>
      <xdr:colOff>38100</xdr:colOff>
      <xdr:row>0</xdr:row>
      <xdr:rowOff>133350</xdr:rowOff>
    </xdr:from>
    <xdr:to>
      <xdr:col>32</xdr:col>
      <xdr:colOff>419100</xdr:colOff>
      <xdr:row>5</xdr:row>
      <xdr:rowOff>171450</xdr:rowOff>
    </xdr:to>
    <xdr:graphicFrame macro="">
      <xdr:nvGraphicFramePr>
        <xdr:cNvPr id="70"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247650</xdr:colOff>
      <xdr:row>7</xdr:row>
      <xdr:rowOff>57150</xdr:rowOff>
    </xdr:from>
    <xdr:to>
      <xdr:col>6</xdr:col>
      <xdr:colOff>209550</xdr:colOff>
      <xdr:row>10</xdr:row>
      <xdr:rowOff>0</xdr:rowOff>
    </xdr:to>
    <xdr:sp macro="" textlink="">
      <xdr:nvSpPr>
        <xdr:cNvPr id="71" name="TextBox 70">
          <a:extLst>
            <a:ext uri="{FF2B5EF4-FFF2-40B4-BE49-F238E27FC236}">
              <a16:creationId xmlns:a16="http://schemas.microsoft.com/office/drawing/2014/main" id="{A1F24C1C-53F4-F840-E989-B095DD610EA0}"/>
            </a:ext>
          </a:extLst>
        </xdr:cNvPr>
        <xdr:cNvSpPr txBox="1"/>
      </xdr:nvSpPr>
      <xdr:spPr>
        <a:xfrm>
          <a:off x="247650" y="1390650"/>
          <a:ext cx="36195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200">
              <a:latin typeface="Britannic Bold" panose="020B0903060703020204" pitchFamily="34" charset="77"/>
              <a:cs typeface="Baloo Bhaijaan" panose="03080902040302020200" pitchFamily="66" charset="-78"/>
            </a:rPr>
            <a:t>TOTAL EMPLOYEES</a:t>
          </a:r>
        </a:p>
      </xdr:txBody>
    </xdr:sp>
    <xdr:clientData/>
  </xdr:twoCellAnchor>
  <xdr:twoCellAnchor>
    <xdr:from>
      <xdr:col>7</xdr:col>
      <xdr:colOff>171450</xdr:colOff>
      <xdr:row>7</xdr:row>
      <xdr:rowOff>38100</xdr:rowOff>
    </xdr:from>
    <xdr:to>
      <xdr:col>12</xdr:col>
      <xdr:colOff>552450</xdr:colOff>
      <xdr:row>10</xdr:row>
      <xdr:rowOff>38100</xdr:rowOff>
    </xdr:to>
    <xdr:sp macro="" textlink="">
      <xdr:nvSpPr>
        <xdr:cNvPr id="75" name="TextBox 74">
          <a:extLst>
            <a:ext uri="{FF2B5EF4-FFF2-40B4-BE49-F238E27FC236}">
              <a16:creationId xmlns:a16="http://schemas.microsoft.com/office/drawing/2014/main" id="{D24B97FA-BDE4-6D49-8944-B19D8B50932F}"/>
            </a:ext>
          </a:extLst>
        </xdr:cNvPr>
        <xdr:cNvSpPr txBox="1"/>
      </xdr:nvSpPr>
      <xdr:spPr>
        <a:xfrm>
          <a:off x="4438650" y="1371600"/>
          <a:ext cx="34290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200">
              <a:latin typeface="Britannic Bold" panose="020B0903060703020204" pitchFamily="34" charset="77"/>
              <a:cs typeface="Baloo Bhaijaan" panose="03080902040302020200" pitchFamily="66" charset="-78"/>
            </a:rPr>
            <a:t>ATTRITION</a:t>
          </a:r>
        </a:p>
      </xdr:txBody>
    </xdr:sp>
    <xdr:clientData/>
  </xdr:twoCellAnchor>
  <xdr:twoCellAnchor editAs="oneCell">
    <xdr:from>
      <xdr:col>4</xdr:col>
      <xdr:colOff>400050</xdr:colOff>
      <xdr:row>10</xdr:row>
      <xdr:rowOff>13100</xdr:rowOff>
    </xdr:from>
    <xdr:to>
      <xdr:col>5</xdr:col>
      <xdr:colOff>552450</xdr:colOff>
      <xdr:row>13</xdr:row>
      <xdr:rowOff>19050</xdr:rowOff>
    </xdr:to>
    <xdr:pic>
      <xdr:nvPicPr>
        <xdr:cNvPr id="79" name="Picture 78">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3"/>
        <a:stretch>
          <a:fillRect/>
        </a:stretch>
      </xdr:blipFill>
      <xdr:spPr>
        <a:xfrm>
          <a:off x="2838450" y="1918100"/>
          <a:ext cx="762000" cy="577450"/>
        </a:xfrm>
        <a:prstGeom prst="rect">
          <a:avLst/>
        </a:prstGeom>
      </xdr:spPr>
    </xdr:pic>
    <xdr:clientData/>
  </xdr:twoCellAnchor>
  <xdr:twoCellAnchor>
    <xdr:from>
      <xdr:col>13</xdr:col>
      <xdr:colOff>514350</xdr:colOff>
      <xdr:row>7</xdr:row>
      <xdr:rowOff>57150</xdr:rowOff>
    </xdr:from>
    <xdr:to>
      <xdr:col>19</xdr:col>
      <xdr:colOff>150729</xdr:colOff>
      <xdr:row>10</xdr:row>
      <xdr:rowOff>19050</xdr:rowOff>
    </xdr:to>
    <xdr:sp macro="" textlink="">
      <xdr:nvSpPr>
        <xdr:cNvPr id="81" name="TextBox 80">
          <a:extLst>
            <a:ext uri="{FF2B5EF4-FFF2-40B4-BE49-F238E27FC236}">
              <a16:creationId xmlns:a16="http://schemas.microsoft.com/office/drawing/2014/main" id="{43E93491-18DD-244C-BC3A-8AEE520CC10D}"/>
            </a:ext>
          </a:extLst>
        </xdr:cNvPr>
        <xdr:cNvSpPr txBox="1"/>
      </xdr:nvSpPr>
      <xdr:spPr>
        <a:xfrm>
          <a:off x="8439150" y="1390650"/>
          <a:ext cx="3293979"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800">
              <a:latin typeface="Britannic Bold" panose="020B0903060703020204" pitchFamily="34" charset="77"/>
              <a:cs typeface="Baloo Bhaijaan" panose="03080902040302020200" pitchFamily="66" charset="-78"/>
            </a:rPr>
            <a:t>ACTIVE</a:t>
          </a:r>
          <a:r>
            <a:rPr lang="en-GB" sz="2000">
              <a:latin typeface="Britannic Bold" panose="020B0903060703020204" pitchFamily="34" charset="77"/>
              <a:cs typeface="Baloo Bhaijaan" panose="03080902040302020200" pitchFamily="66" charset="-78"/>
            </a:rPr>
            <a:t> </a:t>
          </a:r>
          <a:r>
            <a:rPr lang="en-GB" sz="3200">
              <a:latin typeface="Britannic Bold" panose="020B0903060703020204" pitchFamily="34" charset="77"/>
              <a:cs typeface="Baloo Bhaijaan" panose="03080902040302020200" pitchFamily="66" charset="-78"/>
            </a:rPr>
            <a:t>EMPLOYEE</a:t>
          </a:r>
        </a:p>
      </xdr:txBody>
    </xdr:sp>
    <xdr:clientData/>
  </xdr:twoCellAnchor>
  <xdr:twoCellAnchor>
    <xdr:from>
      <xdr:col>20</xdr:col>
      <xdr:colOff>304800</xdr:colOff>
      <xdr:row>7</xdr:row>
      <xdr:rowOff>114300</xdr:rowOff>
    </xdr:from>
    <xdr:to>
      <xdr:col>25</xdr:col>
      <xdr:colOff>573505</xdr:colOff>
      <xdr:row>9</xdr:row>
      <xdr:rowOff>111626</xdr:rowOff>
    </xdr:to>
    <xdr:sp macro="" textlink="">
      <xdr:nvSpPr>
        <xdr:cNvPr id="87" name="TextBox 86">
          <a:extLst>
            <a:ext uri="{FF2B5EF4-FFF2-40B4-BE49-F238E27FC236}">
              <a16:creationId xmlns:a16="http://schemas.microsoft.com/office/drawing/2014/main" id="{C63B4764-17B5-3C4A-9A7D-B8D8A2796149}"/>
            </a:ext>
          </a:extLst>
        </xdr:cNvPr>
        <xdr:cNvSpPr txBox="1"/>
      </xdr:nvSpPr>
      <xdr:spPr>
        <a:xfrm>
          <a:off x="12496800" y="1447800"/>
          <a:ext cx="3316705" cy="378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200">
              <a:latin typeface="Britannic Bold" panose="020B0903060703020204" pitchFamily="34" charset="77"/>
              <a:cs typeface="Baloo Bhaijaan" panose="03080902040302020200" pitchFamily="66" charset="-78"/>
            </a:rPr>
            <a:t>ATTRITION RATE</a:t>
          </a:r>
        </a:p>
      </xdr:txBody>
    </xdr:sp>
    <xdr:clientData/>
  </xdr:twoCellAnchor>
  <xdr:twoCellAnchor editAs="oneCell">
    <xdr:from>
      <xdr:col>17</xdr:col>
      <xdr:colOff>514350</xdr:colOff>
      <xdr:row>9</xdr:row>
      <xdr:rowOff>171450</xdr:rowOff>
    </xdr:from>
    <xdr:to>
      <xdr:col>19</xdr:col>
      <xdr:colOff>381000</xdr:colOff>
      <xdr:row>13</xdr:row>
      <xdr:rowOff>95250</xdr:rowOff>
    </xdr:to>
    <xdr:pic>
      <xdr:nvPicPr>
        <xdr:cNvPr id="89" name="Picture 88">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4"/>
        <a:stretch>
          <a:fillRect/>
        </a:stretch>
      </xdr:blipFill>
      <xdr:spPr>
        <a:xfrm>
          <a:off x="10877550" y="1885950"/>
          <a:ext cx="1085850" cy="685800"/>
        </a:xfrm>
        <a:prstGeom prst="rect">
          <a:avLst/>
        </a:prstGeom>
      </xdr:spPr>
    </xdr:pic>
    <xdr:clientData/>
  </xdr:twoCellAnchor>
  <xdr:twoCellAnchor editAs="oneCell">
    <xdr:from>
      <xdr:col>11</xdr:col>
      <xdr:colOff>19050</xdr:colOff>
      <xdr:row>9</xdr:row>
      <xdr:rowOff>76200</xdr:rowOff>
    </xdr:from>
    <xdr:to>
      <xdr:col>12</xdr:col>
      <xdr:colOff>460726</xdr:colOff>
      <xdr:row>13</xdr:row>
      <xdr:rowOff>57150</xdr:rowOff>
    </xdr:to>
    <xdr:pic>
      <xdr:nvPicPr>
        <xdr:cNvPr id="91" name="Picture 90">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6724650" y="1790700"/>
          <a:ext cx="1051276" cy="742950"/>
        </a:xfrm>
        <a:prstGeom prst="rect">
          <a:avLst/>
        </a:prstGeom>
      </xdr:spPr>
    </xdr:pic>
    <xdr:clientData/>
  </xdr:twoCellAnchor>
  <xdr:twoCellAnchor editAs="oneCell">
    <xdr:from>
      <xdr:col>25</xdr:col>
      <xdr:colOff>133350</xdr:colOff>
      <xdr:row>9</xdr:row>
      <xdr:rowOff>154164</xdr:rowOff>
    </xdr:from>
    <xdr:to>
      <xdr:col>26</xdr:col>
      <xdr:colOff>269252</xdr:colOff>
      <xdr:row>13</xdr:row>
      <xdr:rowOff>133349</xdr:rowOff>
    </xdr:to>
    <xdr:pic>
      <xdr:nvPicPr>
        <xdr:cNvPr id="93" name="Picture 92">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6"/>
        <a:stretch>
          <a:fillRect/>
        </a:stretch>
      </xdr:blipFill>
      <xdr:spPr>
        <a:xfrm>
          <a:off x="15373350" y="1868664"/>
          <a:ext cx="745502" cy="741185"/>
        </a:xfrm>
        <a:prstGeom prst="rect">
          <a:avLst/>
        </a:prstGeom>
      </xdr:spPr>
    </xdr:pic>
    <xdr:clientData/>
  </xdr:twoCellAnchor>
  <xdr:twoCellAnchor>
    <xdr:from>
      <xdr:col>27</xdr:col>
      <xdr:colOff>76200</xdr:colOff>
      <xdr:row>7</xdr:row>
      <xdr:rowOff>95250</xdr:rowOff>
    </xdr:from>
    <xdr:to>
      <xdr:col>32</xdr:col>
      <xdr:colOff>332206</xdr:colOff>
      <xdr:row>10</xdr:row>
      <xdr:rowOff>38100</xdr:rowOff>
    </xdr:to>
    <xdr:sp macro="" textlink="">
      <xdr:nvSpPr>
        <xdr:cNvPr id="99" name="TextBox 98">
          <a:extLst>
            <a:ext uri="{FF2B5EF4-FFF2-40B4-BE49-F238E27FC236}">
              <a16:creationId xmlns:a16="http://schemas.microsoft.com/office/drawing/2014/main" id="{3AA1A226-FBE3-774F-AD9F-437002AFAF2E}"/>
            </a:ext>
          </a:extLst>
        </xdr:cNvPr>
        <xdr:cNvSpPr txBox="1"/>
      </xdr:nvSpPr>
      <xdr:spPr>
        <a:xfrm>
          <a:off x="16535400" y="1428750"/>
          <a:ext cx="3304006"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200">
              <a:latin typeface="Britannic Bold" panose="020B0903060703020204" pitchFamily="34" charset="77"/>
              <a:cs typeface="Baloo Bhaijaan" panose="03080902040302020200" pitchFamily="66" charset="-78"/>
            </a:rPr>
            <a:t>AVERAGE</a:t>
          </a:r>
          <a:r>
            <a:rPr lang="en-GB" sz="3200" baseline="0">
              <a:latin typeface="Britannic Bold" panose="020B0903060703020204" pitchFamily="34" charset="77"/>
              <a:cs typeface="Baloo Bhaijaan" panose="03080902040302020200" pitchFamily="66" charset="-78"/>
            </a:rPr>
            <a:t> AGE</a:t>
          </a:r>
          <a:endParaRPr lang="en-GB" sz="3200">
            <a:latin typeface="Britannic Bold" panose="020B0903060703020204" pitchFamily="34" charset="77"/>
            <a:cs typeface="Baloo Bhaijaan" panose="03080902040302020200" pitchFamily="66" charset="-78"/>
          </a:endParaRPr>
        </a:p>
      </xdr:txBody>
    </xdr:sp>
    <xdr:clientData/>
  </xdr:twoCellAnchor>
  <xdr:twoCellAnchor editAs="oneCell">
    <xdr:from>
      <xdr:col>31</xdr:col>
      <xdr:colOff>283270</xdr:colOff>
      <xdr:row>9</xdr:row>
      <xdr:rowOff>160129</xdr:rowOff>
    </xdr:from>
    <xdr:to>
      <xdr:col>32</xdr:col>
      <xdr:colOff>353457</xdr:colOff>
      <xdr:row>13</xdr:row>
      <xdr:rowOff>38100</xdr:rowOff>
    </xdr:to>
    <xdr:pic>
      <xdr:nvPicPr>
        <xdr:cNvPr id="103" name="Picture 102">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7"/>
        <a:stretch>
          <a:fillRect/>
        </a:stretch>
      </xdr:blipFill>
      <xdr:spPr>
        <a:xfrm>
          <a:off x="19180870" y="1874629"/>
          <a:ext cx="679787" cy="639971"/>
        </a:xfrm>
        <a:prstGeom prst="rect">
          <a:avLst/>
        </a:prstGeom>
      </xdr:spPr>
    </xdr:pic>
    <xdr:clientData/>
  </xdr:twoCellAnchor>
  <xdr:twoCellAnchor>
    <xdr:from>
      <xdr:col>0</xdr:col>
      <xdr:colOff>266700</xdr:colOff>
      <xdr:row>14</xdr:row>
      <xdr:rowOff>171450</xdr:rowOff>
    </xdr:from>
    <xdr:to>
      <xdr:col>8</xdr:col>
      <xdr:colOff>34758</xdr:colOff>
      <xdr:row>16</xdr:row>
      <xdr:rowOff>140703</xdr:rowOff>
    </xdr:to>
    <xdr:sp macro="" textlink="">
      <xdr:nvSpPr>
        <xdr:cNvPr id="107" name="TextBox 106">
          <a:extLst>
            <a:ext uri="{FF2B5EF4-FFF2-40B4-BE49-F238E27FC236}">
              <a16:creationId xmlns:a16="http://schemas.microsoft.com/office/drawing/2014/main" id="{23CB12C4-9D70-AB32-B814-2702A3AB50AD}"/>
            </a:ext>
          </a:extLst>
        </xdr:cNvPr>
        <xdr:cNvSpPr txBox="1"/>
      </xdr:nvSpPr>
      <xdr:spPr>
        <a:xfrm>
          <a:off x="266700" y="2838450"/>
          <a:ext cx="4644858" cy="3502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Total Employees By Gender</a:t>
          </a:r>
        </a:p>
      </xdr:txBody>
    </xdr:sp>
    <xdr:clientData/>
  </xdr:twoCellAnchor>
  <xdr:twoCellAnchor>
    <xdr:from>
      <xdr:col>0</xdr:col>
      <xdr:colOff>266701</xdr:colOff>
      <xdr:row>17</xdr:row>
      <xdr:rowOff>19050</xdr:rowOff>
    </xdr:from>
    <xdr:to>
      <xdr:col>4</xdr:col>
      <xdr:colOff>457200</xdr:colOff>
      <xdr:row>31</xdr:row>
      <xdr:rowOff>133350</xdr:rowOff>
    </xdr:to>
    <xdr:graphicFrame macro="">
      <xdr:nvGraphicFramePr>
        <xdr:cNvPr id="109" name="Chart 10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16</xdr:row>
      <xdr:rowOff>171450</xdr:rowOff>
    </xdr:from>
    <xdr:to>
      <xdr:col>9</xdr:col>
      <xdr:colOff>381000</xdr:colOff>
      <xdr:row>31</xdr:row>
      <xdr:rowOff>147866</xdr:rowOff>
    </xdr:to>
    <xdr:graphicFrame macro="">
      <xdr:nvGraphicFramePr>
        <xdr:cNvPr id="111" name="Chart 1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438150</xdr:colOff>
      <xdr:row>14</xdr:row>
      <xdr:rowOff>171450</xdr:rowOff>
    </xdr:from>
    <xdr:to>
      <xdr:col>20</xdr:col>
      <xdr:colOff>76534</xdr:colOff>
      <xdr:row>16</xdr:row>
      <xdr:rowOff>140703</xdr:rowOff>
    </xdr:to>
    <xdr:sp macro="" textlink="">
      <xdr:nvSpPr>
        <xdr:cNvPr id="113" name="TextBox 112">
          <a:extLst>
            <a:ext uri="{FF2B5EF4-FFF2-40B4-BE49-F238E27FC236}">
              <a16:creationId xmlns:a16="http://schemas.microsoft.com/office/drawing/2014/main" id="{ED9454B1-71E7-7441-AEF0-07F5D797691D}"/>
            </a:ext>
          </a:extLst>
        </xdr:cNvPr>
        <xdr:cNvSpPr txBox="1"/>
      </xdr:nvSpPr>
      <xdr:spPr>
        <a:xfrm>
          <a:off x="6534150" y="2838450"/>
          <a:ext cx="5734384" cy="3502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Education</a:t>
          </a:r>
        </a:p>
      </xdr:txBody>
    </xdr:sp>
    <xdr:clientData/>
  </xdr:twoCellAnchor>
  <xdr:twoCellAnchor>
    <xdr:from>
      <xdr:col>10</xdr:col>
      <xdr:colOff>133350</xdr:colOff>
      <xdr:row>17</xdr:row>
      <xdr:rowOff>38100</xdr:rowOff>
    </xdr:from>
    <xdr:to>
      <xdr:col>21</xdr:col>
      <xdr:colOff>438150</xdr:colOff>
      <xdr:row>32</xdr:row>
      <xdr:rowOff>114300</xdr:rowOff>
    </xdr:to>
    <xdr:graphicFrame macro="">
      <xdr:nvGraphicFramePr>
        <xdr:cNvPr id="115" name="Chart 1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476250</xdr:colOff>
      <xdr:row>14</xdr:row>
      <xdr:rowOff>171450</xdr:rowOff>
    </xdr:from>
    <xdr:to>
      <xdr:col>31</xdr:col>
      <xdr:colOff>206208</xdr:colOff>
      <xdr:row>16</xdr:row>
      <xdr:rowOff>115303</xdr:rowOff>
    </xdr:to>
    <xdr:sp macro="" textlink="">
      <xdr:nvSpPr>
        <xdr:cNvPr id="119" name="TextBox 118">
          <a:extLst>
            <a:ext uri="{FF2B5EF4-FFF2-40B4-BE49-F238E27FC236}">
              <a16:creationId xmlns:a16="http://schemas.microsoft.com/office/drawing/2014/main" id="{E6AA9F8B-4627-0D46-B388-A03F35BFF64D}"/>
            </a:ext>
          </a:extLst>
        </xdr:cNvPr>
        <xdr:cNvSpPr txBox="1"/>
      </xdr:nvSpPr>
      <xdr:spPr>
        <a:xfrm>
          <a:off x="13887450" y="2838450"/>
          <a:ext cx="5216358" cy="324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Job Role</a:t>
          </a:r>
        </a:p>
      </xdr:txBody>
    </xdr:sp>
    <xdr:clientData/>
  </xdr:twoCellAnchor>
  <xdr:twoCellAnchor>
    <xdr:from>
      <xdr:col>22</xdr:col>
      <xdr:colOff>419100</xdr:colOff>
      <xdr:row>17</xdr:row>
      <xdr:rowOff>19050</xdr:rowOff>
    </xdr:from>
    <xdr:to>
      <xdr:col>32</xdr:col>
      <xdr:colOff>400050</xdr:colOff>
      <xdr:row>32</xdr:row>
      <xdr:rowOff>152400</xdr:rowOff>
    </xdr:to>
    <mc:AlternateContent xmlns:mc="http://schemas.openxmlformats.org/markup-compatibility/2006">
      <mc:Choice xmlns:cx1="http://schemas.microsoft.com/office/drawing/2015/9/8/chartex" Requires="cx1">
        <xdr:graphicFrame macro="">
          <xdr:nvGraphicFramePr>
            <xdr:cNvPr id="121" name="Chart 120"/>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285750</xdr:colOff>
      <xdr:row>34</xdr:row>
      <xdr:rowOff>76200</xdr:rowOff>
    </xdr:from>
    <xdr:to>
      <xdr:col>8</xdr:col>
      <xdr:colOff>41108</xdr:colOff>
      <xdr:row>36</xdr:row>
      <xdr:rowOff>45453</xdr:rowOff>
    </xdr:to>
    <xdr:sp macro="" textlink="">
      <xdr:nvSpPr>
        <xdr:cNvPr id="124" name="TextBox 123">
          <a:extLst>
            <a:ext uri="{FF2B5EF4-FFF2-40B4-BE49-F238E27FC236}">
              <a16:creationId xmlns:a16="http://schemas.microsoft.com/office/drawing/2014/main" id="{F24AE152-6D7C-D34B-A83E-FF927A5A2E83}"/>
            </a:ext>
          </a:extLst>
        </xdr:cNvPr>
        <xdr:cNvSpPr txBox="1"/>
      </xdr:nvSpPr>
      <xdr:spPr>
        <a:xfrm>
          <a:off x="285750" y="6553200"/>
          <a:ext cx="4632158" cy="3502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Department</a:t>
          </a:r>
        </a:p>
      </xdr:txBody>
    </xdr:sp>
    <xdr:clientData/>
  </xdr:twoCellAnchor>
  <xdr:twoCellAnchor>
    <xdr:from>
      <xdr:col>0</xdr:col>
      <xdr:colOff>400050</xdr:colOff>
      <xdr:row>36</xdr:row>
      <xdr:rowOff>152400</xdr:rowOff>
    </xdr:from>
    <xdr:to>
      <xdr:col>9</xdr:col>
      <xdr:colOff>209550</xdr:colOff>
      <xdr:row>51</xdr:row>
      <xdr:rowOff>171450</xdr:rowOff>
    </xdr:to>
    <xdr:graphicFrame macro="">
      <xdr:nvGraphicFramePr>
        <xdr:cNvPr id="126" name="Chart 1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285750</xdr:colOff>
      <xdr:row>34</xdr:row>
      <xdr:rowOff>38100</xdr:rowOff>
    </xdr:from>
    <xdr:to>
      <xdr:col>16</xdr:col>
      <xdr:colOff>605255</xdr:colOff>
      <xdr:row>36</xdr:row>
      <xdr:rowOff>45453</xdr:rowOff>
    </xdr:to>
    <xdr:sp macro="" textlink="">
      <xdr:nvSpPr>
        <xdr:cNvPr id="127" name="TextBox 126">
          <a:extLst>
            <a:ext uri="{FF2B5EF4-FFF2-40B4-BE49-F238E27FC236}">
              <a16:creationId xmlns:a16="http://schemas.microsoft.com/office/drawing/2014/main" id="{9184EC9A-DFCB-CB4C-9289-27E96F3DCA3B}"/>
            </a:ext>
          </a:extLst>
        </xdr:cNvPr>
        <xdr:cNvSpPr txBox="1"/>
      </xdr:nvSpPr>
      <xdr:spPr>
        <a:xfrm>
          <a:off x="6381750" y="6515100"/>
          <a:ext cx="3977105" cy="388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Age-Group</a:t>
          </a:r>
        </a:p>
      </xdr:txBody>
    </xdr:sp>
    <xdr:clientData/>
  </xdr:twoCellAnchor>
  <xdr:twoCellAnchor>
    <xdr:from>
      <xdr:col>10</xdr:col>
      <xdr:colOff>171450</xdr:colOff>
      <xdr:row>36</xdr:row>
      <xdr:rowOff>114300</xdr:rowOff>
    </xdr:from>
    <xdr:to>
      <xdr:col>18</xdr:col>
      <xdr:colOff>361950</xdr:colOff>
      <xdr:row>51</xdr:row>
      <xdr:rowOff>158773</xdr:rowOff>
    </xdr:to>
    <xdr:graphicFrame macro="">
      <xdr:nvGraphicFramePr>
        <xdr:cNvPr id="128" name="Chart 1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19</xdr:col>
      <xdr:colOff>304800</xdr:colOff>
      <xdr:row>33</xdr:row>
      <xdr:rowOff>171450</xdr:rowOff>
    </xdr:from>
    <xdr:to>
      <xdr:col>25</xdr:col>
      <xdr:colOff>438150</xdr:colOff>
      <xdr:row>36</xdr:row>
      <xdr:rowOff>19050</xdr:rowOff>
    </xdr:to>
    <xdr:sp macro="" textlink="">
      <xdr:nvSpPr>
        <xdr:cNvPr id="129" name="TextBox 128">
          <a:extLst>
            <a:ext uri="{FF2B5EF4-FFF2-40B4-BE49-F238E27FC236}">
              <a16:creationId xmlns:a16="http://schemas.microsoft.com/office/drawing/2014/main" id="{B0641173-F75D-C94A-B7D6-831C6A7CCD50}"/>
            </a:ext>
          </a:extLst>
        </xdr:cNvPr>
        <xdr:cNvSpPr txBox="1"/>
      </xdr:nvSpPr>
      <xdr:spPr>
        <a:xfrm>
          <a:off x="11887200" y="6457950"/>
          <a:ext cx="37909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latin typeface="Britannic Bold" panose="020B0903060703020204" pitchFamily="34" charset="77"/>
            </a:rPr>
            <a:t>Attrition By Marital-Status</a:t>
          </a:r>
        </a:p>
      </xdr:txBody>
    </xdr:sp>
    <xdr:clientData/>
  </xdr:twoCellAnchor>
  <xdr:twoCellAnchor>
    <xdr:from>
      <xdr:col>19</xdr:col>
      <xdr:colOff>114301</xdr:colOff>
      <xdr:row>36</xdr:row>
      <xdr:rowOff>133350</xdr:rowOff>
    </xdr:from>
    <xdr:to>
      <xdr:col>26</xdr:col>
      <xdr:colOff>1</xdr:colOff>
      <xdr:row>51</xdr:row>
      <xdr:rowOff>187229</xdr:rowOff>
    </xdr:to>
    <xdr:graphicFrame macro="">
      <xdr:nvGraphicFramePr>
        <xdr:cNvPr id="130" name="Chart 1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26</xdr:col>
      <xdr:colOff>209550</xdr:colOff>
      <xdr:row>36</xdr:row>
      <xdr:rowOff>95250</xdr:rowOff>
    </xdr:from>
    <xdr:to>
      <xdr:col>29</xdr:col>
      <xdr:colOff>301172</xdr:colOff>
      <xdr:row>51</xdr:row>
      <xdr:rowOff>152400</xdr:rowOff>
    </xdr:to>
    <mc:AlternateContent xmlns:mc="http://schemas.openxmlformats.org/markup-compatibility/2006" xmlns:a14="http://schemas.microsoft.com/office/drawing/2010/main">
      <mc:Choice Requires="a14">
        <xdr:graphicFrame macro="">
          <xdr:nvGraphicFramePr>
            <xdr:cNvPr id="137"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6059150" y="6953250"/>
              <a:ext cx="1920422" cy="2914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419100</xdr:colOff>
      <xdr:row>36</xdr:row>
      <xdr:rowOff>95250</xdr:rowOff>
    </xdr:from>
    <xdr:to>
      <xdr:col>32</xdr:col>
      <xdr:colOff>396421</xdr:colOff>
      <xdr:row>51</xdr:row>
      <xdr:rowOff>133350</xdr:rowOff>
    </xdr:to>
    <mc:AlternateContent xmlns:mc="http://schemas.openxmlformats.org/markup-compatibility/2006" xmlns:a14="http://schemas.microsoft.com/office/drawing/2010/main">
      <mc:Choice Requires="a14">
        <xdr:graphicFrame macro="">
          <xdr:nvGraphicFramePr>
            <xdr:cNvPr id="139"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8097500" y="6953250"/>
              <a:ext cx="1806121" cy="2895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400050</xdr:colOff>
      <xdr:row>43</xdr:row>
      <xdr:rowOff>19050</xdr:rowOff>
    </xdr:from>
    <xdr:to>
      <xdr:col>32</xdr:col>
      <xdr:colOff>415155</xdr:colOff>
      <xdr:row>51</xdr:row>
      <xdr:rowOff>124842</xdr:rowOff>
    </xdr:to>
    <mc:AlternateContent xmlns:mc="http://schemas.openxmlformats.org/markup-compatibility/2006" xmlns:a14="http://schemas.microsoft.com/office/drawing/2010/main">
      <mc:Choice Requires="a14">
        <xdr:graphicFrame macro="">
          <xdr:nvGraphicFramePr>
            <xdr:cNvPr id="63" name="Gender 8"/>
            <xdr:cNvGraphicFramePr/>
          </xdr:nvGraphicFramePr>
          <xdr:xfrm>
            <a:off x="0" y="0"/>
            <a:ext cx="0" cy="0"/>
          </xdr:xfrm>
          <a:graphic>
            <a:graphicData uri="http://schemas.microsoft.com/office/drawing/2010/slicer">
              <sle:slicer xmlns:sle="http://schemas.microsoft.com/office/drawing/2010/slicer" name="Gender 8"/>
            </a:graphicData>
          </a:graphic>
        </xdr:graphicFrame>
      </mc:Choice>
      <mc:Fallback xmlns="">
        <xdr:sp macro="" textlink="">
          <xdr:nvSpPr>
            <xdr:cNvPr id="0" name=""/>
            <xdr:cNvSpPr>
              <a:spLocks noTextEdit="1"/>
            </xdr:cNvSpPr>
          </xdr:nvSpPr>
          <xdr:spPr>
            <a:xfrm>
              <a:off x="18078450" y="8210550"/>
              <a:ext cx="1843905" cy="16297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4</xdr:row>
      <xdr:rowOff>57150</xdr:rowOff>
    </xdr:from>
    <xdr:ext cx="12153900" cy="895350"/>
    <xdr:sp macro="" textlink="">
      <xdr:nvSpPr>
        <xdr:cNvPr id="2" name="TextBox 1"/>
        <xdr:cNvSpPr txBox="1"/>
      </xdr:nvSpPr>
      <xdr:spPr>
        <a:xfrm>
          <a:off x="38100" y="819150"/>
          <a:ext cx="12153900" cy="895350"/>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i="0">
              <a:solidFill>
                <a:schemeClr val="tx1"/>
              </a:solidFill>
              <a:effectLst/>
              <a:latin typeface="+mn-lt"/>
              <a:ea typeface="+mn-ea"/>
              <a:cs typeface="+mn-cs"/>
            </a:rPr>
            <a:t>Employee attrition analytics is specifically focused on identifying why employees voluntarily leave, what might have prevented them from leaving, and how we can use data to predict attrition risk. Most importantly, this type of employee predictive analytics can be used to help organizations understand and design the interventions that will be most effective in reducing unwanted attrition.</a:t>
          </a:r>
          <a:endParaRPr lang="en-US" sz="1400" b="1"/>
        </a:p>
      </xdr:txBody>
    </xdr:sp>
    <xdr:clientData/>
  </xdr:oneCellAnchor>
  <xdr:oneCellAnchor>
    <xdr:from>
      <xdr:col>3</xdr:col>
      <xdr:colOff>285750</xdr:colOff>
      <xdr:row>12</xdr:row>
      <xdr:rowOff>57150</xdr:rowOff>
    </xdr:from>
    <xdr:ext cx="184731" cy="264560"/>
    <xdr:sp macro="" textlink="">
      <xdr:nvSpPr>
        <xdr:cNvPr id="3" name="TextBox 2"/>
        <xdr:cNvSpPr txBox="1"/>
      </xdr:nvSpPr>
      <xdr:spPr>
        <a:xfrm>
          <a:off x="2114550" y="2343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12</xdr:row>
      <xdr:rowOff>171449</xdr:rowOff>
    </xdr:from>
    <xdr:ext cx="13668376" cy="790575"/>
    <xdr:sp macro="" textlink="">
      <xdr:nvSpPr>
        <xdr:cNvPr id="4" name="TextBox 3"/>
        <xdr:cNvSpPr txBox="1"/>
      </xdr:nvSpPr>
      <xdr:spPr>
        <a:xfrm>
          <a:off x="0" y="2457449"/>
          <a:ext cx="13668376" cy="790575"/>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In</a:t>
          </a:r>
          <a:r>
            <a:rPr lang="en-US" sz="1100" baseline="0"/>
            <a:t> KPI ...find total employee number by gender: </a:t>
          </a:r>
          <a:r>
            <a:rPr lang="en-US" sz="1100" b="1" baseline="0"/>
            <a:t>MALE EMPLOYEE= 882 , FEMALE EMPLOYEE=588 </a:t>
          </a:r>
          <a:r>
            <a:rPr lang="en-US" sz="1100" baseline="0"/>
            <a:t>, find their count of attrition</a:t>
          </a:r>
          <a:r>
            <a:rPr lang="en-US" sz="1100" b="1" baseline="0"/>
            <a:t>: MALE EMPLOYEE ATTRITION COUNT=150 , FE</a:t>
          </a:r>
          <a:r>
            <a:rPr lang="en-US" sz="1100" b="1" baseline="0">
              <a:solidFill>
                <a:schemeClr val="tx1"/>
              </a:solidFill>
              <a:effectLst/>
              <a:latin typeface="+mn-lt"/>
              <a:ea typeface="+mn-ea"/>
              <a:cs typeface="+mn-cs"/>
            </a:rPr>
            <a:t>MALE EMPLOYEE ATTRITION COUNT=87 </a:t>
          </a:r>
          <a:r>
            <a:rPr lang="en-US" sz="1100" baseline="0">
              <a:solidFill>
                <a:schemeClr val="tx1"/>
              </a:solidFill>
              <a:effectLst/>
              <a:latin typeface="+mn-lt"/>
              <a:ea typeface="+mn-ea"/>
              <a:cs typeface="+mn-cs"/>
            </a:rPr>
            <a:t>,also find average age by  gender: </a:t>
          </a:r>
          <a:r>
            <a:rPr lang="en-US" sz="1100" b="1" baseline="0">
              <a:solidFill>
                <a:schemeClr val="tx1"/>
              </a:solidFill>
              <a:effectLst/>
              <a:latin typeface="+mn-lt"/>
              <a:ea typeface="+mn-ea"/>
              <a:cs typeface="+mn-cs"/>
            </a:rPr>
            <a:t>MALE=36.65, FEMALE=37.33</a:t>
          </a:r>
          <a:r>
            <a:rPr lang="en-US" sz="1100" baseline="0">
              <a:solidFill>
                <a:schemeClr val="tx1"/>
              </a:solidFill>
              <a:effectLst/>
              <a:latin typeface="+mn-lt"/>
              <a:ea typeface="+mn-ea"/>
              <a:cs typeface="+mn-cs"/>
            </a:rPr>
            <a:t>, find active employee by gender: </a:t>
          </a:r>
          <a:r>
            <a:rPr lang="en-US" sz="1100" b="1" baseline="0">
              <a:solidFill>
                <a:schemeClr val="tx1"/>
              </a:solidFill>
              <a:effectLst/>
              <a:latin typeface="+mn-lt"/>
              <a:ea typeface="+mn-ea"/>
              <a:cs typeface="+mn-cs"/>
            </a:rPr>
            <a:t>ACTIVE MALE EMPLOYEE=732, ACTIVE FEMALE EMPLOYEE=501</a:t>
          </a:r>
          <a:r>
            <a:rPr lang="en-US" sz="1100" baseline="0">
              <a:solidFill>
                <a:schemeClr val="tx1"/>
              </a:solidFill>
              <a:effectLst/>
              <a:latin typeface="+mn-lt"/>
              <a:ea typeface="+mn-ea"/>
              <a:cs typeface="+mn-cs"/>
            </a:rPr>
            <a:t> in the end get attrition rate of employee by gender: </a:t>
          </a:r>
          <a:r>
            <a:rPr lang="en-US" sz="1100" b="1" baseline="0">
              <a:solidFill>
                <a:schemeClr val="tx1"/>
              </a:solidFill>
              <a:effectLst/>
              <a:latin typeface="+mn-lt"/>
              <a:ea typeface="+mn-ea"/>
              <a:cs typeface="+mn-cs"/>
            </a:rPr>
            <a:t>MALE EMPLOYEE ATTRITION RATE=17.01%, FEMALE EMPLOYEE ATTRITION RATE=14.80%.</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strike="noStrike">
              <a:solidFill>
                <a:schemeClr val="tx1"/>
              </a:solidFill>
              <a:effectLst/>
              <a:latin typeface="+mn-lt"/>
              <a:ea typeface="+mn-ea"/>
              <a:cs typeface="+mn-cs"/>
            </a:rPr>
            <a:t>Total Employees</a:t>
          </a:r>
          <a:r>
            <a:rPr lang="en-US"/>
            <a:t> =1470 ,   </a:t>
          </a:r>
          <a:r>
            <a:rPr lang="en-US" sz="1100" b="1" i="0" u="none" strike="noStrike">
              <a:solidFill>
                <a:schemeClr val="tx1"/>
              </a:solidFill>
              <a:effectLst/>
              <a:latin typeface="+mn-lt"/>
              <a:ea typeface="+mn-ea"/>
              <a:cs typeface="+mn-cs"/>
            </a:rPr>
            <a:t>Attrition Count</a:t>
          </a:r>
          <a:r>
            <a:rPr lang="en-US"/>
            <a:t> =237 , </a:t>
          </a:r>
          <a:r>
            <a:rPr lang="en-US" sz="1100" b="1" i="0" u="none" strike="noStrike">
              <a:solidFill>
                <a:schemeClr val="tx1"/>
              </a:solidFill>
              <a:effectLst/>
              <a:latin typeface="+mn-lt"/>
              <a:ea typeface="+mn-ea"/>
              <a:cs typeface="+mn-cs"/>
            </a:rPr>
            <a:t>Average Age</a:t>
          </a:r>
          <a:r>
            <a:rPr lang="en-US"/>
            <a:t> =36.1,  </a:t>
          </a:r>
          <a:r>
            <a:rPr lang="en-US" sz="1100" b="1" i="0" u="none" strike="noStrike">
              <a:solidFill>
                <a:schemeClr val="tx1"/>
              </a:solidFill>
              <a:effectLst/>
              <a:latin typeface="+mn-lt"/>
              <a:ea typeface="+mn-ea"/>
              <a:cs typeface="+mn-cs"/>
            </a:rPr>
            <a:t>Active Employees</a:t>
          </a:r>
          <a:r>
            <a:rPr lang="en-US"/>
            <a:t> =1233, </a:t>
          </a:r>
          <a:r>
            <a:rPr lang="en-US" sz="1100" b="1" i="0" u="none" strike="noStrike">
              <a:solidFill>
                <a:schemeClr val="tx1"/>
              </a:solidFill>
              <a:effectLst/>
              <a:latin typeface="+mn-lt"/>
              <a:ea typeface="+mn-ea"/>
              <a:cs typeface="+mn-cs"/>
            </a:rPr>
            <a:t>Attrition Rate</a:t>
          </a:r>
          <a:r>
            <a:rPr lang="en-US"/>
            <a:t> =16.12%</a:t>
          </a:r>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a:p>
      </xdr:txBody>
    </xdr:sp>
    <xdr:clientData/>
  </xdr:oneCellAnchor>
  <xdr:oneCellAnchor>
    <xdr:from>
      <xdr:col>0</xdr:col>
      <xdr:colOff>0</xdr:colOff>
      <xdr:row>19</xdr:row>
      <xdr:rowOff>190499</xdr:rowOff>
    </xdr:from>
    <xdr:ext cx="12182474" cy="942975"/>
    <xdr:sp macro="" textlink="">
      <xdr:nvSpPr>
        <xdr:cNvPr id="5" name="TextBox 4"/>
        <xdr:cNvSpPr txBox="1"/>
      </xdr:nvSpPr>
      <xdr:spPr>
        <a:xfrm>
          <a:off x="0" y="3809999"/>
          <a:ext cx="12182474" cy="942975"/>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t>In this......find</a:t>
          </a:r>
          <a:r>
            <a:rPr lang="en-US" sz="1100" baseline="0"/>
            <a:t> job satisfaction rating of employees (who belongs to all education field)  by gender: </a:t>
          </a:r>
          <a:r>
            <a:rPr lang="en-US" sz="1100" b="1" baseline="0"/>
            <a:t>MALE EMPLOYEE JOB SATISFACTION RATING= 2.7(66.33%), FE</a:t>
          </a:r>
          <a:r>
            <a:rPr lang="en-US" sz="1100" b="1" baseline="0">
              <a:solidFill>
                <a:schemeClr val="tx1"/>
              </a:solidFill>
              <a:effectLst/>
              <a:latin typeface="+mn-lt"/>
              <a:ea typeface="+mn-ea"/>
              <a:cs typeface="+mn-cs"/>
            </a:rPr>
            <a:t>MALE EMPLOYEE JOB SATISFACTION RATING= 2.6(64.67%) </a:t>
          </a:r>
          <a:r>
            <a:rPr lang="en-US" sz="1100" b="0" baseline="0">
              <a:solidFill>
                <a:schemeClr val="tx1"/>
              </a:solidFill>
              <a:effectLst/>
              <a:latin typeface="+mn-lt"/>
              <a:ea typeface="+mn-ea"/>
              <a:cs typeface="+mn-cs"/>
            </a:rPr>
            <a:t>also we find that the rating of unsastisfaction of employees by gender as remainIng rating: </a:t>
          </a:r>
          <a:r>
            <a:rPr lang="en-US" sz="1100" b="1" baseline="0">
              <a:solidFill>
                <a:schemeClr val="tx1"/>
              </a:solidFill>
              <a:effectLst/>
              <a:latin typeface="+mn-lt"/>
              <a:ea typeface="+mn-ea"/>
              <a:cs typeface="+mn-cs"/>
            </a:rPr>
            <a:t>MALE EMPLOYEE REMAINING RATING=1.3(33.67%), FEMALE EMPLOYEE REMAINING RATING=1.4(35.33%), </a:t>
          </a:r>
          <a:endParaRPr lang="en-US" b="1">
            <a:effectLst/>
          </a:endParaRPr>
        </a:p>
        <a:p>
          <a:endParaRPr lang="en-US" sz="1100" b="1"/>
        </a:p>
      </xdr:txBody>
    </xdr:sp>
    <xdr:clientData/>
  </xdr:oneCellAnchor>
  <xdr:oneCellAnchor>
    <xdr:from>
      <xdr:col>0</xdr:col>
      <xdr:colOff>0</xdr:colOff>
      <xdr:row>27</xdr:row>
      <xdr:rowOff>180975</xdr:rowOff>
    </xdr:from>
    <xdr:ext cx="12172950" cy="781050"/>
    <xdr:sp macro="" textlink="">
      <xdr:nvSpPr>
        <xdr:cNvPr id="6" name="TextBox 5"/>
        <xdr:cNvSpPr txBox="1"/>
      </xdr:nvSpPr>
      <xdr:spPr>
        <a:xfrm>
          <a:off x="0" y="5324475"/>
          <a:ext cx="12172950" cy="78105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In</a:t>
          </a:r>
          <a:r>
            <a:rPr lang="en-US" sz="1100" baseline="0"/>
            <a:t> this we find all type of educational  qualification wise male  or female employee attrition count:</a:t>
          </a:r>
          <a:r>
            <a:rPr lang="en-US" sz="1100" b="1" i="0" u="none" strike="noStrike">
              <a:solidFill>
                <a:schemeClr val="tx1"/>
              </a:solidFill>
              <a:effectLst/>
              <a:latin typeface="+mn-lt"/>
              <a:ea typeface="+mn-ea"/>
              <a:cs typeface="+mn-cs"/>
            </a:rPr>
            <a:t>Associates Degree</a:t>
          </a:r>
          <a:r>
            <a:rPr lang="en-US" b="1"/>
            <a:t> =</a:t>
          </a:r>
          <a:r>
            <a:rPr lang="en-US" sz="1100" b="1" i="0" u="none" strike="noStrike">
              <a:solidFill>
                <a:schemeClr val="tx1"/>
              </a:solidFill>
              <a:effectLst/>
              <a:latin typeface="+mn-lt"/>
              <a:ea typeface="+mn-ea"/>
              <a:cs typeface="+mn-cs"/>
            </a:rPr>
            <a:t>25</a:t>
          </a:r>
          <a:r>
            <a:rPr lang="en-US" b="1"/>
            <a:t> male and  </a:t>
          </a:r>
          <a:r>
            <a:rPr lang="en-US" sz="1100" b="1" i="0" u="none" strike="noStrike">
              <a:solidFill>
                <a:schemeClr val="tx1"/>
              </a:solidFill>
              <a:effectLst/>
              <a:latin typeface="+mn-lt"/>
              <a:ea typeface="+mn-ea"/>
              <a:cs typeface="+mn-cs"/>
            </a:rPr>
            <a:t>19</a:t>
          </a:r>
          <a:r>
            <a:rPr lang="en-US" b="1"/>
            <a:t> female   ,</a:t>
          </a:r>
          <a:r>
            <a:rPr lang="en-US" sz="1100" b="1" i="0" u="none" strike="noStrike">
              <a:solidFill>
                <a:schemeClr val="tx1"/>
              </a:solidFill>
              <a:effectLst/>
              <a:latin typeface="+mn-lt"/>
              <a:ea typeface="+mn-ea"/>
              <a:cs typeface="+mn-cs"/>
            </a:rPr>
            <a:t>Bachelor's Degree</a:t>
          </a:r>
          <a:r>
            <a:rPr lang="en-US" b="1"/>
            <a:t> =</a:t>
          </a:r>
          <a:r>
            <a:rPr lang="en-US" sz="1100" b="1" i="0" u="none" strike="noStrike" baseline="0">
              <a:solidFill>
                <a:schemeClr val="tx1"/>
              </a:solidFill>
              <a:effectLst/>
              <a:latin typeface="+mn-lt"/>
              <a:ea typeface="+mn-ea"/>
              <a:cs typeface="+mn-cs"/>
            </a:rPr>
            <a:t> 61 male and 38 female, </a:t>
          </a:r>
          <a:r>
            <a:rPr lang="en-US" b="1"/>
            <a:t> </a:t>
          </a:r>
          <a:r>
            <a:rPr lang="en-US" sz="1100" b="1" i="0" u="none" strike="noStrike">
              <a:solidFill>
                <a:schemeClr val="tx1"/>
              </a:solidFill>
              <a:effectLst/>
              <a:latin typeface="+mn-lt"/>
              <a:ea typeface="+mn-ea"/>
              <a:cs typeface="+mn-cs"/>
            </a:rPr>
            <a:t>Doctoral Degree=</a:t>
          </a:r>
          <a:r>
            <a:rPr lang="en-US" b="1"/>
            <a:t> </a:t>
          </a:r>
          <a:r>
            <a:rPr lang="en-US" sz="1100" b="1" i="0" u="none" strike="noStrike">
              <a:solidFill>
                <a:schemeClr val="tx1"/>
              </a:solidFill>
              <a:effectLst/>
              <a:latin typeface="+mn-lt"/>
              <a:ea typeface="+mn-ea"/>
              <a:cs typeface="+mn-cs"/>
            </a:rPr>
            <a:t>2</a:t>
          </a:r>
          <a:r>
            <a:rPr lang="en-US" sz="1100" b="1" i="0" u="none" strike="noStrike" baseline="0">
              <a:solidFill>
                <a:schemeClr val="tx1"/>
              </a:solidFill>
              <a:effectLst/>
              <a:latin typeface="+mn-lt"/>
              <a:ea typeface="+mn-ea"/>
              <a:cs typeface="+mn-cs"/>
            </a:rPr>
            <a:t> male and 3 female ,  </a:t>
          </a:r>
          <a:r>
            <a:rPr lang="en-US" sz="1100" b="1" i="0" u="none" strike="noStrike">
              <a:solidFill>
                <a:schemeClr val="tx1"/>
              </a:solidFill>
              <a:effectLst/>
              <a:latin typeface="+mn-lt"/>
              <a:ea typeface="+mn-ea"/>
              <a:cs typeface="+mn-cs"/>
            </a:rPr>
            <a:t>High School=20</a:t>
          </a:r>
          <a:r>
            <a:rPr lang="en-US" sz="1100" b="1" i="0" u="none" strike="noStrike" baseline="0">
              <a:solidFill>
                <a:schemeClr val="tx1"/>
              </a:solidFill>
              <a:effectLst/>
              <a:latin typeface="+mn-lt"/>
              <a:ea typeface="+mn-ea"/>
              <a:cs typeface="+mn-cs"/>
            </a:rPr>
            <a:t> male and 11 female,  </a:t>
          </a:r>
          <a:r>
            <a:rPr lang="en-US" b="1"/>
            <a:t> </a:t>
          </a:r>
          <a:r>
            <a:rPr lang="en-US" sz="1100" b="1" i="0" u="none" strike="noStrike">
              <a:solidFill>
                <a:schemeClr val="tx1"/>
              </a:solidFill>
              <a:effectLst/>
              <a:latin typeface="+mn-lt"/>
              <a:ea typeface="+mn-ea"/>
              <a:cs typeface="+mn-cs"/>
            </a:rPr>
            <a:t>Master's Degree=</a:t>
          </a:r>
          <a:r>
            <a:rPr lang="en-US" sz="1100" b="1" i="0" u="none" strike="noStrike" baseline="0">
              <a:solidFill>
                <a:schemeClr val="tx1"/>
              </a:solidFill>
              <a:effectLst/>
              <a:latin typeface="+mn-lt"/>
              <a:ea typeface="+mn-ea"/>
              <a:cs typeface="+mn-cs"/>
            </a:rPr>
            <a:t> 42 male and 16 female.</a:t>
          </a:r>
          <a:endParaRPr lang="en-US" b="1"/>
        </a:p>
        <a:p>
          <a:endParaRPr lang="en-US" sz="1100"/>
        </a:p>
      </xdr:txBody>
    </xdr:sp>
    <xdr:clientData/>
  </xdr:oneCellAnchor>
  <xdr:oneCellAnchor>
    <xdr:from>
      <xdr:col>0</xdr:col>
      <xdr:colOff>9525</xdr:colOff>
      <xdr:row>35</xdr:row>
      <xdr:rowOff>9525</xdr:rowOff>
    </xdr:from>
    <xdr:ext cx="12182475" cy="371475"/>
    <xdr:sp macro="" textlink="">
      <xdr:nvSpPr>
        <xdr:cNvPr id="7" name="TextBox 6"/>
        <xdr:cNvSpPr txBox="1"/>
      </xdr:nvSpPr>
      <xdr:spPr>
        <a:xfrm>
          <a:off x="9525" y="6677025"/>
          <a:ext cx="12182475" cy="371475"/>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This</a:t>
          </a:r>
          <a:r>
            <a:rPr lang="en-US" sz="1100" b="1" baseline="0"/>
            <a:t> show different job role wise male and female emploee count</a:t>
          </a:r>
          <a:r>
            <a:rPr lang="en-US" sz="1100" baseline="0"/>
            <a:t>.</a:t>
          </a:r>
          <a:endParaRPr lang="en-US" sz="1100"/>
        </a:p>
      </xdr:txBody>
    </xdr:sp>
    <xdr:clientData/>
  </xdr:oneCellAnchor>
  <xdr:oneCellAnchor>
    <xdr:from>
      <xdr:col>0</xdr:col>
      <xdr:colOff>0</xdr:colOff>
      <xdr:row>40</xdr:row>
      <xdr:rowOff>9525</xdr:rowOff>
    </xdr:from>
    <xdr:ext cx="12192000" cy="571500"/>
    <xdr:sp macro="" textlink="">
      <xdr:nvSpPr>
        <xdr:cNvPr id="8" name="TextBox 7"/>
        <xdr:cNvSpPr txBox="1"/>
      </xdr:nvSpPr>
      <xdr:spPr>
        <a:xfrm>
          <a:off x="0" y="7629525"/>
          <a:ext cx="12192000" cy="57150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In</a:t>
          </a:r>
          <a:r>
            <a:rPr lang="en-US" sz="1100" baseline="0"/>
            <a:t> department wise attrition we find attrition count &amp; percentage of male and female employee in each department  </a:t>
          </a:r>
          <a:r>
            <a:rPr lang="en-US" sz="1100" b="1" baseline="0"/>
            <a:t>:: MALE EMPLOYEE DEPARTMENT WISE ATTRITION COUNT AND PERCENTAGE &gt;&gt;&gt;</a:t>
          </a:r>
          <a:r>
            <a:rPr lang="en-US" sz="1100" b="1" i="0" u="none" strike="noStrike">
              <a:solidFill>
                <a:schemeClr val="tx1"/>
              </a:solidFill>
              <a:effectLst/>
              <a:latin typeface="+mn-lt"/>
              <a:ea typeface="+mn-ea"/>
              <a:cs typeface="+mn-cs"/>
            </a:rPr>
            <a:t>HR= 6 </a:t>
          </a:r>
          <a:r>
            <a:rPr lang="en-US" sz="1100" b="0" i="0" u="none" strike="noStrike">
              <a:solidFill>
                <a:schemeClr val="tx1"/>
              </a:solidFill>
              <a:effectLst/>
              <a:latin typeface="+mn-lt"/>
              <a:ea typeface="+mn-ea"/>
              <a:cs typeface="+mn-cs"/>
            </a:rPr>
            <a:t>(4%)</a:t>
          </a:r>
          <a:r>
            <a:rPr lang="en-US" b="0"/>
            <a:t> </a:t>
          </a:r>
          <a:r>
            <a:rPr lang="en-US" b="1"/>
            <a:t>, </a:t>
          </a:r>
          <a:r>
            <a:rPr lang="en-US" sz="1100" b="1" i="0" u="none" strike="noStrike">
              <a:solidFill>
                <a:schemeClr val="tx1"/>
              </a:solidFill>
              <a:effectLst/>
              <a:latin typeface="+mn-lt"/>
              <a:ea typeface="+mn-ea"/>
              <a:cs typeface="+mn-cs"/>
            </a:rPr>
            <a:t>R&amp;D</a:t>
          </a:r>
          <a:r>
            <a:rPr lang="en-US" b="1"/>
            <a:t> =</a:t>
          </a:r>
          <a:r>
            <a:rPr lang="en-US" sz="1100" b="1" i="0" u="none" strike="noStrike">
              <a:solidFill>
                <a:schemeClr val="tx1"/>
              </a:solidFill>
              <a:effectLst/>
              <a:latin typeface="+mn-lt"/>
              <a:ea typeface="+mn-ea"/>
              <a:cs typeface="+mn-cs"/>
            </a:rPr>
            <a:t>90 (60%), </a:t>
          </a:r>
          <a:r>
            <a:rPr lang="en-US" b="1"/>
            <a:t> </a:t>
          </a:r>
          <a:r>
            <a:rPr lang="en-US" sz="1100" b="1" i="0" u="none" strike="noStrike">
              <a:solidFill>
                <a:schemeClr val="tx1"/>
              </a:solidFill>
              <a:effectLst/>
              <a:latin typeface="+mn-lt"/>
              <a:ea typeface="+mn-ea"/>
              <a:cs typeface="+mn-cs"/>
            </a:rPr>
            <a:t>Sales=54</a:t>
          </a:r>
          <a:r>
            <a:rPr lang="en-US" b="1"/>
            <a:t> (36%)         ,       FE</a:t>
          </a:r>
          <a:r>
            <a:rPr lang="en-US" sz="1100" b="1" baseline="0">
              <a:solidFill>
                <a:schemeClr val="tx1"/>
              </a:solidFill>
              <a:effectLst/>
              <a:latin typeface="+mn-lt"/>
              <a:ea typeface="+mn-ea"/>
              <a:cs typeface="+mn-cs"/>
            </a:rPr>
            <a:t>MALE EMPLOYEE DEPARTMENT WISE ATTRITION COUNT AND PERCENTAGE &gt;&gt;</a:t>
          </a:r>
          <a:r>
            <a:rPr lang="en-US" sz="1100" b="1" i="0" u="none" strike="noStrike">
              <a:solidFill>
                <a:schemeClr val="tx1"/>
              </a:solidFill>
              <a:effectLst/>
              <a:latin typeface="+mn-lt"/>
              <a:ea typeface="+mn-ea"/>
              <a:cs typeface="+mn-cs"/>
            </a:rPr>
            <a:t>HR=</a:t>
          </a:r>
          <a:r>
            <a:rPr lang="en-US" b="1"/>
            <a:t> </a:t>
          </a:r>
          <a:r>
            <a:rPr lang="en-US" sz="1100" b="1" i="0" u="none" strike="noStrike">
              <a:solidFill>
                <a:schemeClr val="tx1"/>
              </a:solidFill>
              <a:effectLst/>
              <a:latin typeface="+mn-lt"/>
              <a:ea typeface="+mn-ea"/>
              <a:cs typeface="+mn-cs"/>
            </a:rPr>
            <a:t>6 (6.90%),</a:t>
          </a:r>
          <a:r>
            <a:rPr lang="en-US" b="1"/>
            <a:t> </a:t>
          </a:r>
          <a:r>
            <a:rPr lang="en-US" sz="1100" b="1" i="0" u="none" strike="noStrike">
              <a:solidFill>
                <a:schemeClr val="tx1"/>
              </a:solidFill>
              <a:effectLst/>
              <a:latin typeface="+mn-lt"/>
              <a:ea typeface="+mn-ea"/>
              <a:cs typeface="+mn-cs"/>
            </a:rPr>
            <a:t>R&amp;D=</a:t>
          </a:r>
          <a:r>
            <a:rPr lang="en-US" b="1"/>
            <a:t> </a:t>
          </a:r>
          <a:r>
            <a:rPr lang="en-US" sz="1100" b="1" i="0" u="none" strike="noStrike">
              <a:solidFill>
                <a:schemeClr val="tx1"/>
              </a:solidFill>
              <a:effectLst/>
              <a:latin typeface="+mn-lt"/>
              <a:ea typeface="+mn-ea"/>
              <a:cs typeface="+mn-cs"/>
            </a:rPr>
            <a:t>43 (49.43%)</a:t>
          </a:r>
          <a:r>
            <a:rPr lang="en-US" b="1"/>
            <a:t> , </a:t>
          </a:r>
          <a:r>
            <a:rPr lang="en-US" sz="1100" b="1" i="0" u="none" strike="noStrike">
              <a:solidFill>
                <a:schemeClr val="tx1"/>
              </a:solidFill>
              <a:effectLst/>
              <a:latin typeface="+mn-lt"/>
              <a:ea typeface="+mn-ea"/>
              <a:cs typeface="+mn-cs"/>
            </a:rPr>
            <a:t>Sales=</a:t>
          </a:r>
          <a:r>
            <a:rPr lang="en-US" b="1"/>
            <a:t> </a:t>
          </a:r>
          <a:r>
            <a:rPr lang="en-US" sz="1100" b="1" i="0" u="none" strike="noStrike">
              <a:solidFill>
                <a:schemeClr val="tx1"/>
              </a:solidFill>
              <a:effectLst/>
              <a:latin typeface="+mn-lt"/>
              <a:ea typeface="+mn-ea"/>
              <a:cs typeface="+mn-cs"/>
            </a:rPr>
            <a:t>38</a:t>
          </a:r>
          <a:r>
            <a:rPr lang="en-US" b="1"/>
            <a:t> (43.68%).    </a:t>
          </a:r>
          <a:endParaRPr lang="en-US" sz="1100" b="1"/>
        </a:p>
      </xdr:txBody>
    </xdr:sp>
    <xdr:clientData/>
  </xdr:oneCellAnchor>
  <xdr:oneCellAnchor>
    <xdr:from>
      <xdr:col>0</xdr:col>
      <xdr:colOff>0</xdr:colOff>
      <xdr:row>46</xdr:row>
      <xdr:rowOff>0</xdr:rowOff>
    </xdr:from>
    <xdr:ext cx="12192000" cy="381000"/>
    <xdr:sp macro="" textlink="">
      <xdr:nvSpPr>
        <xdr:cNvPr id="9" name="TextBox 8"/>
        <xdr:cNvSpPr txBox="1"/>
      </xdr:nvSpPr>
      <xdr:spPr>
        <a:xfrm>
          <a:off x="0" y="8763000"/>
          <a:ext cx="12192000" cy="38100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In this we can see that different</a:t>
          </a:r>
          <a:r>
            <a:rPr lang="en-US" sz="1100" b="1" baseline="0"/>
            <a:t> </a:t>
          </a:r>
          <a:r>
            <a:rPr lang="en-US" sz="1100" b="1"/>
            <a:t>age group wise male employee count and female employee</a:t>
          </a:r>
          <a:r>
            <a:rPr lang="en-US" sz="1100" b="1" baseline="0"/>
            <a:t> count</a:t>
          </a:r>
          <a:endParaRPr lang="en-US" sz="1100" b="1"/>
        </a:p>
      </xdr:txBody>
    </xdr:sp>
    <xdr:clientData/>
  </xdr:oneCellAnchor>
  <xdr:oneCellAnchor>
    <xdr:from>
      <xdr:col>0</xdr:col>
      <xdr:colOff>0</xdr:colOff>
      <xdr:row>51</xdr:row>
      <xdr:rowOff>9524</xdr:rowOff>
    </xdr:from>
    <xdr:ext cx="12192000" cy="581025"/>
    <xdr:sp macro="" textlink="">
      <xdr:nvSpPr>
        <xdr:cNvPr id="10" name="TextBox 9"/>
        <xdr:cNvSpPr txBox="1"/>
      </xdr:nvSpPr>
      <xdr:spPr>
        <a:xfrm>
          <a:off x="0" y="9725024"/>
          <a:ext cx="12192000" cy="581025"/>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By</a:t>
          </a:r>
          <a:r>
            <a:rPr lang="en-US" sz="1100" baseline="0"/>
            <a:t> Maritial status according we can see the attrition count of male employee and also for female employee</a:t>
          </a:r>
          <a:r>
            <a:rPr lang="en-US" sz="1100" b="1" baseline="0"/>
            <a:t>::: FOR MALE EMPLOYEE&gt;&gt; </a:t>
          </a:r>
          <a:r>
            <a:rPr lang="en-US" sz="1100" b="1" i="0" u="none" strike="noStrike">
              <a:solidFill>
                <a:schemeClr val="tx1"/>
              </a:solidFill>
              <a:effectLst/>
              <a:latin typeface="+mn-lt"/>
              <a:ea typeface="+mn-ea"/>
              <a:cs typeface="+mn-cs"/>
            </a:rPr>
            <a:t>Divorced=</a:t>
          </a:r>
          <a:r>
            <a:rPr lang="en-US" b="1"/>
            <a:t> </a:t>
          </a:r>
          <a:r>
            <a:rPr lang="en-US" sz="1100" b="1" i="0" u="none" strike="noStrike">
              <a:solidFill>
                <a:schemeClr val="tx1"/>
              </a:solidFill>
              <a:effectLst/>
              <a:latin typeface="+mn-lt"/>
              <a:ea typeface="+mn-ea"/>
              <a:cs typeface="+mn-cs"/>
            </a:rPr>
            <a:t>15</a:t>
          </a:r>
          <a:r>
            <a:rPr lang="en-US" b="1"/>
            <a:t> ,</a:t>
          </a:r>
          <a:r>
            <a:rPr lang="en-US" sz="1100" b="1" i="0" u="none" strike="noStrike">
              <a:solidFill>
                <a:schemeClr val="tx1"/>
              </a:solidFill>
              <a:effectLst/>
              <a:latin typeface="+mn-lt"/>
              <a:ea typeface="+mn-ea"/>
              <a:cs typeface="+mn-cs"/>
            </a:rPr>
            <a:t>Married</a:t>
          </a:r>
          <a:r>
            <a:rPr lang="en-US" b="1"/>
            <a:t> =</a:t>
          </a:r>
          <a:r>
            <a:rPr lang="en-US" sz="1100" b="1" i="0" u="none" strike="noStrike">
              <a:solidFill>
                <a:schemeClr val="tx1"/>
              </a:solidFill>
              <a:effectLst/>
              <a:latin typeface="+mn-lt"/>
              <a:ea typeface="+mn-ea"/>
              <a:cs typeface="+mn-cs"/>
            </a:rPr>
            <a:t>39</a:t>
          </a:r>
          <a:r>
            <a:rPr lang="en-US" b="1"/>
            <a:t> , </a:t>
          </a:r>
          <a:r>
            <a:rPr lang="en-US" sz="1100" b="1" i="0" u="none" strike="noStrike">
              <a:solidFill>
                <a:schemeClr val="tx1"/>
              </a:solidFill>
              <a:effectLst/>
              <a:latin typeface="+mn-lt"/>
              <a:ea typeface="+mn-ea"/>
              <a:cs typeface="+mn-cs"/>
            </a:rPr>
            <a:t>Single=</a:t>
          </a:r>
          <a:r>
            <a:rPr lang="en-US" b="1"/>
            <a:t> </a:t>
          </a:r>
          <a:r>
            <a:rPr lang="en-US" sz="1100" b="1" i="0" u="none" strike="noStrike">
              <a:solidFill>
                <a:schemeClr val="tx1"/>
              </a:solidFill>
              <a:effectLst/>
              <a:latin typeface="+mn-lt"/>
              <a:ea typeface="+mn-ea"/>
              <a:cs typeface="+mn-cs"/>
            </a:rPr>
            <a:t>26</a:t>
          </a:r>
          <a:r>
            <a:rPr lang="en-US" b="1"/>
            <a:t> , TOTAL=80    ,                                     FOR FEMALE EMPLOYEE&gt;&gt;</a:t>
          </a:r>
          <a:r>
            <a:rPr lang="en-US" sz="1100" b="1" i="0" u="none" strike="noStrike">
              <a:solidFill>
                <a:schemeClr val="tx1"/>
              </a:solidFill>
              <a:effectLst/>
              <a:latin typeface="+mn-lt"/>
              <a:ea typeface="+mn-ea"/>
              <a:cs typeface="+mn-cs"/>
            </a:rPr>
            <a:t>Divorced=</a:t>
          </a:r>
          <a:r>
            <a:rPr lang="en-US" b="1"/>
            <a:t> </a:t>
          </a:r>
          <a:r>
            <a:rPr lang="en-US" sz="1100" b="1" i="0" u="none" strike="noStrike">
              <a:solidFill>
                <a:schemeClr val="tx1"/>
              </a:solidFill>
              <a:effectLst/>
              <a:latin typeface="+mn-lt"/>
              <a:ea typeface="+mn-ea"/>
              <a:cs typeface="+mn-cs"/>
            </a:rPr>
            <a:t>11,</a:t>
          </a:r>
          <a:r>
            <a:rPr lang="en-US" b="1"/>
            <a:t> </a:t>
          </a:r>
          <a:r>
            <a:rPr lang="en-US" sz="1100" b="1" i="0" u="none" strike="noStrike">
              <a:solidFill>
                <a:schemeClr val="tx1"/>
              </a:solidFill>
              <a:effectLst/>
              <a:latin typeface="+mn-lt"/>
              <a:ea typeface="+mn-ea"/>
              <a:cs typeface="+mn-cs"/>
            </a:rPr>
            <a:t>Married=</a:t>
          </a:r>
          <a:r>
            <a:rPr lang="en-US" b="1"/>
            <a:t> </a:t>
          </a:r>
          <a:r>
            <a:rPr lang="en-US" sz="1100" b="1" i="0" u="none" strike="noStrike">
              <a:solidFill>
                <a:schemeClr val="tx1"/>
              </a:solidFill>
              <a:effectLst/>
              <a:latin typeface="+mn-lt"/>
              <a:ea typeface="+mn-ea"/>
              <a:cs typeface="+mn-cs"/>
            </a:rPr>
            <a:t>22</a:t>
          </a:r>
          <a:r>
            <a:rPr lang="en-US" b="1"/>
            <a:t> ,</a:t>
          </a:r>
          <a:r>
            <a:rPr lang="en-US" sz="1100" b="1" i="0" u="none" strike="noStrike">
              <a:solidFill>
                <a:schemeClr val="tx1"/>
              </a:solidFill>
              <a:effectLst/>
              <a:latin typeface="+mn-lt"/>
              <a:ea typeface="+mn-ea"/>
              <a:cs typeface="+mn-cs"/>
            </a:rPr>
            <a:t>Single</a:t>
          </a:r>
          <a:r>
            <a:rPr lang="en-US" b="1"/>
            <a:t> =</a:t>
          </a:r>
          <a:r>
            <a:rPr lang="en-US" sz="1100" b="1" i="0" u="none" strike="noStrike">
              <a:solidFill>
                <a:schemeClr val="tx1"/>
              </a:solidFill>
              <a:effectLst/>
              <a:latin typeface="+mn-lt"/>
              <a:ea typeface="+mn-ea"/>
              <a:cs typeface="+mn-cs"/>
            </a:rPr>
            <a:t>19</a:t>
          </a:r>
          <a:r>
            <a:rPr lang="en-US" b="1"/>
            <a:t> , TOTAL=52</a:t>
          </a:r>
          <a:endParaRPr lang="en-US" sz="1100" b="1"/>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am" refreshedDate="45345.528522800923" createdVersion="6" refreshedVersion="6" minRefreshableVersion="3" recordCount="147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17:B18"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232790848"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C80:D8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2">
    <chartFormat chart="0" format="2"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C182:D186"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h="1" x="2"/>
        <item h="1" x="1"/>
        <item x="4"/>
        <item t="default"/>
      </items>
    </pivotField>
    <pivotField showAll="0"/>
    <pivotField showAll="0"/>
    <pivotField showAll="0">
      <items count="3">
        <item h="1"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10" baseItem="0"/>
  </dataFields>
  <chartFormats count="2">
    <chartFormat chart="0" format="5"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132:C136"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4:D5"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h="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232790848"/>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41:C43"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pivotField axis="axisRow"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t="grand">
      <x/>
    </i>
  </rowItems>
  <colItems count="1">
    <i/>
  </colItems>
  <dataFields count="1">
    <dataField name="Count of Employee Number" fld="7"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159:C165" firstHeaderRow="1" firstDataRow="1" firstDataCol="1"/>
  <pivotFields count="44">
    <pivotField showAll="0"/>
    <pivotField showAll="0"/>
    <pivotField axis="axisRow" showAll="0">
      <items count="6">
        <item x="2"/>
        <item x="0"/>
        <item x="1"/>
        <item x="3"/>
        <item x="4"/>
        <item t="default"/>
      </items>
    </pivotField>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Count of CF_attrition count" fld="17" subtotal="count" baseField="2" baseItem="0"/>
  </dataFields>
  <chartFormats count="2">
    <chartFormat chart="0" format="3"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107:C117" firstHeaderRow="1" firstDataRow="1" firstDataCol="1"/>
  <pivotFields count="44">
    <pivotField showAll="0"/>
    <pivotField showAll="0"/>
    <pivotField showAll="0"/>
    <pivotField showAll="0"/>
    <pivotField showAll="0"/>
    <pivotField showAll="0"/>
    <pivotField showAll="0"/>
    <pivotField showAll="0"/>
    <pivotField showAll="0">
      <items count="3">
        <item x="0"/>
        <item h="1"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 fld="17"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3" name="PivotTable3"/>
  </pivotTables>
  <data>
    <tabular pivotCacheId="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3" name="PivotTable4"/>
  </pivotTables>
  <data>
    <tabular pivotCacheId="1">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3" name="PivotTable4"/>
  </pivotTables>
  <data>
    <tabular pivotCacheId="1">
      <items count="2">
        <i x="0"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3" name="PivotTable5"/>
  </pivotTables>
  <data>
    <tabular pivotCacheId="1">
      <items count="6">
        <i x="5" s="1"/>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3" name="PivotTable5"/>
  </pivotTables>
  <data>
    <tabular pivotCacheId="1">
      <items count="2">
        <i x="0" s="1"/>
        <i x="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s>
  <data>
    <tabular pivotCacheId="1">
      <items count="5">
        <i x="0" s="1"/>
        <i x="3" s="1"/>
        <i x="4"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Gender3" sourceName="Gender">
  <pivotTables>
    <pivotTable tabId="3" name="PivotTable1"/>
  </pivotTables>
  <data>
    <tabular pivotCacheId="1">
      <items count="2">
        <i x="0" s="1"/>
        <i x="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Gender4" sourceName="Gender">
  <pivotTables>
    <pivotTable tabId="3" name="PivotTable2"/>
  </pivotTables>
  <data>
    <tabular pivotCacheId="1">
      <items count="2">
        <i x="0" s="1"/>
        <i x="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Gender5" sourceName="Gender">
  <pivotTables>
    <pivotTable tabId="3" name="PivotTable6"/>
  </pivotTables>
  <data>
    <tabular pivotCacheId="1">
      <items count="2">
        <i x="0" s="1"/>
        <i x="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Gender6" sourceName="Gender">
  <pivotTables>
    <pivotTable tabId="3" name="PivotTable9"/>
  </pivotTables>
  <data>
    <tabular pivotCacheId="1">
      <items count="2">
        <i x="0" s="1"/>
        <i x="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Gender7" sourceName="Gender">
  <pivotTables>
    <pivotTable tabId="3" name="PivotTable10"/>
  </pivotTables>
  <data>
    <tabular pivotCacheId="1">
      <items count="2">
        <i x="0"/>
        <i x="1"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3" name="PivotTable10"/>
  </pivotTables>
  <data>
    <tabular pivotCacheId="1">
      <items count="3">
        <i x="2" s="1"/>
        <i x="1" s="1"/>
        <i x="0"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3" name="PivotTable10"/>
  </pivotTables>
  <data>
    <tabular pivotCacheId="1">
      <items count="6">
        <i x="5"/>
        <i x="0"/>
        <i x="3"/>
        <i x="2"/>
        <i x="1"/>
        <i x="4"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0"/>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 name="Education Field" cache="Slicer_Education_Field" caption="Education Field" rowHeight="241300"/>
  <slicer name="Gender 1" cache="Slicer_Gender1" caption="Gender" rowHeight="241300"/>
  <slicer name="Education Field 1" cache="Slicer_Education_Field1" caption="Education Field" rowHeight="241300"/>
  <slicer name="Gender 2" cache="Slicer_Gender2" caption="Gender" rowHeight="241300"/>
  <slicer name="Education" cache="Slicer_Education" caption="Education" rowHeight="241300"/>
  <slicer name="Gender 3" cache="Slicer_Gender3" caption="Gender" rowHeight="241300"/>
  <slicer name="Gender 4" cache="Slicer_Gender4" caption="Gender" rowHeight="241300"/>
  <slicer name="Gender 5" cache="Slicer_Gender5" caption="Gender" rowHeight="241300"/>
  <slicer name="Gender 6" cache="Slicer_Gender6" caption="Gender" rowHeight="241300"/>
  <slicer name="Gender 7" cache="Slicer_Gender7" caption="Gender" rowHeight="241300"/>
  <slicer name="Department" cache="Slicer_Department" caption="Department" rowHeight="241300"/>
  <slicer name="Education Field 2" cache="Slicer_Education_Field2" caption="Education Field" rowHeight="241300"/>
  <slicer name="Marital Status" cache="Slicer_Marital_Status" caption="Marital Status"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8" cache="Slicer_Gender6" caption="Gender" rowHeight="241300"/>
  <slicer name="Department 1" cache="Slicer_Department" caption="Department" rowHeight="241300"/>
  <slicer name="Education Field 3" cache="Slicer_Education_Field2" caption="Education Field" rowHeight="241300"/>
</slicers>
</file>

<file path=xl/tables/table1.xml><?xml version="1.0" encoding="utf-8"?>
<table xmlns="http://schemas.openxmlformats.org/spreadsheetml/2006/main" id="1" name="Table1" displayName="Table1" ref="A1:AR1471" totalsRowShown="0">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workbookViewId="0">
      <selection activeCell="AB1" sqref="AB1:AB1048576"/>
    </sheetView>
  </sheetViews>
  <sheetFormatPr defaultRowHeight="15" x14ac:dyDescent="0.25"/>
  <cols>
    <col min="1" max="1" width="13.7109375" customWidth="1"/>
    <col min="2" max="2" width="17.28515625" customWidth="1"/>
    <col min="3" max="3" width="16.140625" customWidth="1"/>
    <col min="4" max="4" width="20.7109375" customWidth="1"/>
    <col min="5" max="5" width="17" customWidth="1"/>
    <col min="6" max="6" width="19.28515625" customWidth="1"/>
    <col min="7" max="7" width="20.140625" customWidth="1"/>
    <col min="8" max="8" width="20.28515625" customWidth="1"/>
    <col min="9" max="9" width="17.42578125" customWidth="1"/>
    <col min="10" max="10" width="23.28515625" customWidth="1"/>
    <col min="11" max="11" width="20.7109375" customWidth="1"/>
    <col min="12" max="12" width="12.85546875" customWidth="1"/>
    <col min="13" max="13" width="11.140625" customWidth="1"/>
    <col min="14" max="14" width="29.140625" customWidth="1"/>
    <col min="15" max="15" width="15.140625" customWidth="1"/>
    <col min="18" max="18" width="19.28515625" customWidth="1"/>
    <col min="19" max="19" width="21.140625" customWidth="1"/>
    <col min="20" max="20" width="22.28515625" customWidth="1"/>
    <col min="21" max="21" width="20.7109375" customWidth="1"/>
    <col min="22" max="22" width="19.85546875" customWidth="1"/>
    <col min="23" max="23" width="22.85546875" customWidth="1"/>
    <col min="24" max="24" width="18.42578125" customWidth="1"/>
    <col min="25" max="25" width="18.140625" customWidth="1"/>
    <col min="26" max="26" width="26.7109375" customWidth="1"/>
    <col min="28" max="28" width="18.7109375" customWidth="1"/>
    <col min="29" max="29" width="19.42578125" customWidth="1"/>
    <col min="30" max="30" width="22" customWidth="1"/>
    <col min="31" max="31" width="20.7109375" customWidth="1"/>
    <col min="32" max="32" width="18" customWidth="1"/>
    <col min="33" max="33" width="33" customWidth="1"/>
    <col min="34" max="34" width="24.7109375" customWidth="1"/>
    <col min="35" max="35" width="26.28515625" customWidth="1"/>
    <col min="36" max="36" width="26.5703125" customWidth="1"/>
    <col min="37" max="38" width="19.85546875" customWidth="1"/>
    <col min="39" max="39" width="22.5703125" customWidth="1"/>
    <col min="40" max="40" width="20.28515625" customWidth="1"/>
    <col min="41" max="41" width="24.5703125" customWidth="1"/>
    <col min="42" max="42" width="27" customWidth="1"/>
    <col min="43" max="43" width="27.7109375" customWidth="1"/>
    <col min="44" max="44" width="25.2851562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94"/>
  <sheetViews>
    <sheetView topLeftCell="A176" zoomScale="103" workbookViewId="0">
      <selection activeCell="C183" sqref="C183:D185"/>
      <pivotSelection pane="bottomRight" showHeader="1" extendable="1" max="4" activeRow="182" activeCol="2" click="1" r:id="rId3">
        <pivotArea dataOnly="0" axis="axisRow" fieldPosition="0">
          <references count="1">
            <reference field="10" count="3">
              <x v="0"/>
              <x v="1"/>
              <x v="2"/>
            </reference>
          </references>
        </pivotArea>
      </pivotSelection>
    </sheetView>
  </sheetViews>
  <sheetFormatPr defaultRowHeight="15" x14ac:dyDescent="0.25"/>
  <cols>
    <col min="2" max="3" width="13.140625" customWidth="1"/>
    <col min="4" max="4" width="25.28515625" customWidth="1"/>
    <col min="5" max="5" width="15.85546875" customWidth="1"/>
    <col min="6" max="6" width="19.7109375" customWidth="1"/>
    <col min="7" max="7" width="11.7109375" customWidth="1"/>
  </cols>
  <sheetData>
    <row r="1" spans="2:6" x14ac:dyDescent="0.25">
      <c r="B1" s="11" t="s">
        <v>1570</v>
      </c>
      <c r="C1" s="12"/>
    </row>
    <row r="2" spans="2:6" x14ac:dyDescent="0.25">
      <c r="B2" s="12"/>
      <c r="C2" s="12"/>
    </row>
    <row r="4" spans="2:6" x14ac:dyDescent="0.25">
      <c r="B4" s="9" t="s">
        <v>1554</v>
      </c>
      <c r="C4" s="9" t="s">
        <v>1555</v>
      </c>
      <c r="D4" s="9" t="s">
        <v>1556</v>
      </c>
    </row>
    <row r="5" spans="2:6" x14ac:dyDescent="0.25">
      <c r="B5" s="1">
        <v>588</v>
      </c>
      <c r="C5" s="1">
        <v>87</v>
      </c>
      <c r="D5" s="1">
        <v>37.329931972789119</v>
      </c>
    </row>
    <row r="8" spans="2:6" ht="15.75" x14ac:dyDescent="0.25">
      <c r="B8" s="2" t="s">
        <v>1557</v>
      </c>
      <c r="C8" s="2" t="s">
        <v>1558</v>
      </c>
      <c r="D8" s="2" t="s">
        <v>1559</v>
      </c>
      <c r="E8" s="2" t="s">
        <v>1560</v>
      </c>
      <c r="F8" s="2" t="s">
        <v>1561</v>
      </c>
    </row>
    <row r="9" spans="2:6" x14ac:dyDescent="0.25">
      <c r="B9">
        <f>GETPIVOTDATA("Count of Employee Number",$B$5)</f>
        <v>588</v>
      </c>
      <c r="C9">
        <f>GETPIVOTDATA("Sum of CF_attrition count",$C$5)</f>
        <v>87</v>
      </c>
      <c r="D9">
        <f>GETPIVOTDATA("Average of Age",$D$5)</f>
        <v>37.329931972789119</v>
      </c>
      <c r="E9">
        <f>GETPIVOTDATA("Count of Employee Number",$B$4)-GETPIVOTDATA("Sum of CF_attrition count",$C$4)</f>
        <v>501</v>
      </c>
      <c r="F9" s="3">
        <f>GETPIVOTDATA("Sum of CF_attrition count",$B$4)/GETPIVOTDATA("Count of Employee Number",$B$4)</f>
        <v>0.14795918367346939</v>
      </c>
    </row>
    <row r="12" spans="2:6" x14ac:dyDescent="0.25">
      <c r="B12" s="11" t="s">
        <v>1571</v>
      </c>
      <c r="C12" s="11"/>
      <c r="D12" s="11"/>
      <c r="E12" s="11"/>
    </row>
    <row r="13" spans="2:6" x14ac:dyDescent="0.25">
      <c r="B13" s="11"/>
      <c r="C13" s="11"/>
      <c r="D13" s="11"/>
      <c r="E13" s="11"/>
    </row>
    <row r="14" spans="2:6" x14ac:dyDescent="0.25">
      <c r="B14" s="11"/>
      <c r="C14" s="11"/>
      <c r="D14" s="11"/>
      <c r="E14" s="11"/>
    </row>
    <row r="17" spans="2:4" x14ac:dyDescent="0.25">
      <c r="B17" t="s">
        <v>1562</v>
      </c>
    </row>
    <row r="18" spans="2:4" x14ac:dyDescent="0.25">
      <c r="B18" s="4">
        <v>2.5867346938775508</v>
      </c>
    </row>
    <row r="20" spans="2:4" x14ac:dyDescent="0.25">
      <c r="B20" t="s">
        <v>1563</v>
      </c>
      <c r="C20" s="4">
        <f>GETPIVOTDATA("Average of job Satisfaction",$B$17)</f>
        <v>2.5867346938775508</v>
      </c>
      <c r="D20" s="3">
        <f>C20/4</f>
        <v>0.64668367346938771</v>
      </c>
    </row>
    <row r="21" spans="2:4" x14ac:dyDescent="0.25">
      <c r="B21" s="4" t="s">
        <v>1564</v>
      </c>
      <c r="C21" s="4">
        <f>4-C20</f>
        <v>1.4132653061224492</v>
      </c>
      <c r="D21" s="3">
        <f>C21/4</f>
        <v>0.35331632653061229</v>
      </c>
    </row>
    <row r="33" spans="2:4" x14ac:dyDescent="0.25">
      <c r="B33" s="11" t="s">
        <v>1572</v>
      </c>
      <c r="C33" s="12"/>
      <c r="D33" s="12"/>
    </row>
    <row r="34" spans="2:4" x14ac:dyDescent="0.25">
      <c r="B34" s="12"/>
      <c r="C34" s="12"/>
      <c r="D34" s="12"/>
    </row>
    <row r="35" spans="2:4" x14ac:dyDescent="0.25">
      <c r="B35" s="12"/>
      <c r="C35" s="12"/>
      <c r="D35" s="12"/>
    </row>
    <row r="41" spans="2:4" x14ac:dyDescent="0.25">
      <c r="B41" s="5" t="s">
        <v>1565</v>
      </c>
      <c r="C41" t="s">
        <v>1554</v>
      </c>
    </row>
    <row r="42" spans="2:4" x14ac:dyDescent="0.25">
      <c r="B42" s="6" t="s">
        <v>51</v>
      </c>
      <c r="C42" s="1">
        <v>588</v>
      </c>
    </row>
    <row r="43" spans="2:4" x14ac:dyDescent="0.25">
      <c r="B43" s="6" t="s">
        <v>1566</v>
      </c>
      <c r="C43" s="1">
        <v>588</v>
      </c>
    </row>
    <row r="48" spans="2:4" x14ac:dyDescent="0.25">
      <c r="B48" t="s">
        <v>51</v>
      </c>
      <c r="C48">
        <f>IFERROR(GETPIVOTDATA("Employee Number",$B$41,"Female","Male"),0)</f>
        <v>0</v>
      </c>
      <c r="D48" s="3">
        <f>IFERROR(C48/($C$48+$C$49),0)</f>
        <v>0</v>
      </c>
    </row>
    <row r="49" spans="2:4" x14ac:dyDescent="0.25">
      <c r="B49" t="s">
        <v>62</v>
      </c>
      <c r="C49">
        <f>IFERROR(GETPIVOTDATA("Employee Number",$B$41,"Gender","Male"),0)</f>
        <v>0</v>
      </c>
      <c r="D49" s="3">
        <f>IFERROR(C49/($C$49+$C$48),0)</f>
        <v>0</v>
      </c>
    </row>
    <row r="68" spans="2:5" x14ac:dyDescent="0.25">
      <c r="B68" s="11" t="s">
        <v>1573</v>
      </c>
      <c r="C68" s="12"/>
      <c r="D68" s="12"/>
      <c r="E68" s="12"/>
    </row>
    <row r="69" spans="2:5" x14ac:dyDescent="0.25">
      <c r="B69" s="12"/>
      <c r="C69" s="12"/>
      <c r="D69" s="12"/>
      <c r="E69" s="12"/>
    </row>
    <row r="70" spans="2:5" x14ac:dyDescent="0.25">
      <c r="B70" s="12"/>
      <c r="C70" s="12"/>
      <c r="D70" s="12"/>
      <c r="E70" s="12"/>
    </row>
    <row r="80" spans="2:5" x14ac:dyDescent="0.25">
      <c r="C80" s="5" t="s">
        <v>1565</v>
      </c>
      <c r="D80" t="s">
        <v>1555</v>
      </c>
    </row>
    <row r="81" spans="3:4" x14ac:dyDescent="0.25">
      <c r="C81" s="6" t="s">
        <v>55</v>
      </c>
      <c r="D81" s="1">
        <v>19</v>
      </c>
    </row>
    <row r="82" spans="3:4" x14ac:dyDescent="0.25">
      <c r="C82" s="6" t="s">
        <v>77</v>
      </c>
      <c r="D82" s="1">
        <v>38</v>
      </c>
    </row>
    <row r="83" spans="3:4" x14ac:dyDescent="0.25">
      <c r="C83" s="6" t="s">
        <v>134</v>
      </c>
      <c r="D83" s="1">
        <v>3</v>
      </c>
    </row>
    <row r="84" spans="3:4" x14ac:dyDescent="0.25">
      <c r="C84" s="6" t="s">
        <v>65</v>
      </c>
      <c r="D84" s="1">
        <v>11</v>
      </c>
    </row>
    <row r="85" spans="3:4" x14ac:dyDescent="0.25">
      <c r="C85" s="6" t="s">
        <v>71</v>
      </c>
      <c r="D85" s="1">
        <v>16</v>
      </c>
    </row>
    <row r="86" spans="3:4" x14ac:dyDescent="0.25">
      <c r="C86" s="6" t="s">
        <v>1566</v>
      </c>
      <c r="D86" s="1">
        <v>87</v>
      </c>
    </row>
    <row r="99" spans="2:7" x14ac:dyDescent="0.25">
      <c r="B99" s="11" t="s">
        <v>1574</v>
      </c>
      <c r="C99" s="12"/>
      <c r="D99" s="12"/>
      <c r="E99" s="12"/>
    </row>
    <row r="100" spans="2:7" x14ac:dyDescent="0.25">
      <c r="B100" s="12"/>
      <c r="C100" s="12"/>
      <c r="D100" s="12"/>
      <c r="E100" s="12"/>
    </row>
    <row r="101" spans="2:7" x14ac:dyDescent="0.25">
      <c r="B101" s="12"/>
      <c r="C101" s="12"/>
      <c r="D101" s="12"/>
      <c r="E101" s="12"/>
    </row>
    <row r="107" spans="2:7" x14ac:dyDescent="0.25">
      <c r="B107" s="5" t="s">
        <v>1565</v>
      </c>
      <c r="C107" t="s">
        <v>1567</v>
      </c>
      <c r="F107" s="7" t="s">
        <v>1565</v>
      </c>
      <c r="G107" s="7" t="s">
        <v>1567</v>
      </c>
    </row>
    <row r="108" spans="2:7" x14ac:dyDescent="0.25">
      <c r="B108" s="6" t="s">
        <v>83</v>
      </c>
      <c r="C108" s="1">
        <v>51</v>
      </c>
      <c r="F108" s="6" t="s">
        <v>83</v>
      </c>
      <c r="G108" s="1">
        <f>GETPIVOTDATA("CF_attrition count",$B$107,"Job Role","Healthcare Representative")</f>
        <v>51</v>
      </c>
    </row>
    <row r="109" spans="2:7" x14ac:dyDescent="0.25">
      <c r="B109" s="6" t="s">
        <v>163</v>
      </c>
      <c r="C109" s="1">
        <v>16</v>
      </c>
      <c r="F109" s="6" t="s">
        <v>163</v>
      </c>
      <c r="G109" s="1">
        <f>GETPIVOTDATA("CF_attrition count",$B$107,"Job Role","Human Resources")</f>
        <v>16</v>
      </c>
    </row>
    <row r="110" spans="2:7" x14ac:dyDescent="0.25">
      <c r="B110" s="6" t="s">
        <v>68</v>
      </c>
      <c r="C110" s="1">
        <v>85</v>
      </c>
      <c r="F110" s="6" t="s">
        <v>68</v>
      </c>
      <c r="G110" s="1">
        <f>GETPIVOTDATA("CF_attrition count",$B$107,"Job Role","Laboratory Technician")</f>
        <v>85</v>
      </c>
    </row>
    <row r="111" spans="2:7" x14ac:dyDescent="0.25">
      <c r="B111" s="6" t="s">
        <v>95</v>
      </c>
      <c r="C111" s="1">
        <v>47</v>
      </c>
      <c r="F111" s="6" t="s">
        <v>95</v>
      </c>
      <c r="G111" s="1">
        <f>GETPIVOTDATA("CF_attrition count",$B$107,"Job Role","Manager")</f>
        <v>47</v>
      </c>
    </row>
    <row r="112" spans="2:7" x14ac:dyDescent="0.25">
      <c r="B112" s="6" t="s">
        <v>81</v>
      </c>
      <c r="C112" s="1">
        <v>72</v>
      </c>
      <c r="F112" s="6" t="s">
        <v>81</v>
      </c>
      <c r="G112" s="1">
        <f>GETPIVOTDATA("CF_attrition count",$B$107,"Job Role","Manufacturing Director")</f>
        <v>72</v>
      </c>
    </row>
    <row r="113" spans="2:7" x14ac:dyDescent="0.25">
      <c r="B113" s="6" t="s">
        <v>101</v>
      </c>
      <c r="C113" s="1">
        <v>33</v>
      </c>
      <c r="F113" s="6" t="s">
        <v>101</v>
      </c>
      <c r="G113" s="1">
        <f>GETPIVOTDATA("CF_attrition count",$B$107,"Job Role","Research Director")</f>
        <v>33</v>
      </c>
    </row>
    <row r="114" spans="2:7" x14ac:dyDescent="0.25">
      <c r="B114" s="6" t="s">
        <v>63</v>
      </c>
      <c r="C114" s="1">
        <v>114</v>
      </c>
      <c r="F114" s="6" t="s">
        <v>63</v>
      </c>
      <c r="G114" s="1">
        <f>GETPIVOTDATA("CF_attrition count",$B$107,"Job Role","Research Scientist")</f>
        <v>114</v>
      </c>
    </row>
    <row r="115" spans="2:7" x14ac:dyDescent="0.25">
      <c r="B115" s="6" t="s">
        <v>52</v>
      </c>
      <c r="C115" s="1">
        <v>132</v>
      </c>
      <c r="F115" s="6" t="s">
        <v>52</v>
      </c>
      <c r="G115" s="1">
        <f>GETPIVOTDATA("CF_attrition count",$B$107,"Job Role","Sales Executive")</f>
        <v>132</v>
      </c>
    </row>
    <row r="116" spans="2:7" x14ac:dyDescent="0.25">
      <c r="B116" s="6" t="s">
        <v>99</v>
      </c>
      <c r="C116" s="1">
        <v>38</v>
      </c>
      <c r="F116" s="6" t="s">
        <v>99</v>
      </c>
      <c r="G116" s="1">
        <f>GETPIVOTDATA("CF_attrition count",$B$107,"Job Role","Sales Representative")</f>
        <v>38</v>
      </c>
    </row>
    <row r="117" spans="2:7" x14ac:dyDescent="0.25">
      <c r="B117" s="6" t="s">
        <v>1566</v>
      </c>
      <c r="C117" s="1">
        <v>588</v>
      </c>
    </row>
    <row r="127" spans="2:7" x14ac:dyDescent="0.25">
      <c r="B127" s="11" t="s">
        <v>1575</v>
      </c>
      <c r="C127" s="12"/>
      <c r="D127" s="12"/>
      <c r="E127" s="12"/>
    </row>
    <row r="128" spans="2:7" x14ac:dyDescent="0.25">
      <c r="B128" s="12"/>
      <c r="C128" s="12"/>
      <c r="D128" s="12"/>
      <c r="E128" s="12"/>
    </row>
    <row r="129" spans="2:5" x14ac:dyDescent="0.25">
      <c r="B129" s="12"/>
      <c r="C129" s="12"/>
      <c r="D129" s="12"/>
      <c r="E129" s="12"/>
    </row>
    <row r="132" spans="2:5" x14ac:dyDescent="0.25">
      <c r="B132" s="5" t="s">
        <v>1565</v>
      </c>
      <c r="C132" t="s">
        <v>1555</v>
      </c>
    </row>
    <row r="133" spans="2:5" x14ac:dyDescent="0.25">
      <c r="B133" s="6" t="s">
        <v>161</v>
      </c>
      <c r="C133" s="1">
        <v>6</v>
      </c>
    </row>
    <row r="134" spans="2:5" x14ac:dyDescent="0.25">
      <c r="B134" s="6" t="s">
        <v>60</v>
      </c>
      <c r="C134" s="1">
        <v>43</v>
      </c>
    </row>
    <row r="135" spans="2:5" x14ac:dyDescent="0.25">
      <c r="B135" s="6" t="s">
        <v>48</v>
      </c>
      <c r="C135" s="1">
        <v>38</v>
      </c>
    </row>
    <row r="136" spans="2:5" x14ac:dyDescent="0.25">
      <c r="B136" s="6" t="s">
        <v>1566</v>
      </c>
      <c r="C136" s="1">
        <v>87</v>
      </c>
    </row>
    <row r="141" spans="2:5" x14ac:dyDescent="0.25">
      <c r="B141" t="s">
        <v>4</v>
      </c>
      <c r="C141" t="s">
        <v>0</v>
      </c>
      <c r="D141" t="s">
        <v>1568</v>
      </c>
    </row>
    <row r="142" spans="2:5" x14ac:dyDescent="0.25">
      <c r="B142" t="s">
        <v>161</v>
      </c>
      <c r="C142">
        <f>GETPIVOTDATA("CF_attrition count",$B$132,"Department",B133)</f>
        <v>6</v>
      </c>
      <c r="D142" s="8">
        <f>C142/GETPIVOTDATA("CF_attrition count",$B$132)</f>
        <v>6.8965517241379309E-2</v>
      </c>
    </row>
    <row r="143" spans="2:5" x14ac:dyDescent="0.25">
      <c r="B143" t="s">
        <v>1569</v>
      </c>
      <c r="C143">
        <f>GETPIVOTDATA("CF_attrition count",$B$132,"Department",B134)</f>
        <v>43</v>
      </c>
      <c r="D143" s="8">
        <f>C143/GETPIVOTDATA("CF_attrition count",$B$132)</f>
        <v>0.4942528735632184</v>
      </c>
    </row>
    <row r="144" spans="2:5" x14ac:dyDescent="0.25">
      <c r="B144" t="s">
        <v>48</v>
      </c>
      <c r="C144">
        <f>GETPIVOTDATA("CF_attrition count",$B$132,"Department",B135)</f>
        <v>38</v>
      </c>
      <c r="D144" s="8">
        <f>C144/GETPIVOTDATA("CF_attrition count",$B$132)</f>
        <v>0.43678160919540232</v>
      </c>
    </row>
    <row r="152" spans="2:5" x14ac:dyDescent="0.25">
      <c r="B152" s="11" t="s">
        <v>1576</v>
      </c>
      <c r="C152" s="12"/>
      <c r="D152" s="12"/>
      <c r="E152" s="12"/>
    </row>
    <row r="153" spans="2:5" x14ac:dyDescent="0.25">
      <c r="B153" s="12"/>
      <c r="C153" s="12"/>
      <c r="D153" s="12"/>
      <c r="E153" s="12"/>
    </row>
    <row r="154" spans="2:5" x14ac:dyDescent="0.25">
      <c r="B154" s="12"/>
      <c r="C154" s="12"/>
      <c r="D154" s="12"/>
      <c r="E154" s="12"/>
    </row>
    <row r="159" spans="2:5" x14ac:dyDescent="0.25">
      <c r="B159" s="5" t="s">
        <v>1565</v>
      </c>
      <c r="C159" t="s">
        <v>1567</v>
      </c>
    </row>
    <row r="160" spans="2:5" x14ac:dyDescent="0.25">
      <c r="B160" s="6" t="s">
        <v>69</v>
      </c>
      <c r="C160" s="1">
        <v>217</v>
      </c>
    </row>
    <row r="161" spans="2:6" x14ac:dyDescent="0.25">
      <c r="B161" s="6" t="s">
        <v>46</v>
      </c>
      <c r="C161" s="1">
        <v>196</v>
      </c>
    </row>
    <row r="162" spans="2:6" x14ac:dyDescent="0.25">
      <c r="B162" s="6" t="s">
        <v>58</v>
      </c>
      <c r="C162" s="1">
        <v>113</v>
      </c>
    </row>
    <row r="163" spans="2:6" x14ac:dyDescent="0.25">
      <c r="B163" s="6" t="s">
        <v>75</v>
      </c>
      <c r="C163" s="1">
        <v>25</v>
      </c>
    </row>
    <row r="164" spans="2:6" x14ac:dyDescent="0.25">
      <c r="B164" s="6" t="s">
        <v>92</v>
      </c>
      <c r="C164" s="1">
        <v>37</v>
      </c>
    </row>
    <row r="165" spans="2:6" x14ac:dyDescent="0.25">
      <c r="B165" s="6" t="s">
        <v>1566</v>
      </c>
      <c r="C165" s="1">
        <v>588</v>
      </c>
    </row>
    <row r="176" spans="2:6" x14ac:dyDescent="0.25">
      <c r="B176" s="11" t="s">
        <v>1577</v>
      </c>
      <c r="C176" s="12"/>
      <c r="D176" s="12"/>
      <c r="E176" s="12"/>
      <c r="F176" s="12"/>
    </row>
    <row r="177" spans="2:6" x14ac:dyDescent="0.25">
      <c r="B177" s="12"/>
      <c r="C177" s="12"/>
      <c r="D177" s="12"/>
      <c r="E177" s="12"/>
      <c r="F177" s="12"/>
    </row>
    <row r="178" spans="2:6" x14ac:dyDescent="0.25">
      <c r="B178" s="12"/>
      <c r="C178" s="12"/>
      <c r="D178" s="12"/>
      <c r="E178" s="12"/>
      <c r="F178" s="12"/>
    </row>
    <row r="182" spans="2:6" x14ac:dyDescent="0.25">
      <c r="C182" s="5" t="s">
        <v>1565</v>
      </c>
      <c r="D182" t="s">
        <v>1567</v>
      </c>
    </row>
    <row r="183" spans="2:6" x14ac:dyDescent="0.25">
      <c r="C183" s="6" t="s">
        <v>79</v>
      </c>
      <c r="D183" s="1">
        <v>15</v>
      </c>
    </row>
    <row r="184" spans="2:6" x14ac:dyDescent="0.25">
      <c r="C184" s="6" t="s">
        <v>64</v>
      </c>
      <c r="D184" s="1">
        <v>39</v>
      </c>
    </row>
    <row r="185" spans="2:6" x14ac:dyDescent="0.25">
      <c r="C185" s="6" t="s">
        <v>53</v>
      </c>
      <c r="D185" s="1">
        <v>26</v>
      </c>
    </row>
    <row r="186" spans="2:6" x14ac:dyDescent="0.25">
      <c r="C186" s="6" t="s">
        <v>1566</v>
      </c>
      <c r="D186" s="1">
        <v>80</v>
      </c>
    </row>
    <row r="191" spans="2:6" x14ac:dyDescent="0.25">
      <c r="C191" t="s">
        <v>10</v>
      </c>
      <c r="D191" t="s">
        <v>0</v>
      </c>
    </row>
    <row r="192" spans="2:6" x14ac:dyDescent="0.25">
      <c r="C192" t="s">
        <v>79</v>
      </c>
      <c r="D192">
        <f>GETPIVOTDATA("CF_attrition count",$C$182,"Marital Status",C183)</f>
        <v>15</v>
      </c>
    </row>
    <row r="193" spans="3:4" x14ac:dyDescent="0.25">
      <c r="C193" t="s">
        <v>64</v>
      </c>
      <c r="D193">
        <f>GETPIVOTDATA("CF_attrition count",$C$182,"Marital Status",C184)</f>
        <v>39</v>
      </c>
    </row>
    <row r="194" spans="3:4" x14ac:dyDescent="0.25">
      <c r="C194" t="s">
        <v>53</v>
      </c>
      <c r="D194">
        <f>GETPIVOTDATA("CF_attrition count",$C$182,"Marital Status",C185)</f>
        <v>26</v>
      </c>
    </row>
  </sheetData>
  <mergeCells count="8">
    <mergeCell ref="B152:E154"/>
    <mergeCell ref="B176:F178"/>
    <mergeCell ref="B1:C2"/>
    <mergeCell ref="B33:D35"/>
    <mergeCell ref="B68:E70"/>
    <mergeCell ref="B99:E101"/>
    <mergeCell ref="B127:E129"/>
    <mergeCell ref="B12:E14"/>
  </mergeCells>
  <pageMargins left="0.7" right="0.7" top="0.75" bottom="0.75" header="0.3" footer="0.3"/>
  <pageSetup orientation="portrait" r:id="rId9"/>
  <drawing r:id="rId10"/>
  <extLst>
    <ext xmlns:x14="http://schemas.microsoft.com/office/spreadsheetml/2009/9/main" uri="{A8765BA9-456A-4dab-B4F3-ACF838C121DE}">
      <x14:slicerList>
        <x14:slicer r:id="rId11"/>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0" workbookViewId="0">
      <selection sqref="A1:XFD1048576"/>
    </sheetView>
  </sheetViews>
  <sheetFormatPr defaultRowHeight="15" x14ac:dyDescent="0.25"/>
  <cols>
    <col min="1" max="16384" width="9.140625" style="13"/>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51"/>
  <sheetViews>
    <sheetView tabSelected="1" zoomScale="77" workbookViewId="0">
      <selection activeCell="Y20" sqref="Y20"/>
    </sheetView>
  </sheetViews>
  <sheetFormatPr defaultRowHeight="15" x14ac:dyDescent="0.25"/>
  <sheetData>
    <row r="3" spans="1:20" x14ac:dyDescent="0.25">
      <c r="A3" s="14" t="s">
        <v>1578</v>
      </c>
      <c r="B3" s="15"/>
      <c r="C3" s="15"/>
      <c r="D3" s="15"/>
      <c r="E3" s="15"/>
      <c r="F3" s="15"/>
      <c r="G3" s="15"/>
      <c r="H3" s="15"/>
      <c r="I3" s="15"/>
      <c r="J3" s="15"/>
    </row>
    <row r="4" spans="1:20" x14ac:dyDescent="0.25">
      <c r="A4" s="15"/>
      <c r="B4" s="15"/>
      <c r="C4" s="15"/>
      <c r="D4" s="15"/>
      <c r="E4" s="15"/>
      <c r="F4" s="15"/>
      <c r="G4" s="15"/>
      <c r="H4" s="15"/>
      <c r="I4" s="15"/>
      <c r="J4" s="15"/>
    </row>
    <row r="6" spans="1:20" ht="15" customHeight="1" x14ac:dyDescent="0.25">
      <c r="A6" s="10"/>
      <c r="B6" s="10"/>
      <c r="C6" s="10"/>
      <c r="D6" s="10"/>
      <c r="E6" s="10"/>
      <c r="F6" s="10"/>
      <c r="G6" s="10"/>
      <c r="H6" s="10"/>
      <c r="I6" s="10"/>
      <c r="J6" s="10"/>
      <c r="K6" s="10"/>
      <c r="L6" s="10"/>
      <c r="M6" s="10"/>
      <c r="N6" s="10"/>
      <c r="O6" s="10"/>
      <c r="P6" s="10"/>
      <c r="Q6" s="10"/>
      <c r="R6" s="10"/>
      <c r="S6" s="10"/>
      <c r="T6" s="10"/>
    </row>
    <row r="7" spans="1:20" ht="15" customHeight="1" x14ac:dyDescent="0.25">
      <c r="A7" s="10"/>
      <c r="B7" s="10"/>
      <c r="C7" s="10"/>
      <c r="D7" s="10"/>
      <c r="E7" s="10"/>
      <c r="F7" s="10"/>
      <c r="G7" s="10"/>
      <c r="H7" s="10"/>
      <c r="I7" s="10"/>
      <c r="J7" s="10"/>
      <c r="K7" s="10"/>
      <c r="L7" s="10"/>
      <c r="M7" s="10"/>
      <c r="N7" s="10"/>
      <c r="O7" s="10"/>
      <c r="P7" s="10"/>
      <c r="Q7" s="10"/>
      <c r="R7" s="10"/>
      <c r="S7" s="10"/>
      <c r="T7" s="10"/>
    </row>
    <row r="8" spans="1:20" ht="15" customHeight="1" x14ac:dyDescent="0.25">
      <c r="A8" s="10"/>
      <c r="B8" s="10"/>
      <c r="C8" s="10"/>
      <c r="D8" s="10"/>
      <c r="E8" s="10"/>
      <c r="F8" s="10"/>
      <c r="G8" s="10"/>
      <c r="H8" s="10"/>
      <c r="I8" s="10"/>
      <c r="J8" s="10"/>
      <c r="K8" s="10"/>
      <c r="L8" s="10"/>
      <c r="M8" s="10"/>
      <c r="N8" s="10"/>
      <c r="O8" s="10"/>
      <c r="P8" s="10"/>
      <c r="Q8" s="10"/>
      <c r="R8" s="10"/>
      <c r="S8" s="10"/>
      <c r="T8" s="10"/>
    </row>
    <row r="9" spans="1:20" ht="15" customHeight="1" x14ac:dyDescent="0.25">
      <c r="A9" s="10"/>
      <c r="B9" s="10"/>
      <c r="C9" s="10"/>
      <c r="D9" s="10"/>
      <c r="E9" s="10"/>
      <c r="F9" s="10"/>
      <c r="G9" s="10"/>
      <c r="H9" s="10"/>
      <c r="I9" s="10"/>
      <c r="J9" s="10"/>
      <c r="K9" s="10"/>
      <c r="L9" s="10"/>
      <c r="M9" s="10"/>
      <c r="N9" s="10"/>
      <c r="O9" s="10"/>
      <c r="P9" s="10"/>
      <c r="Q9" s="10"/>
      <c r="R9" s="10"/>
      <c r="S9" s="10"/>
      <c r="T9" s="10"/>
    </row>
    <row r="10" spans="1:20" ht="15" customHeight="1" x14ac:dyDescent="0.25">
      <c r="A10" s="10"/>
      <c r="B10" s="10"/>
      <c r="C10" s="10"/>
      <c r="D10" s="10"/>
      <c r="E10" s="10"/>
      <c r="F10" s="10"/>
      <c r="G10" s="10"/>
      <c r="H10" s="10"/>
      <c r="I10" s="10"/>
      <c r="J10" s="10"/>
      <c r="K10" s="10"/>
      <c r="L10" s="10"/>
      <c r="M10" s="10"/>
      <c r="N10" s="10"/>
      <c r="O10" s="10"/>
      <c r="P10" s="10"/>
      <c r="Q10" s="10"/>
      <c r="R10" s="10"/>
      <c r="S10" s="10"/>
      <c r="T10" s="10"/>
    </row>
    <row r="12" spans="1:20" x14ac:dyDescent="0.25">
      <c r="A12" s="11" t="s">
        <v>1579</v>
      </c>
      <c r="B12" s="11"/>
      <c r="C12" s="11"/>
      <c r="D12" s="11"/>
      <c r="E12" s="11"/>
      <c r="F12" s="11"/>
      <c r="G12" s="11"/>
      <c r="H12" s="11"/>
    </row>
    <row r="13" spans="1:20" x14ac:dyDescent="0.25">
      <c r="A13" s="11"/>
      <c r="B13" s="11"/>
      <c r="C13" s="11"/>
      <c r="D13" s="11"/>
      <c r="E13" s="11"/>
      <c r="F13" s="11"/>
      <c r="G13" s="11"/>
      <c r="H13" s="11"/>
    </row>
    <row r="18" spans="1:9" x14ac:dyDescent="0.25">
      <c r="A18" s="11" t="s">
        <v>1571</v>
      </c>
      <c r="B18" s="11"/>
      <c r="C18" s="11"/>
      <c r="D18" s="11"/>
      <c r="E18" s="11"/>
      <c r="F18" s="11"/>
      <c r="G18" s="11"/>
    </row>
    <row r="19" spans="1:9" x14ac:dyDescent="0.25">
      <c r="A19" s="11"/>
      <c r="B19" s="11"/>
      <c r="C19" s="11"/>
      <c r="D19" s="11"/>
      <c r="E19" s="11"/>
      <c r="F19" s="11"/>
      <c r="G19" s="11"/>
    </row>
    <row r="20" spans="1:9" x14ac:dyDescent="0.25">
      <c r="A20" s="11"/>
      <c r="B20" s="11"/>
      <c r="C20" s="11"/>
      <c r="D20" s="11"/>
      <c r="E20" s="11"/>
      <c r="F20" s="11"/>
      <c r="G20" s="11"/>
      <c r="I20" s="9"/>
    </row>
    <row r="26" spans="1:9" x14ac:dyDescent="0.25">
      <c r="A26" s="11" t="s">
        <v>1573</v>
      </c>
      <c r="B26" s="11"/>
      <c r="C26" s="11"/>
      <c r="D26" s="11"/>
      <c r="E26" s="11"/>
      <c r="F26" s="11"/>
      <c r="G26" s="11"/>
      <c r="H26" s="11"/>
    </row>
    <row r="27" spans="1:9" x14ac:dyDescent="0.25">
      <c r="A27" s="11"/>
      <c r="B27" s="11"/>
      <c r="C27" s="11"/>
      <c r="D27" s="11"/>
      <c r="E27" s="11"/>
      <c r="F27" s="11"/>
      <c r="G27" s="11"/>
      <c r="H27" s="11"/>
    </row>
    <row r="28" spans="1:9" x14ac:dyDescent="0.25">
      <c r="A28" s="11"/>
      <c r="B28" s="11"/>
      <c r="C28" s="11"/>
      <c r="D28" s="11"/>
      <c r="E28" s="11"/>
      <c r="F28" s="11"/>
      <c r="G28" s="11"/>
      <c r="H28" s="11"/>
    </row>
    <row r="33" spans="1:9" x14ac:dyDescent="0.25">
      <c r="A33" s="11" t="s">
        <v>1574</v>
      </c>
      <c r="B33" s="11"/>
      <c r="C33" s="11"/>
      <c r="D33" s="11"/>
      <c r="E33" s="11"/>
      <c r="F33" s="11"/>
      <c r="G33" s="11"/>
      <c r="H33" s="11"/>
    </row>
    <row r="34" spans="1:9" x14ac:dyDescent="0.25">
      <c r="A34" s="11"/>
      <c r="B34" s="11"/>
      <c r="C34" s="11"/>
      <c r="D34" s="11"/>
      <c r="E34" s="11"/>
      <c r="F34" s="11"/>
      <c r="G34" s="11"/>
      <c r="H34" s="11"/>
    </row>
    <row r="35" spans="1:9" x14ac:dyDescent="0.25">
      <c r="A35" s="11"/>
      <c r="B35" s="11"/>
      <c r="C35" s="11"/>
      <c r="D35" s="11"/>
      <c r="E35" s="11"/>
      <c r="F35" s="11"/>
      <c r="G35" s="11"/>
      <c r="H35" s="11"/>
    </row>
    <row r="38" spans="1:9" x14ac:dyDescent="0.25">
      <c r="A38" s="11" t="s">
        <v>1575</v>
      </c>
      <c r="B38" s="11"/>
      <c r="C38" s="11"/>
      <c r="D38" s="11"/>
      <c r="E38" s="11"/>
      <c r="F38" s="11"/>
      <c r="G38" s="11"/>
      <c r="H38" s="11"/>
      <c r="I38" s="11"/>
    </row>
    <row r="39" spans="1:9" x14ac:dyDescent="0.25">
      <c r="A39" s="11"/>
      <c r="B39" s="11"/>
      <c r="C39" s="11"/>
      <c r="D39" s="11"/>
      <c r="E39" s="11"/>
      <c r="F39" s="11"/>
      <c r="G39" s="11"/>
      <c r="H39" s="11"/>
      <c r="I39" s="11"/>
    </row>
    <row r="40" spans="1:9" x14ac:dyDescent="0.25">
      <c r="A40" s="11"/>
      <c r="B40" s="11"/>
      <c r="C40" s="11"/>
      <c r="D40" s="11"/>
      <c r="E40" s="11"/>
      <c r="F40" s="11"/>
      <c r="G40" s="11"/>
      <c r="H40" s="11"/>
      <c r="I40" s="11"/>
    </row>
    <row r="44" spans="1:9" x14ac:dyDescent="0.25">
      <c r="A44" s="11" t="s">
        <v>1576</v>
      </c>
      <c r="B44" s="11"/>
      <c r="C44" s="11"/>
      <c r="D44" s="11"/>
      <c r="E44" s="11"/>
      <c r="F44" s="11"/>
      <c r="G44" s="11"/>
      <c r="H44" s="11"/>
      <c r="I44" s="11"/>
    </row>
    <row r="45" spans="1:9" x14ac:dyDescent="0.25">
      <c r="A45" s="11"/>
      <c r="B45" s="11"/>
      <c r="C45" s="11"/>
      <c r="D45" s="11"/>
      <c r="E45" s="11"/>
      <c r="F45" s="11"/>
      <c r="G45" s="11"/>
      <c r="H45" s="11"/>
      <c r="I45" s="11"/>
    </row>
    <row r="46" spans="1:9" x14ac:dyDescent="0.25">
      <c r="A46" s="11"/>
      <c r="B46" s="11"/>
      <c r="C46" s="11"/>
      <c r="D46" s="11"/>
      <c r="E46" s="11"/>
      <c r="F46" s="11"/>
      <c r="G46" s="11"/>
      <c r="H46" s="11"/>
      <c r="I46" s="11"/>
    </row>
    <row r="49" spans="1:9" x14ac:dyDescent="0.25">
      <c r="A49" s="11" t="s">
        <v>1577</v>
      </c>
      <c r="B49" s="11"/>
      <c r="C49" s="11"/>
      <c r="D49" s="11"/>
      <c r="E49" s="11"/>
      <c r="F49" s="11"/>
      <c r="G49" s="11"/>
      <c r="H49" s="11"/>
      <c r="I49" s="11"/>
    </row>
    <row r="50" spans="1:9" x14ac:dyDescent="0.25">
      <c r="A50" s="11"/>
      <c r="B50" s="11"/>
      <c r="C50" s="11"/>
      <c r="D50" s="11"/>
      <c r="E50" s="11"/>
      <c r="F50" s="11"/>
      <c r="G50" s="11"/>
      <c r="H50" s="11"/>
      <c r="I50" s="11"/>
    </row>
    <row r="51" spans="1:9" x14ac:dyDescent="0.25">
      <c r="A51" s="11"/>
      <c r="B51" s="11"/>
      <c r="C51" s="11"/>
      <c r="D51" s="11"/>
      <c r="E51" s="11"/>
      <c r="F51" s="11"/>
      <c r="G51" s="11"/>
      <c r="H51" s="11"/>
      <c r="I51" s="11"/>
    </row>
  </sheetData>
  <mergeCells count="8">
    <mergeCell ref="A12:H13"/>
    <mergeCell ref="A26:H28"/>
    <mergeCell ref="A3:J4"/>
    <mergeCell ref="A49:I51"/>
    <mergeCell ref="A33:H35"/>
    <mergeCell ref="A38:I40"/>
    <mergeCell ref="A44:I46"/>
    <mergeCell ref="A18:G2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vt:lpstr>
      <vt:lpstr>Pivot tables &amp; charts</vt:lpstr>
      <vt:lpstr>Dashboard</vt:lpstr>
      <vt:lpstr>HR-Employee-Attrition-Analysis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dc:creator>
  <cp:lastModifiedBy>ram</cp:lastModifiedBy>
  <dcterms:created xsi:type="dcterms:W3CDTF">2024-02-23T06:24:44Z</dcterms:created>
  <dcterms:modified xsi:type="dcterms:W3CDTF">2024-02-29T19:10:42Z</dcterms:modified>
</cp:coreProperties>
</file>