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PROJECT TO UPLOAD\"/>
    </mc:Choice>
  </mc:AlternateContent>
  <bookViews>
    <workbookView xWindow="0" yWindow="0" windowWidth="20490" windowHeight="7500" activeTab="6"/>
  </bookViews>
  <sheets>
    <sheet name="Inventory Records Data" sheetId="2" r:id="rId1"/>
    <sheet name="Sheet1" sheetId="3" r:id="rId2"/>
    <sheet name="Sheet2" sheetId="5" r:id="rId3"/>
    <sheet name="Sheet3" sheetId="7" r:id="rId4"/>
    <sheet name="Sheet4" sheetId="17" r:id="rId5"/>
    <sheet name="Sheet5" sheetId="14" r:id="rId6"/>
    <sheet name="Sheet6" sheetId="1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" l="1"/>
  <c r="J130" i="14" l="1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29" i="14"/>
  <c r="C56" i="14" l="1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8" i="14"/>
  <c r="C7" i="14"/>
  <c r="F30" i="7" l="1"/>
  <c r="E29" i="7"/>
  <c r="D28" i="7"/>
  <c r="C51" i="3" l="1"/>
  <c r="E31" i="3" l="1"/>
  <c r="C27" i="3"/>
  <c r="B17" i="3"/>
  <c r="B9" i="3"/>
  <c r="B13" i="3"/>
</calcChain>
</file>

<file path=xl/sharedStrings.xml><?xml version="1.0" encoding="utf-8"?>
<sst xmlns="http://schemas.openxmlformats.org/spreadsheetml/2006/main" count="384" uniqueCount="176">
  <si>
    <t>Inventory Records Data</t>
  </si>
  <si>
    <t>Product ID</t>
  </si>
  <si>
    <t>Product Name</t>
  </si>
  <si>
    <t>Opening 
Stock</t>
  </si>
  <si>
    <t>Purchase/
Stock in</t>
  </si>
  <si>
    <t>Number of 
Units Sold</t>
  </si>
  <si>
    <t>Hand-In-
Stock</t>
  </si>
  <si>
    <t>Cost Price 
Per Unit (USD)</t>
  </si>
  <si>
    <t>Cost Price
Total (USD)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</si>
  <si>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</si>
  <si>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</si>
  <si>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</si>
  <si>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</si>
  <si>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</si>
  <si>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</si>
  <si>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</si>
  <si>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</si>
  <si>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</si>
  <si>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</si>
  <si>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</si>
  <si>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</si>
  <si>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</si>
  <si>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</si>
  <si>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</si>
  <si>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</si>
  <si>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</si>
  <si>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</si>
  <si>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</si>
  <si>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</si>
  <si>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</si>
  <si>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</si>
  <si>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</si>
  <si>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</si>
  <si>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</si>
  <si>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</si>
  <si>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</si>
  <si>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</si>
  <si>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</si>
  <si>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</si>
  <si>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</si>
  <si>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</si>
  <si>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</si>
  <si>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</si>
  <si>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</si>
  <si>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</si>
  <si>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</si>
  <si>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</si>
  <si>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</si>
  <si>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</si>
  <si>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</si>
  <si>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</si>
  <si>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</si>
  <si>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</si>
  <si>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</si>
  <si>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</si>
  <si>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</si>
  <si>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</si>
  <si>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</si>
  <si>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</si>
  <si>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</si>
  <si>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</si>
  <si>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</si>
  <si>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</si>
  <si>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</si>
  <si>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</si>
  <si>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</si>
  <si>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</si>
  <si>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</si>
  <si>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</si>
  <si>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</si>
  <si>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</si>
  <si>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</si>
  <si>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</si>
  <si>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</si>
  <si>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</si>
  <si>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</si>
  <si>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</si>
  <si>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</si>
  <si>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</si>
  <si>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</si>
  <si>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</si>
  <si>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</si>
  <si>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</si>
  <si>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</si>
  <si>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</si>
  <si>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</si>
  <si>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</si>
  <si>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</si>
  <si>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</si>
  <si>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</si>
  <si>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</si>
  <si>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</si>
  <si>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</si>
  <si>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</si>
  <si>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</si>
  <si>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</si>
  <si>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</si>
  <si>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</si>
  <si>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</si>
  <si>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</si>
  <si>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</si>
  <si>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Excel Data for Analysis</t>
  </si>
  <si>
    <t>CENTRE TENDENCY</t>
  </si>
  <si>
    <t>MEAN</t>
  </si>
  <si>
    <t>MEDIAN</t>
  </si>
  <si>
    <t>MODE</t>
  </si>
  <si>
    <t>DISPERSION</t>
  </si>
  <si>
    <t>VARIANCE</t>
  </si>
  <si>
    <t>STANDARD DEVIATION</t>
  </si>
  <si>
    <t>QUARTILE</t>
  </si>
  <si>
    <t>PERCENTILE</t>
  </si>
  <si>
    <t>Purchase/Stock in</t>
  </si>
  <si>
    <t>More</t>
  </si>
  <si>
    <t>Frequency</t>
  </si>
  <si>
    <t>NUMBER OF UNIT SOLD</t>
  </si>
  <si>
    <t>PURCHASE/STOCK IN</t>
  </si>
  <si>
    <t>HAND IN STOCK</t>
  </si>
  <si>
    <t>Bin range</t>
  </si>
  <si>
    <t>Cost Price Per Unit (USD)</t>
  </si>
  <si>
    <t>CORRELATION</t>
  </si>
  <si>
    <t>Column1</t>
  </si>
  <si>
    <t>COVARIANCE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</si>
  <si>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</si>
  <si>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</si>
  <si>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</si>
  <si>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</si>
  <si>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</si>
  <si>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</si>
  <si>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</si>
  <si>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</si>
  <si>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</si>
  <si>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</si>
  <si>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</si>
  <si>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</si>
  <si>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</si>
  <si>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</si>
  <si>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</si>
  <si>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</si>
  <si>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</si>
  <si>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</si>
  <si>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F-Test Two-Sample for Variances</t>
  </si>
  <si>
    <t>Mean</t>
  </si>
  <si>
    <t>Observations</t>
  </si>
  <si>
    <t>P(F&lt;=f) one-tail</t>
  </si>
  <si>
    <t>F Critical one-tail</t>
  </si>
  <si>
    <t>Hypothesized Mean Difference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</si>
  <si>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</si>
  <si>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</si>
  <si>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</si>
  <si>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</si>
  <si>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</si>
  <si>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</si>
  <si>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</si>
  <si>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HYPOTHESIS TEST</t>
  </si>
  <si>
    <t>STAN.DEV</t>
  </si>
  <si>
    <t>Normal  Distribution</t>
  </si>
  <si>
    <r>
      <rPr>
        <sz val="11"/>
        <color rgb="FFC00000"/>
        <rFont val="Aptos Narrow"/>
        <scheme val="minor"/>
      </rPr>
      <t>Total Hand in Stock after number of unit sold</t>
    </r>
    <r>
      <rPr>
        <sz val="11"/>
        <color theme="1"/>
        <rFont val="Aptos Narrow"/>
        <family val="2"/>
        <scheme val="minor"/>
      </rPr>
      <t>=( Purchase Stock + Hand in Stock) - (Number of unit sold)</t>
    </r>
  </si>
  <si>
    <t>Cost Price of Total Hand in stock</t>
  </si>
  <si>
    <t>STATISTICAL ANALYSIS OF INVENTORY RECORDS DATA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</si>
  <si>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</si>
  <si>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</si>
  <si>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</si>
  <si>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</si>
  <si>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</si>
  <si>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</si>
  <si>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</si>
  <si>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</si>
  <si>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</si>
  <si>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</si>
  <si>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</si>
  <si>
    <r>
      <rPr>
        <sz val="11"/>
        <color theme="0"/>
        <rFont val="Aptos Narrow"/>
        <scheme val="minor"/>
      </rPr>
      <t>CHART&lt;</t>
    </r>
    <r>
      <rPr>
        <sz val="12"/>
        <color theme="0"/>
        <rFont val="Aptos Narrow"/>
        <scheme val="minor"/>
      </rPr>
      <t>A&gt;</t>
    </r>
  </si>
  <si>
    <t>CHART&lt;B&gt;</t>
  </si>
  <si>
    <t>CHART&lt;C&gt;</t>
  </si>
  <si>
    <t>TABLE:1       PRODUCT WISE : PURCHASE STOCK'S NORMAL DIST.</t>
  </si>
  <si>
    <t>TABLE 2:      PRODUCT WISE : PURCHASE STOCK &amp; SOLD STOCK</t>
  </si>
  <si>
    <r>
      <rPr>
        <sz val="14"/>
        <rFont val="Aptos Narrow"/>
        <scheme val="minor"/>
      </rPr>
      <t xml:space="preserve">TABLE 3:  </t>
    </r>
    <r>
      <rPr>
        <sz val="14"/>
        <color rgb="FFC00000"/>
        <rFont val="Aptos Narrow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CHART&lt;A&gt;PRODUCT WISE ALL STOCK UNIT-</t>
    </r>
    <r>
      <rPr>
        <sz val="14"/>
        <color theme="1"/>
        <rFont val="Aptos Narrow"/>
        <scheme val="minor"/>
      </rPr>
      <t xml:space="preserve">-----------                                                                                                                                    </t>
    </r>
    <r>
      <rPr>
        <sz val="14"/>
        <color theme="7" tint="-0.499984740745262"/>
        <rFont val="Aptos Narrow"/>
        <scheme val="minor"/>
      </rPr>
      <t xml:space="preserve">CHART&lt;B&gt;  PRODUCT WISE TOTAL HAND IN STOCK AFTER PURCHASE STOCK AND SOLD STOCK FROM PURCHASE STOCK </t>
    </r>
    <r>
      <rPr>
        <sz val="14"/>
        <color theme="1"/>
        <rFont val="Aptos Narrow"/>
        <scheme val="minor"/>
      </rPr>
      <t xml:space="preserve">---------- </t>
    </r>
    <r>
      <rPr>
        <sz val="14"/>
        <color theme="9" tint="-0.499984740745262"/>
        <rFont val="Aptos Narrow"/>
        <scheme val="minor"/>
      </rPr>
      <t xml:space="preserve">CHART&lt;C&gt; PRODUCT WISE TOTAL COST OF TOTAL HAND IN STOCK  </t>
    </r>
    <r>
      <rPr>
        <sz val="14"/>
        <color theme="1"/>
        <rFont val="Aptos Narrow"/>
        <scheme val="minor"/>
      </rPr>
      <t xml:space="preserve">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</si>
</sst>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color rgb="FF272760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8"/>
      <color theme="1"/>
      <name val="Aptos Narrow"/>
      <scheme val="minor"/>
    </font>
    <font>
      <i/>
      <sz val="11"/>
      <color theme="1"/>
      <name val="Aptos Narrow"/>
      <family val="2"/>
      <scheme val="minor"/>
    </font>
    <font>
      <sz val="26"/>
      <color theme="1"/>
      <name val="Aptos Narrow"/>
      <scheme val="minor"/>
    </font>
    <font>
      <sz val="28"/>
      <color theme="1"/>
      <name val="Aptos Narrow"/>
      <scheme val="minor"/>
    </font>
    <font>
      <sz val="11"/>
      <color rgb="FFC00000"/>
      <name val="Aptos Narrow"/>
      <scheme val="minor"/>
    </font>
    <font>
      <sz val="11"/>
      <color theme="1"/>
      <name val="Aptos Narrow"/>
      <scheme val="minor"/>
    </font>
    <font>
      <sz val="22"/>
      <color theme="1"/>
      <name val="Aptos Narrow"/>
      <scheme val="minor"/>
    </font>
    <font>
      <sz val="14"/>
      <color theme="1"/>
      <name val="Aptos Narrow"/>
      <scheme val="minor"/>
    </font>
    <font>
      <sz val="20"/>
      <color theme="1"/>
      <name val="Aptos Narrow"/>
      <scheme val="minor"/>
    </font>
    <font>
      <sz val="14"/>
      <name val="Aptos Narrow"/>
      <scheme val="minor"/>
    </font>
    <font>
      <sz val="14"/>
      <color rgb="FFC00000"/>
      <name val="Aptos Narrow"/>
      <scheme val="minor"/>
    </font>
    <font>
      <sz val="14"/>
      <color theme="7" tint="-0.499984740745262"/>
      <name val="Aptos Narrow"/>
      <scheme val="minor"/>
    </font>
    <font>
      <sz val="14"/>
      <color theme="9" tint="-0.499984740745262"/>
      <name val="Aptos Narrow"/>
      <scheme val="minor"/>
    </font>
    <font>
      <sz val="11"/>
      <color theme="0"/>
      <name val="Aptos Narrow"/>
      <scheme val="minor"/>
    </font>
    <font>
      <sz val="12"/>
      <color theme="0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6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7" fillId="0" borderId="1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wrapText="1"/>
    </xf>
    <xf numFmtId="0" fontId="7" fillId="0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wrapText="1"/>
    </xf>
    <xf numFmtId="0" fontId="7" fillId="0" borderId="12" xfId="0" applyFont="1" applyFill="1" applyBorder="1" applyAlignment="1">
      <alignment horizontal="center" wrapText="1"/>
    </xf>
    <xf numFmtId="0" fontId="0" fillId="8" borderId="0" xfId="0" applyFill="1"/>
    <xf numFmtId="0" fontId="0" fillId="8" borderId="0" xfId="0" applyFill="1" applyAlignment="1">
      <alignment vertical="center"/>
    </xf>
    <xf numFmtId="0" fontId="4" fillId="3" borderId="2" xfId="0" applyFont="1" applyFill="1" applyBorder="1" applyAlignment="1">
      <alignment horizontal="center" vertical="top" wrapText="1"/>
    </xf>
    <xf numFmtId="0" fontId="5" fillId="9" borderId="2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0" fillId="0" borderId="0" xfId="0"/>
    <xf numFmtId="0" fontId="4" fillId="8" borderId="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7" borderId="0" xfId="0" applyFill="1"/>
    <xf numFmtId="0" fontId="0" fillId="8" borderId="0" xfId="0" applyFill="1"/>
    <xf numFmtId="0" fontId="6" fillId="4" borderId="0" xfId="0" applyFont="1" applyFill="1"/>
    <xf numFmtId="0" fontId="0" fillId="4" borderId="0" xfId="0" applyFill="1"/>
    <xf numFmtId="0" fontId="6" fillId="4" borderId="0" xfId="0" applyFont="1" applyFill="1" applyAlignment="1"/>
    <xf numFmtId="0" fontId="8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9" fillId="8" borderId="0" xfId="0" applyFont="1" applyFill="1"/>
    <xf numFmtId="0" fontId="0" fillId="0" borderId="0" xfId="0"/>
    <xf numFmtId="0" fontId="0" fillId="0" borderId="14" xfId="0" applyBorder="1"/>
    <xf numFmtId="0" fontId="11" fillId="8" borderId="14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3" fillId="8" borderId="0" xfId="0" applyFont="1" applyFill="1" applyAlignment="1">
      <alignment horizontal="left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/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border outline="0">
        <top style="thin">
          <color rgb="FFD9D9D9"/>
        </top>
      </border>
    </dxf>
    <dxf>
      <border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2727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0493827160493"/>
          <c:y val="0.21912739965095987"/>
          <c:w val="0.58497837075921066"/>
          <c:h val="0.5341268085290991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Sheet2!$B$8:$B$14</c:f>
              <c:strCache>
                <c:ptCount val="7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More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B-4433-8D74-17E2AA04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1971376"/>
        <c:axId val="1571963056"/>
      </c:barChart>
      <c:catAx>
        <c:axId val="157197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63056"/>
        <c:crosses val="autoZero"/>
        <c:auto val="1"/>
        <c:lblAlgn val="ctr"/>
        <c:lblOffset val="100"/>
        <c:noMultiLvlLbl val="0"/>
      </c:catAx>
      <c:valAx>
        <c:axId val="15719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Sheet5!$F$128</c:f>
              <c:strCache>
                <c:ptCount val="1"/>
                <c:pt idx="0">
                  <c:v>Total Hand in Stock after number of unit sold=( Purchase Stock + Hand in Stock) - (Number of unit sold)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Sheet5!$A$129:$A$174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Sheet5!$F$129:$F$174</c:f>
              <c:numCache>
                <c:formatCode>General</c:formatCode>
                <c:ptCount val="46"/>
                <c:pt idx="0">
                  <c:v>70</c:v>
                </c:pt>
                <c:pt idx="1">
                  <c:v>60</c:v>
                </c:pt>
                <c:pt idx="2">
                  <c:v>80</c:v>
                </c:pt>
                <c:pt idx="3">
                  <c:v>44</c:v>
                </c:pt>
                <c:pt idx="4">
                  <c:v>90</c:v>
                </c:pt>
                <c:pt idx="5">
                  <c:v>65</c:v>
                </c:pt>
                <c:pt idx="6">
                  <c:v>75</c:v>
                </c:pt>
                <c:pt idx="7">
                  <c:v>39</c:v>
                </c:pt>
                <c:pt idx="8">
                  <c:v>51</c:v>
                </c:pt>
                <c:pt idx="9">
                  <c:v>60</c:v>
                </c:pt>
                <c:pt idx="10">
                  <c:v>30</c:v>
                </c:pt>
                <c:pt idx="11">
                  <c:v>46</c:v>
                </c:pt>
                <c:pt idx="12">
                  <c:v>76</c:v>
                </c:pt>
                <c:pt idx="13">
                  <c:v>90</c:v>
                </c:pt>
                <c:pt idx="14">
                  <c:v>64</c:v>
                </c:pt>
                <c:pt idx="15">
                  <c:v>55</c:v>
                </c:pt>
                <c:pt idx="16">
                  <c:v>37</c:v>
                </c:pt>
                <c:pt idx="17">
                  <c:v>42</c:v>
                </c:pt>
                <c:pt idx="18">
                  <c:v>30</c:v>
                </c:pt>
                <c:pt idx="19">
                  <c:v>23</c:v>
                </c:pt>
                <c:pt idx="20">
                  <c:v>35</c:v>
                </c:pt>
                <c:pt idx="21">
                  <c:v>58</c:v>
                </c:pt>
                <c:pt idx="22">
                  <c:v>46</c:v>
                </c:pt>
                <c:pt idx="23">
                  <c:v>39</c:v>
                </c:pt>
                <c:pt idx="24">
                  <c:v>72</c:v>
                </c:pt>
                <c:pt idx="25">
                  <c:v>69</c:v>
                </c:pt>
                <c:pt idx="26">
                  <c:v>86</c:v>
                </c:pt>
                <c:pt idx="27">
                  <c:v>53</c:v>
                </c:pt>
                <c:pt idx="28">
                  <c:v>58</c:v>
                </c:pt>
                <c:pt idx="29">
                  <c:v>42</c:v>
                </c:pt>
                <c:pt idx="30">
                  <c:v>35</c:v>
                </c:pt>
                <c:pt idx="31">
                  <c:v>70</c:v>
                </c:pt>
                <c:pt idx="32">
                  <c:v>60</c:v>
                </c:pt>
                <c:pt idx="33">
                  <c:v>42</c:v>
                </c:pt>
                <c:pt idx="34">
                  <c:v>28</c:v>
                </c:pt>
                <c:pt idx="35">
                  <c:v>21</c:v>
                </c:pt>
                <c:pt idx="36">
                  <c:v>35</c:v>
                </c:pt>
                <c:pt idx="37">
                  <c:v>58</c:v>
                </c:pt>
                <c:pt idx="38">
                  <c:v>48</c:v>
                </c:pt>
                <c:pt idx="39">
                  <c:v>39</c:v>
                </c:pt>
                <c:pt idx="40">
                  <c:v>33</c:v>
                </c:pt>
                <c:pt idx="41">
                  <c:v>30</c:v>
                </c:pt>
                <c:pt idx="42">
                  <c:v>44</c:v>
                </c:pt>
                <c:pt idx="43">
                  <c:v>62</c:v>
                </c:pt>
                <c:pt idx="44">
                  <c:v>72</c:v>
                </c:pt>
                <c:pt idx="4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0-4A87-936B-ECC6D90557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3026703"/>
        <c:axId val="85302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Sheet5!$B$128</c15:sqref>
                        </c15:formulaRef>
                      </c:ext>
                    </c:extLst>
                    <c:strCache>
                      <c:ptCount val="1"/>
                      <c:pt idx="0">
                        <c:v>Purchase/
Stock in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4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4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4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Sheet5!$B$129:$B$174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20</c:v>
                      </c:pt>
                      <c:pt idx="1">
                        <c:v>15</c:v>
                      </c:pt>
                      <c:pt idx="2">
                        <c:v>25</c:v>
                      </c:pt>
                      <c:pt idx="3">
                        <c:v>10</c:v>
                      </c:pt>
                      <c:pt idx="4">
                        <c:v>30</c:v>
                      </c:pt>
                      <c:pt idx="5">
                        <c:v>18</c:v>
                      </c:pt>
                      <c:pt idx="6">
                        <c:v>22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8</c:v>
                      </c:pt>
                      <c:pt idx="11">
                        <c:v>15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20</c:v>
                      </c:pt>
                      <c:pt idx="15">
                        <c:v>15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18</c:v>
                      </c:pt>
                      <c:pt idx="22">
                        <c:v>15</c:v>
                      </c:pt>
                      <c:pt idx="23">
                        <c:v>12</c:v>
                      </c:pt>
                      <c:pt idx="24">
                        <c:v>22</c:v>
                      </c:pt>
                      <c:pt idx="25">
                        <c:v>20</c:v>
                      </c:pt>
                      <c:pt idx="26">
                        <c:v>25</c:v>
                      </c:pt>
                      <c:pt idx="27">
                        <c:v>15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10</c:v>
                      </c:pt>
                      <c:pt idx="31">
                        <c:v>20</c:v>
                      </c:pt>
                      <c:pt idx="32">
                        <c:v>15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10</c:v>
                      </c:pt>
                      <c:pt idx="37">
                        <c:v>18</c:v>
                      </c:pt>
                      <c:pt idx="38">
                        <c:v>15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10</c:v>
                      </c:pt>
                      <c:pt idx="42">
                        <c:v>12</c:v>
                      </c:pt>
                      <c:pt idx="43">
                        <c:v>18</c:v>
                      </c:pt>
                      <c:pt idx="44">
                        <c:v>20</c:v>
                      </c:pt>
                      <c:pt idx="45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40-4A87-936B-ECC6D905579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Sheet5!$C$128</c15:sqref>
                        </c15:formulaRef>
                      </c:ext>
                    </c:extLst>
                    <c:strCache>
                      <c:ptCount val="1"/>
                      <c:pt idx="0">
                        <c:v>Hand-In-
Stock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5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5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Sheet5!$C$129:$C$174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60</c:v>
                      </c:pt>
                      <c:pt idx="1">
                        <c:v>50</c:v>
                      </c:pt>
                      <c:pt idx="2">
                        <c:v>70</c:v>
                      </c:pt>
                      <c:pt idx="3">
                        <c:v>37</c:v>
                      </c:pt>
                      <c:pt idx="4">
                        <c:v>80</c:v>
                      </c:pt>
                      <c:pt idx="5">
                        <c:v>55</c:v>
                      </c:pt>
                      <c:pt idx="6">
                        <c:v>65</c:v>
                      </c:pt>
                      <c:pt idx="7">
                        <c:v>32</c:v>
                      </c:pt>
                      <c:pt idx="8">
                        <c:v>43</c:v>
                      </c:pt>
                      <c:pt idx="9">
                        <c:v>50</c:v>
                      </c:pt>
                      <c:pt idx="10">
                        <c:v>25</c:v>
                      </c:pt>
                      <c:pt idx="11">
                        <c:v>38</c:v>
                      </c:pt>
                      <c:pt idx="12">
                        <c:v>63</c:v>
                      </c:pt>
                      <c:pt idx="13">
                        <c:v>75</c:v>
                      </c:pt>
                      <c:pt idx="14">
                        <c:v>52</c:v>
                      </c:pt>
                      <c:pt idx="15">
                        <c:v>45</c:v>
                      </c:pt>
                      <c:pt idx="16">
                        <c:v>31</c:v>
                      </c:pt>
                      <c:pt idx="17">
                        <c:v>36</c:v>
                      </c:pt>
                      <c:pt idx="18">
                        <c:v>25</c:v>
                      </c:pt>
                      <c:pt idx="19">
                        <c:v>19</c:v>
                      </c:pt>
                      <c:pt idx="20">
                        <c:v>29</c:v>
                      </c:pt>
                      <c:pt idx="21">
                        <c:v>49</c:v>
                      </c:pt>
                      <c:pt idx="22">
                        <c:v>38</c:v>
                      </c:pt>
                      <c:pt idx="23">
                        <c:v>32</c:v>
                      </c:pt>
                      <c:pt idx="24">
                        <c:v>61</c:v>
                      </c:pt>
                      <c:pt idx="25">
                        <c:v>57</c:v>
                      </c:pt>
                      <c:pt idx="26">
                        <c:v>73</c:v>
                      </c:pt>
                      <c:pt idx="27">
                        <c:v>44</c:v>
                      </c:pt>
                      <c:pt idx="28">
                        <c:v>49</c:v>
                      </c:pt>
                      <c:pt idx="29">
                        <c:v>34</c:v>
                      </c:pt>
                      <c:pt idx="30">
                        <c:v>28</c:v>
                      </c:pt>
                      <c:pt idx="31">
                        <c:v>58</c:v>
                      </c:pt>
                      <c:pt idx="32">
                        <c:v>50</c:v>
                      </c:pt>
                      <c:pt idx="33">
                        <c:v>34</c:v>
                      </c:pt>
                      <c:pt idx="34">
                        <c:v>23</c:v>
                      </c:pt>
                      <c:pt idx="35">
                        <c:v>17</c:v>
                      </c:pt>
                      <c:pt idx="36">
                        <c:v>29</c:v>
                      </c:pt>
                      <c:pt idx="37">
                        <c:v>49</c:v>
                      </c:pt>
                      <c:pt idx="38">
                        <c:v>39</c:v>
                      </c:pt>
                      <c:pt idx="39">
                        <c:v>31</c:v>
                      </c:pt>
                      <c:pt idx="40">
                        <c:v>28</c:v>
                      </c:pt>
                      <c:pt idx="41">
                        <c:v>24</c:v>
                      </c:pt>
                      <c:pt idx="42">
                        <c:v>37</c:v>
                      </c:pt>
                      <c:pt idx="43">
                        <c:v>51</c:v>
                      </c:pt>
                      <c:pt idx="44">
                        <c:v>61</c:v>
                      </c:pt>
                      <c:pt idx="45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F40-4A87-936B-ECC6D90557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Sheet5!$D$128</c15:sqref>
                        </c15:formulaRef>
                      </c:ext>
                    </c:extLst>
                    <c:strCache>
                      <c:ptCount val="1"/>
                      <c:pt idx="0">
                        <c:v>Number of 
Units Sold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7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7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7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Sheet5!$D$129:$D$174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15</c:v>
                      </c:pt>
                      <c:pt idx="3">
                        <c:v>3</c:v>
                      </c:pt>
                      <c:pt idx="4">
                        <c:v>20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3</c:v>
                      </c:pt>
                      <c:pt idx="11">
                        <c:v>7</c:v>
                      </c:pt>
                      <c:pt idx="12">
                        <c:v>12</c:v>
                      </c:pt>
                      <c:pt idx="13">
                        <c:v>15</c:v>
                      </c:pt>
                      <c:pt idx="14">
                        <c:v>8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11</c:v>
                      </c:pt>
                      <c:pt idx="25">
                        <c:v>8</c:v>
                      </c:pt>
                      <c:pt idx="26">
                        <c:v>12</c:v>
                      </c:pt>
                      <c:pt idx="27">
                        <c:v>6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8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7</c:v>
                      </c:pt>
                      <c:pt idx="44">
                        <c:v>9</c:v>
                      </c:pt>
                      <c:pt idx="4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40-4A87-936B-ECC6D905579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Sheet5!$E$128</c15:sqref>
                        </c15:formulaRef>
                      </c:ext>
                    </c:extLst>
                    <c:strCache>
                      <c:ptCount val="1"/>
                      <c:pt idx="0">
                        <c:v>Cost Price 
Per Unit (USD)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8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8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8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Sheet5!$E$129:$E$174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1200</c:v>
                      </c:pt>
                      <c:pt idx="1">
                        <c:v>500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900</c:v>
                      </c:pt>
                      <c:pt idx="5">
                        <c:v>700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80</c:v>
                      </c:pt>
                      <c:pt idx="9">
                        <c:v>60</c:v>
                      </c:pt>
                      <c:pt idx="10">
                        <c:v>150</c:v>
                      </c:pt>
                      <c:pt idx="11">
                        <c:v>30</c:v>
                      </c:pt>
                      <c:pt idx="12">
                        <c:v>20</c:v>
                      </c:pt>
                      <c:pt idx="13">
                        <c:v>10</c:v>
                      </c:pt>
                      <c:pt idx="14">
                        <c:v>25</c:v>
                      </c:pt>
                      <c:pt idx="15">
                        <c:v>40</c:v>
                      </c:pt>
                      <c:pt idx="16">
                        <c:v>100</c:v>
                      </c:pt>
                      <c:pt idx="17">
                        <c:v>80</c:v>
                      </c:pt>
                      <c:pt idx="18">
                        <c:v>120</c:v>
                      </c:pt>
                      <c:pt idx="19">
                        <c:v>200</c:v>
                      </c:pt>
                      <c:pt idx="20">
                        <c:v>400</c:v>
                      </c:pt>
                      <c:pt idx="21">
                        <c:v>600</c:v>
                      </c:pt>
                      <c:pt idx="22">
                        <c:v>350</c:v>
                      </c:pt>
                      <c:pt idx="23">
                        <c:v>200</c:v>
                      </c:pt>
                      <c:pt idx="24">
                        <c:v>80</c:v>
                      </c:pt>
                      <c:pt idx="25">
                        <c:v>120</c:v>
                      </c:pt>
                      <c:pt idx="26">
                        <c:v>60</c:v>
                      </c:pt>
                      <c:pt idx="27">
                        <c:v>100</c:v>
                      </c:pt>
                      <c:pt idx="28">
                        <c:v>80</c:v>
                      </c:pt>
                      <c:pt idx="29">
                        <c:v>50</c:v>
                      </c:pt>
                      <c:pt idx="30">
                        <c:v>30</c:v>
                      </c:pt>
                      <c:pt idx="31">
                        <c:v>10</c:v>
                      </c:pt>
                      <c:pt idx="32">
                        <c:v>5</c:v>
                      </c:pt>
                      <c:pt idx="33">
                        <c:v>15</c:v>
                      </c:pt>
                      <c:pt idx="34">
                        <c:v>20</c:v>
                      </c:pt>
                      <c:pt idx="35">
                        <c:v>50</c:v>
                      </c:pt>
                      <c:pt idx="36">
                        <c:v>5</c:v>
                      </c:pt>
                      <c:pt idx="37">
                        <c:v>8</c:v>
                      </c:pt>
                      <c:pt idx="38">
                        <c:v>20</c:v>
                      </c:pt>
                      <c:pt idx="39">
                        <c:v>15</c:v>
                      </c:pt>
                      <c:pt idx="40">
                        <c:v>10</c:v>
                      </c:pt>
                      <c:pt idx="41">
                        <c:v>15</c:v>
                      </c:pt>
                      <c:pt idx="42">
                        <c:v>20</c:v>
                      </c:pt>
                      <c:pt idx="43">
                        <c:v>30</c:v>
                      </c:pt>
                      <c:pt idx="44">
                        <c:v>8</c:v>
                      </c:pt>
                      <c:pt idx="45">
                        <c:v>150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40-4A87-936B-ECC6D905579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Sheet5!$G$128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8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8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8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Sheet5!$G$129:$G$174</c15:sqref>
                        </c15:formulaRef>
                      </c:ext>
                    </c:extLst>
                    <c:numCache>
                      <c:formatCode>General</c:formatCode>
                      <c:ptCount val="4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40-4A87-936B-ECC6D905579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Sheet5!$H$128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7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7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7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Sheet5!$H$129:$H$174</c15:sqref>
                        </c15:formulaRef>
                      </c:ext>
                    </c:extLst>
                    <c:numCache>
                      <c:formatCode>General</c:formatCode>
                      <c:ptCount val="4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40-4A87-936B-ECC6D905579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Sheet5!$I$128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5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5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5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Sheet5!$I$129:$I$174</c15:sqref>
                        </c15:formulaRef>
                      </c:ext>
                    </c:extLst>
                    <c:numCache>
                      <c:formatCode>General</c:formatCode>
                      <c:ptCount val="4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40-4A87-936B-ECC6D905579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Sheet5!$J$128</c15:sqref>
                        </c15:formulaRef>
                      </c:ext>
                    </c:extLst>
                    <c:strCache>
                      <c:ptCount val="1"/>
                      <c:pt idx="0">
                        <c:v>Cost Price of Total Hand in stock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4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4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4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Sheet5!$J$129:$J$174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84000</c:v>
                      </c:pt>
                      <c:pt idx="1">
                        <c:v>30000</c:v>
                      </c:pt>
                      <c:pt idx="2">
                        <c:v>4000</c:v>
                      </c:pt>
                      <c:pt idx="3">
                        <c:v>4400</c:v>
                      </c:pt>
                      <c:pt idx="4">
                        <c:v>81000</c:v>
                      </c:pt>
                      <c:pt idx="5">
                        <c:v>45500</c:v>
                      </c:pt>
                      <c:pt idx="6">
                        <c:v>11250</c:v>
                      </c:pt>
                      <c:pt idx="7">
                        <c:v>7800</c:v>
                      </c:pt>
                      <c:pt idx="8">
                        <c:v>4080</c:v>
                      </c:pt>
                      <c:pt idx="9">
                        <c:v>3600</c:v>
                      </c:pt>
                      <c:pt idx="10">
                        <c:v>4500</c:v>
                      </c:pt>
                      <c:pt idx="11">
                        <c:v>1380</c:v>
                      </c:pt>
                      <c:pt idx="12">
                        <c:v>1520</c:v>
                      </c:pt>
                      <c:pt idx="13">
                        <c:v>900</c:v>
                      </c:pt>
                      <c:pt idx="14">
                        <c:v>1600</c:v>
                      </c:pt>
                      <c:pt idx="15">
                        <c:v>2200</c:v>
                      </c:pt>
                      <c:pt idx="16">
                        <c:v>3700</c:v>
                      </c:pt>
                      <c:pt idx="17">
                        <c:v>3360</c:v>
                      </c:pt>
                      <c:pt idx="18">
                        <c:v>3600</c:v>
                      </c:pt>
                      <c:pt idx="19">
                        <c:v>4600</c:v>
                      </c:pt>
                      <c:pt idx="20">
                        <c:v>14000</c:v>
                      </c:pt>
                      <c:pt idx="21">
                        <c:v>34800</c:v>
                      </c:pt>
                      <c:pt idx="22">
                        <c:v>16100</c:v>
                      </c:pt>
                      <c:pt idx="23">
                        <c:v>7800</c:v>
                      </c:pt>
                      <c:pt idx="24">
                        <c:v>5760</c:v>
                      </c:pt>
                      <c:pt idx="25">
                        <c:v>8280</c:v>
                      </c:pt>
                      <c:pt idx="26">
                        <c:v>5160</c:v>
                      </c:pt>
                      <c:pt idx="27">
                        <c:v>5300</c:v>
                      </c:pt>
                      <c:pt idx="28">
                        <c:v>4640</c:v>
                      </c:pt>
                      <c:pt idx="29">
                        <c:v>2100</c:v>
                      </c:pt>
                      <c:pt idx="30">
                        <c:v>1050</c:v>
                      </c:pt>
                      <c:pt idx="31">
                        <c:v>700</c:v>
                      </c:pt>
                      <c:pt idx="32">
                        <c:v>300</c:v>
                      </c:pt>
                      <c:pt idx="33">
                        <c:v>630</c:v>
                      </c:pt>
                      <c:pt idx="34">
                        <c:v>560</c:v>
                      </c:pt>
                      <c:pt idx="35">
                        <c:v>1050</c:v>
                      </c:pt>
                      <c:pt idx="36">
                        <c:v>175</c:v>
                      </c:pt>
                      <c:pt idx="37">
                        <c:v>464</c:v>
                      </c:pt>
                      <c:pt idx="38">
                        <c:v>960</c:v>
                      </c:pt>
                      <c:pt idx="39">
                        <c:v>585</c:v>
                      </c:pt>
                      <c:pt idx="40">
                        <c:v>330</c:v>
                      </c:pt>
                      <c:pt idx="41">
                        <c:v>450</c:v>
                      </c:pt>
                      <c:pt idx="42">
                        <c:v>880</c:v>
                      </c:pt>
                      <c:pt idx="43">
                        <c:v>1860</c:v>
                      </c:pt>
                      <c:pt idx="44">
                        <c:v>576</c:v>
                      </c:pt>
                      <c:pt idx="45">
                        <c:v>5250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40-4A87-936B-ECC6D905579F}"/>
                  </c:ext>
                </c:extLst>
              </c15:ser>
            </c15:filteredBarSeries>
          </c:ext>
        </c:extLst>
      </c:barChart>
      <c:catAx>
        <c:axId val="8530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22959"/>
        <c:crosses val="autoZero"/>
        <c:auto val="1"/>
        <c:lblAlgn val="ctr"/>
        <c:lblOffset val="100"/>
        <c:noMultiLvlLbl val="0"/>
      </c:catAx>
      <c:valAx>
        <c:axId val="8530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2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86852561690974E-2"/>
          <c:y val="4.2867079505413234E-2"/>
          <c:w val="0.90329492017306234"/>
          <c:h val="0.34390632892165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Sheet5!$A$129</c:f>
              <c:strCache>
                <c:ptCount val="1"/>
                <c:pt idx="0">
                  <c:v>Laptop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Sheet5!$B$129:$J$129</c15:sqref>
                  </c15:fullRef>
                </c:ext>
              </c:extLst>
              <c:f>Sheet5!$J$129</c:f>
              <c:numCache>
                <c:formatCode>General</c:formatCode>
                <c:ptCount val="1"/>
                <c:pt idx="0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6-4548-BB66-4F38052C8324}"/>
            </c:ext>
          </c:extLst>
        </c:ser>
        <c:ser>
          <c:idx val="9"/>
          <c:order val="9"/>
          <c:tx>
            <c:strRef>
              <c:f>Sheet5!$A$138</c:f>
              <c:strCache>
                <c:ptCount val="1"/>
                <c:pt idx="0">
                  <c:v>Webcam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Sheet5!$B$138:$J$138</c15:sqref>
                  </c15:fullRef>
                </c:ext>
              </c:extLst>
              <c:f>Sheet5!$J$138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46-4548-BB66-4F38052C8324}"/>
            </c:ext>
          </c:extLst>
        </c:ser>
        <c:ser>
          <c:idx val="10"/>
          <c:order val="10"/>
          <c:tx>
            <c:strRef>
              <c:f>Sheet5!$A$139</c:f>
              <c:strCache>
                <c:ptCount val="1"/>
                <c:pt idx="0">
                  <c:v>Desk Chair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Sheet5!$B$139:$J$139</c15:sqref>
                  </c15:fullRef>
                </c:ext>
              </c:extLst>
              <c:f>Sheet5!$J$139</c:f>
              <c:numCache>
                <c:formatCode>General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46-4548-BB66-4F38052C8324}"/>
            </c:ext>
          </c:extLst>
        </c:ser>
        <c:ser>
          <c:idx val="11"/>
          <c:order val="11"/>
          <c:tx>
            <c:strRef>
              <c:f>Sheet5!$A$140</c:f>
              <c:strCache>
                <c:ptCount val="1"/>
                <c:pt idx="0">
                  <c:v>Desk Lamp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Sheet5!$B$140:$J$140</c15:sqref>
                  </c15:fullRef>
                </c:ext>
              </c:extLst>
              <c:f>Sheet5!$J$140</c:f>
              <c:numCache>
                <c:formatCode>General</c:formatCode>
                <c:ptCount val="1"/>
                <c:pt idx="0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46-4548-BB66-4F38052C8324}"/>
            </c:ext>
          </c:extLst>
        </c:ser>
        <c:ser>
          <c:idx val="12"/>
          <c:order val="12"/>
          <c:tx>
            <c:strRef>
              <c:f>Sheet5!$A$141</c:f>
              <c:strCache>
                <c:ptCount val="1"/>
                <c:pt idx="0">
                  <c:v>USB Flash Drive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Sheet5!$B$141:$J$141</c15:sqref>
                  </c15:fullRef>
                </c:ext>
              </c:extLst>
              <c:f>Sheet5!$J$141</c:f>
              <c:numCache>
                <c:formatCode>General</c:formatCode>
                <c:ptCount val="1"/>
                <c:pt idx="0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46-4548-BB66-4F38052C8324}"/>
            </c:ext>
          </c:extLst>
        </c:ser>
        <c:ser>
          <c:idx val="13"/>
          <c:order val="13"/>
          <c:tx>
            <c:strRef>
              <c:f>Sheet5!$A$142</c:f>
              <c:strCache>
                <c:ptCount val="1"/>
                <c:pt idx="0">
                  <c:v>Ethernet Cable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Sheet5!$B$142:$J$142</c15:sqref>
                  </c15:fullRef>
                </c:ext>
              </c:extLst>
              <c:f>Sheet5!$J$142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46-4548-BB66-4F38052C8324}"/>
            </c:ext>
          </c:extLst>
        </c:ser>
        <c:ser>
          <c:idx val="14"/>
          <c:order val="14"/>
          <c:tx>
            <c:strRef>
              <c:f>Sheet5!$A$143</c:f>
              <c:strCache>
                <c:ptCount val="1"/>
                <c:pt idx="0">
                  <c:v>Power Strip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Sheet5!$B$143:$J$143</c15:sqref>
                  </c15:fullRef>
                </c:ext>
              </c:extLst>
              <c:f>Sheet5!$J$143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46-4548-BB66-4F38052C8324}"/>
            </c:ext>
          </c:extLst>
        </c:ser>
        <c:ser>
          <c:idx val="15"/>
          <c:order val="15"/>
          <c:tx>
            <c:strRef>
              <c:f>Sheet5!$A$144</c:f>
              <c:strCache>
                <c:ptCount val="1"/>
                <c:pt idx="0">
                  <c:v>Wireless Mouse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Sheet5!$B$144:$J$144</c15:sqref>
                  </c15:fullRef>
                </c:ext>
              </c:extLst>
              <c:f>Sheet5!$J$144</c:f>
              <c:numCache>
                <c:formatCode>General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46-4548-BB66-4F38052C8324}"/>
            </c:ext>
          </c:extLst>
        </c:ser>
        <c:ser>
          <c:idx val="16"/>
          <c:order val="16"/>
          <c:tx>
            <c:strRef>
              <c:f>Sheet5!$A$145</c:f>
              <c:strCache>
                <c:ptCount val="1"/>
                <c:pt idx="0">
                  <c:v>Gaming Keyboard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Sheet5!$B$145:$J$145</c15:sqref>
                  </c15:fullRef>
                </c:ext>
              </c:extLst>
              <c:f>Sheet5!$J$145</c:f>
              <c:numCache>
                <c:formatCode>General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46-4548-BB66-4F38052C8324}"/>
            </c:ext>
          </c:extLst>
        </c:ser>
        <c:ser>
          <c:idx val="17"/>
          <c:order val="17"/>
          <c:tx>
            <c:strRef>
              <c:f>Sheet5!$A$146</c:f>
              <c:strCache>
                <c:ptCount val="1"/>
                <c:pt idx="0">
                  <c:v>Gaming Mouse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Sheet5!$B$146:$J$146</c15:sqref>
                  </c15:fullRef>
                </c:ext>
              </c:extLst>
              <c:f>Sheet5!$J$146</c:f>
              <c:numCache>
                <c:formatCode>General</c:formatCode>
                <c:ptCount val="1"/>
                <c:pt idx="0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46-4548-BB66-4F38052C8324}"/>
            </c:ext>
          </c:extLst>
        </c:ser>
        <c:ser>
          <c:idx val="18"/>
          <c:order val="18"/>
          <c:tx>
            <c:strRef>
              <c:f>Sheet5!$A$147</c:f>
              <c:strCache>
                <c:ptCount val="1"/>
                <c:pt idx="0">
                  <c:v>Gaming Headset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Sheet5!$B$147:$J$147</c15:sqref>
                  </c15:fullRef>
                </c:ext>
              </c:extLst>
              <c:f>Sheet5!$J$147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46-4548-BB66-4F38052C8324}"/>
            </c:ext>
          </c:extLst>
        </c:ser>
        <c:ser>
          <c:idx val="19"/>
          <c:order val="19"/>
          <c:tx>
            <c:strRef>
              <c:f>Sheet5!$A$148</c:f>
              <c:strCache>
                <c:ptCount val="1"/>
                <c:pt idx="0">
                  <c:v>Gaming Chair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Sheet5!$B$148:$J$148</c15:sqref>
                  </c15:fullRef>
                </c:ext>
              </c:extLst>
              <c:f>Sheet5!$J$148</c:f>
              <c:numCache>
                <c:formatCode>General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46-4548-BB66-4F38052C8324}"/>
            </c:ext>
          </c:extLst>
        </c:ser>
        <c:ser>
          <c:idx val="20"/>
          <c:order val="20"/>
          <c:tx>
            <c:strRef>
              <c:f>Sheet5!$A$149</c:f>
              <c:strCache>
                <c:ptCount val="1"/>
                <c:pt idx="0">
                  <c:v>Gaming Monitor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Sheet5!$B$149:$J$149</c15:sqref>
                  </c15:fullRef>
                </c:ext>
              </c:extLst>
              <c:f>Sheet5!$J$149</c:f>
              <c:numCache>
                <c:formatCode>General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46-4548-BB66-4F38052C8324}"/>
            </c:ext>
          </c:extLst>
        </c:ser>
        <c:ser>
          <c:idx val="21"/>
          <c:order val="21"/>
          <c:tx>
            <c:strRef>
              <c:f>Sheet5!$A$150</c:f>
              <c:strCache>
                <c:ptCount val="1"/>
                <c:pt idx="0">
                  <c:v>Graphics Card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Sheet5!$B$150:$J$150</c15:sqref>
                  </c15:fullRef>
                </c:ext>
              </c:extLst>
              <c:f>Sheet5!$J$150</c:f>
              <c:numCache>
                <c:formatCode>General</c:formatCode>
                <c:ptCount val="1"/>
                <c:pt idx="0">
                  <c:v>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46-4548-BB66-4F38052C8324}"/>
            </c:ext>
          </c:extLst>
        </c:ser>
        <c:ser>
          <c:idx val="22"/>
          <c:order val="22"/>
          <c:tx>
            <c:strRef>
              <c:f>Sheet5!$A$151</c:f>
              <c:strCache>
                <c:ptCount val="1"/>
                <c:pt idx="0">
                  <c:v>CPU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Sheet5!$B$151:$J$151</c15:sqref>
                  </c15:fullRef>
                </c:ext>
              </c:extLst>
              <c:f>Sheet5!$J$151</c:f>
              <c:numCache>
                <c:formatCode>General</c:formatCode>
                <c:ptCount val="1"/>
                <c:pt idx="0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46-4548-BB66-4F38052C8324}"/>
            </c:ext>
          </c:extLst>
        </c:ser>
        <c:ser>
          <c:idx val="23"/>
          <c:order val="23"/>
          <c:tx>
            <c:strRef>
              <c:f>Sheet5!$A$152</c:f>
              <c:strCache>
                <c:ptCount val="1"/>
                <c:pt idx="0">
                  <c:v>Motherboard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Sheet5!$B$152:$J$152</c15:sqref>
                  </c15:fullRef>
                </c:ext>
              </c:extLst>
              <c:f>Sheet5!$J$152</c:f>
              <c:numCache>
                <c:formatCode>General</c:formatCode>
                <c:ptCount val="1"/>
                <c:pt idx="0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46-4548-BB66-4F38052C8324}"/>
            </c:ext>
          </c:extLst>
        </c:ser>
        <c:ser>
          <c:idx val="24"/>
          <c:order val="24"/>
          <c:tx>
            <c:strRef>
              <c:f>Sheet5!$A$153</c:f>
              <c:strCache>
                <c:ptCount val="1"/>
                <c:pt idx="0">
                  <c:v>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Sheet5!$B$153:$J$153</c15:sqref>
                  </c15:fullRef>
                </c:ext>
              </c:extLst>
              <c:f>Sheet5!$J$153</c:f>
              <c:numCache>
                <c:formatCode>General</c:formatCode>
                <c:ptCount val="1"/>
                <c:pt idx="0">
                  <c:v>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46-4548-BB66-4F38052C8324}"/>
            </c:ext>
          </c:extLst>
        </c:ser>
        <c:ser>
          <c:idx val="25"/>
          <c:order val="25"/>
          <c:tx>
            <c:strRef>
              <c:f>Sheet5!$A$154</c:f>
              <c:strCache>
                <c:ptCount val="1"/>
                <c:pt idx="0">
                  <c:v>SSD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Sheet5!$B$154:$J$154</c15:sqref>
                  </c15:fullRef>
                </c:ext>
              </c:extLst>
              <c:f>Sheet5!$J$154</c:f>
              <c:numCache>
                <c:formatCode>General</c:formatCode>
                <c:ptCount val="1"/>
                <c:pt idx="0">
                  <c:v>8280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F46-4548-BB66-4F38052C8324}"/>
            </c:ext>
          </c:extLst>
        </c:ser>
        <c:ser>
          <c:idx val="26"/>
          <c:order val="26"/>
          <c:tx>
            <c:strRef>
              <c:f>Sheet5!$A$155</c:f>
              <c:strCache>
                <c:ptCount val="1"/>
                <c:pt idx="0">
                  <c:v>HDD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Sheet5!$B$155:$J$155</c15:sqref>
                  </c15:fullRef>
                </c:ext>
              </c:extLst>
              <c:f>Sheet5!$J$155</c:f>
              <c:numCache>
                <c:formatCode>General</c:formatCode>
                <c:ptCount val="1"/>
                <c:pt idx="0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46-4548-BB66-4F38052C8324}"/>
            </c:ext>
          </c:extLst>
        </c:ser>
        <c:ser>
          <c:idx val="27"/>
          <c:order val="27"/>
          <c:tx>
            <c:strRef>
              <c:f>Sheet5!$A$156</c:f>
              <c:strCache>
                <c:ptCount val="1"/>
                <c:pt idx="0">
                  <c:v>Power Supply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Sheet5!$B$156:$J$156</c15:sqref>
                  </c15:fullRef>
                </c:ext>
              </c:extLst>
              <c:f>Sheet5!$J$156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46-4548-BB66-4F38052C8324}"/>
            </c:ext>
          </c:extLst>
        </c:ser>
        <c:ser>
          <c:idx val="28"/>
          <c:order val="28"/>
          <c:tx>
            <c:strRef>
              <c:f>Sheet5!$A$157</c:f>
              <c:strCache>
                <c:ptCount val="1"/>
                <c:pt idx="0">
                  <c:v>PC Case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Sheet5!$B$157:$J$157</c15:sqref>
                  </c15:fullRef>
                </c:ext>
              </c:extLst>
              <c:f>Sheet5!$J$157</c:f>
              <c:numCache>
                <c:formatCode>General</c:formatCode>
                <c:ptCount val="1"/>
                <c:pt idx="0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46-4548-BB66-4F38052C8324}"/>
            </c:ext>
          </c:extLst>
        </c:ser>
        <c:ser>
          <c:idx val="29"/>
          <c:order val="29"/>
          <c:tx>
            <c:strRef>
              <c:f>Sheet5!$A$158</c:f>
              <c:strCache>
                <c:ptCount val="1"/>
                <c:pt idx="0">
                  <c:v>CPU Cooler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Sheet5!$B$158:$J$158</c15:sqref>
                  </c15:fullRef>
                </c:ext>
              </c:extLst>
              <c:f>Sheet5!$J$158</c:f>
              <c:numCache>
                <c:formatCode>General</c:formatCode>
                <c:ptCount val="1"/>
                <c:pt idx="0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F46-4548-BB66-4F38052C8324}"/>
            </c:ext>
          </c:extLst>
        </c:ser>
        <c:ser>
          <c:idx val="30"/>
          <c:order val="30"/>
          <c:tx>
            <c:strRef>
              <c:f>Sheet5!$A$159</c:f>
              <c:strCache>
                <c:ptCount val="1"/>
                <c:pt idx="0">
                  <c:v>Monitor Stand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Sheet5!$B$159:$J$159</c15:sqref>
                  </c15:fullRef>
                </c:ext>
              </c:extLst>
              <c:f>Sheet5!$J$159</c:f>
              <c:numCache>
                <c:formatCode>General</c:formatCode>
                <c:ptCount val="1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46-4548-BB66-4F38052C8324}"/>
            </c:ext>
          </c:extLst>
        </c:ser>
        <c:ser>
          <c:idx val="31"/>
          <c:order val="31"/>
          <c:tx>
            <c:strRef>
              <c:f>Sheet5!$A$160</c:f>
              <c:strCache>
                <c:ptCount val="1"/>
                <c:pt idx="0">
                  <c:v>Mouse Pad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Sheet5!$B$160:$J$160</c15:sqref>
                  </c15:fullRef>
                </c:ext>
              </c:extLst>
              <c:f>Sheet5!$J$160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F46-4548-BB66-4F38052C8324}"/>
            </c:ext>
          </c:extLst>
        </c:ser>
        <c:ser>
          <c:idx val="32"/>
          <c:order val="32"/>
          <c:tx>
            <c:strRef>
              <c:f>Sheet5!$A$161</c:f>
              <c:strCache>
                <c:ptCount val="1"/>
                <c:pt idx="0">
                  <c:v>Thermal Paste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Sheet5!$B$161:$J$161</c15:sqref>
                  </c15:fullRef>
                </c:ext>
              </c:extLst>
              <c:f>Sheet5!$J$161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F46-4548-BB66-4F38052C8324}"/>
            </c:ext>
          </c:extLst>
        </c:ser>
        <c:ser>
          <c:idx val="33"/>
          <c:order val="33"/>
          <c:tx>
            <c:strRef>
              <c:f>Sheet5!$A$162</c:f>
              <c:strCache>
                <c:ptCount val="1"/>
                <c:pt idx="0">
                  <c:v>Cable Management Kit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Sheet5!$B$162:$J$162</c15:sqref>
                  </c15:fullRef>
                </c:ext>
              </c:extLst>
              <c:f>Sheet5!$J$162</c:f>
              <c:numCache>
                <c:formatCode>General</c:formatCode>
                <c:ptCount val="1"/>
                <c:pt idx="0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F46-4548-BB66-4F38052C8324}"/>
            </c:ext>
          </c:extLst>
        </c:ser>
        <c:ser>
          <c:idx val="34"/>
          <c:order val="34"/>
          <c:tx>
            <c:strRef>
              <c:f>Sheet5!$A$163</c:f>
              <c:strCache>
                <c:ptCount val="1"/>
                <c:pt idx="0">
                  <c:v>WiFi Adapter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Sheet5!$B$163:$J$163</c15:sqref>
                  </c15:fullRef>
                </c:ext>
              </c:extLst>
              <c:f>Sheet5!$J$163</c:f>
              <c:numCache>
                <c:formatCode>General</c:formatCode>
                <c:ptCount val="1"/>
                <c:pt idx="0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F46-4548-BB66-4F38052C8324}"/>
            </c:ext>
          </c:extLst>
        </c:ser>
        <c:ser>
          <c:idx val="35"/>
          <c:order val="35"/>
          <c:tx>
            <c:strRef>
              <c:f>Sheet5!$A$164</c:f>
              <c:strCache>
                <c:ptCount val="1"/>
                <c:pt idx="0">
                  <c:v>External DVD Drive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Sheet5!$B$164:$J$164</c15:sqref>
                  </c15:fullRef>
                </c:ext>
              </c:extLst>
              <c:f>Sheet5!$J$164</c:f>
              <c:numCache>
                <c:formatCode>General</c:formatCode>
                <c:ptCount val="1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F46-4548-BB66-4F38052C8324}"/>
            </c:ext>
          </c:extLst>
        </c:ser>
        <c:ser>
          <c:idx val="36"/>
          <c:order val="36"/>
          <c:tx>
            <c:strRef>
              <c:f>Sheet5!$A$165</c:f>
              <c:strCache>
                <c:ptCount val="1"/>
                <c:pt idx="0">
                  <c:v>Printer Cable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Sheet5!$B$165:$J$165</c15:sqref>
                  </c15:fullRef>
                </c:ext>
              </c:extLst>
              <c:f>Sheet5!$J$165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F46-4548-BB66-4F38052C8324}"/>
            </c:ext>
          </c:extLst>
        </c:ser>
        <c:ser>
          <c:idx val="37"/>
          <c:order val="37"/>
          <c:tx>
            <c:strRef>
              <c:f>Sheet5!$A$166</c:f>
              <c:strCache>
                <c:ptCount val="1"/>
                <c:pt idx="0">
                  <c:v>Keyboard Cleaner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Sheet5!$B$166:$J$166</c15:sqref>
                  </c15:fullRef>
                </c:ext>
              </c:extLst>
              <c:f>Sheet5!$J$166</c:f>
              <c:numCache>
                <c:formatCode>General</c:formatCode>
                <c:ptCount val="1"/>
                <c:pt idx="0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F46-4548-BB66-4F38052C8324}"/>
            </c:ext>
          </c:extLst>
        </c:ser>
        <c:ser>
          <c:idx val="38"/>
          <c:order val="38"/>
          <c:tx>
            <c:strRef>
              <c:f>Sheet5!$A$167</c:f>
              <c:strCache>
                <c:ptCount val="1"/>
                <c:pt idx="0">
                  <c:v>Laptop Cooling Pad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Sheet5!$B$167:$J$167</c15:sqref>
                  </c15:fullRef>
                </c:ext>
              </c:extLst>
              <c:f>Sheet5!$J$167</c:f>
              <c:numCache>
                <c:formatCode>General</c:formatCode>
                <c:ptCount val="1"/>
                <c:pt idx="0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F46-4548-BB66-4F38052C8324}"/>
            </c:ext>
          </c:extLst>
        </c:ser>
        <c:ser>
          <c:idx val="39"/>
          <c:order val="39"/>
          <c:tx>
            <c:strRef>
              <c:f>Sheet5!$A$168</c:f>
              <c:strCache>
                <c:ptCount val="1"/>
                <c:pt idx="0">
                  <c:v>USB Hub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Sheet5!$B$168:$J$168</c15:sqref>
                  </c15:fullRef>
                </c:ext>
              </c:extLst>
              <c:f>Sheet5!$J$168</c:f>
              <c:numCache>
                <c:formatCode>General</c:formatCode>
                <c:ptCount val="1"/>
                <c:pt idx="0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F46-4548-BB66-4F38052C8324}"/>
            </c:ext>
          </c:extLst>
        </c:ser>
        <c:ser>
          <c:idx val="40"/>
          <c:order val="40"/>
          <c:tx>
            <c:strRef>
              <c:f>Sheet5!$A$169</c:f>
              <c:strCache>
                <c:ptCount val="1"/>
                <c:pt idx="0">
                  <c:v>Anti-Glare Screen Protector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Sheet5!$B$169:$J$169</c15:sqref>
                  </c15:fullRef>
                </c:ext>
              </c:extLst>
              <c:f>Sheet5!$J$169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F46-4548-BB66-4F38052C8324}"/>
            </c:ext>
          </c:extLst>
        </c:ser>
        <c:ser>
          <c:idx val="41"/>
          <c:order val="41"/>
          <c:tx>
            <c:strRef>
              <c:f>Sheet5!$A$170</c:f>
              <c:strCache>
                <c:ptCount val="1"/>
                <c:pt idx="0">
                  <c:v>USB-C Adapter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Sheet5!$B$170:$J$170</c15:sqref>
                  </c15:fullRef>
                </c:ext>
              </c:extLst>
              <c:f>Sheet5!$J$170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F46-4548-BB66-4F38052C8324}"/>
            </c:ext>
          </c:extLst>
        </c:ser>
        <c:ser>
          <c:idx val="42"/>
          <c:order val="42"/>
          <c:tx>
            <c:strRef>
              <c:f>Sheet5!$A$171</c:f>
              <c:strCache>
                <c:ptCount val="1"/>
                <c:pt idx="0">
                  <c:v>Laptop Sleeve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Sheet5!$B$171:$J$171</c15:sqref>
                  </c15:fullRef>
                </c:ext>
              </c:extLst>
              <c:f>Sheet5!$J$171</c:f>
              <c:numCache>
                <c:formatCode>General</c:formatCode>
                <c:ptCount val="1"/>
                <c:pt idx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F46-4548-BB66-4F38052C8324}"/>
            </c:ext>
          </c:extLst>
        </c:ser>
        <c:ser>
          <c:idx val="43"/>
          <c:order val="43"/>
          <c:tx>
            <c:strRef>
              <c:f>Sheet5!$A$172</c:f>
              <c:strCache>
                <c:ptCount val="1"/>
                <c:pt idx="0">
                  <c:v>Wireless Charger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Sheet5!$B$172:$J$172</c15:sqref>
                  </c15:fullRef>
                </c:ext>
              </c:extLst>
              <c:f>Sheet5!$J$172</c:f>
              <c:numCache>
                <c:formatCode>General</c:formatCode>
                <c:ptCount val="1"/>
                <c:pt idx="0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F46-4548-BB66-4F38052C8324}"/>
            </c:ext>
          </c:extLst>
        </c:ser>
        <c:ser>
          <c:idx val="44"/>
          <c:order val="44"/>
          <c:tx>
            <c:strRef>
              <c:f>Sheet5!$A$173</c:f>
              <c:strCache>
                <c:ptCount val="1"/>
                <c:pt idx="0">
                  <c:v>USB-C Cable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Sheet5!$B$173:$J$173</c15:sqref>
                  </c15:fullRef>
                </c:ext>
              </c:extLst>
              <c:f>Sheet5!$J$173</c:f>
              <c:numCache>
                <c:formatCode>General</c:formatCode>
                <c:ptCount val="1"/>
                <c:pt idx="0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F46-4548-BB66-4F38052C8324}"/>
            </c:ext>
          </c:extLst>
        </c:ser>
        <c:ser>
          <c:idx val="45"/>
          <c:order val="45"/>
          <c:tx>
            <c:strRef>
              <c:f>Sheet5!$A$174</c:f>
              <c:strCache>
                <c:ptCount val="1"/>
                <c:pt idx="0">
                  <c:v>Gaming Desk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Sheet5!$B$174:$J$174</c15:sqref>
                  </c15:fullRef>
                </c:ext>
              </c:extLst>
              <c:f>Sheet5!$J$174</c:f>
              <c:numCache>
                <c:formatCode>General</c:formatCode>
                <c:ptCount val="1"/>
                <c:pt idx="0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F46-4548-BB66-4F38052C8324}"/>
            </c:ext>
          </c:extLst>
        </c:ser>
        <c:ser>
          <c:idx val="1"/>
          <c:order val="1"/>
          <c:tx>
            <c:strRef>
              <c:f>Sheet5!$A$130</c:f>
              <c:strCache>
                <c:ptCount val="1"/>
                <c:pt idx="0">
                  <c:v>Monitor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Sheet5!$B$130:$J$130</c15:sqref>
                  </c15:fullRef>
                </c:ext>
              </c:extLst>
              <c:f>Sheet5!$J$130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6-4548-BB66-4F38052C8324}"/>
            </c:ext>
          </c:extLst>
        </c:ser>
        <c:ser>
          <c:idx val="2"/>
          <c:order val="2"/>
          <c:tx>
            <c:strRef>
              <c:f>Sheet5!$A$131</c:f>
              <c:strCache>
                <c:ptCount val="1"/>
                <c:pt idx="0">
                  <c:v>Keyboard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Sheet5!$B$131:$J$131</c15:sqref>
                  </c15:fullRef>
                </c:ext>
              </c:extLst>
              <c:f>Sheet5!$J$131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6-4548-BB66-4F38052C8324}"/>
            </c:ext>
          </c:extLst>
        </c:ser>
        <c:ser>
          <c:idx val="3"/>
          <c:order val="3"/>
          <c:tx>
            <c:strRef>
              <c:f>Sheet5!$A$132</c:f>
              <c:strCache>
                <c:ptCount val="1"/>
                <c:pt idx="0">
                  <c:v>Headphones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Sheet5!$B$132:$J$132</c15:sqref>
                  </c15:fullRef>
                </c:ext>
              </c:extLst>
              <c:f>Sheet5!$J$132</c:f>
              <c:numCache>
                <c:formatCode>General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6-4548-BB66-4F38052C8324}"/>
            </c:ext>
          </c:extLst>
        </c:ser>
        <c:ser>
          <c:idx val="4"/>
          <c:order val="4"/>
          <c:tx>
            <c:strRef>
              <c:f>Sheet5!$A$133</c:f>
              <c:strCache>
                <c:ptCount val="1"/>
                <c:pt idx="0">
                  <c:v>Smartphone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Sheet5!$B$133:$J$133</c15:sqref>
                  </c15:fullRef>
                </c:ext>
              </c:extLst>
              <c:f>Sheet5!$J$133</c:f>
              <c:numCache>
                <c:formatCode>General</c:formatCode>
                <c:ptCount val="1"/>
                <c:pt idx="0">
                  <c:v>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46-4548-BB66-4F38052C8324}"/>
            </c:ext>
          </c:extLst>
        </c:ser>
        <c:ser>
          <c:idx val="5"/>
          <c:order val="5"/>
          <c:tx>
            <c:strRef>
              <c:f>Sheet5!$A$134</c:f>
              <c:strCache>
                <c:ptCount val="1"/>
                <c:pt idx="0">
                  <c:v>Tablet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Sheet5!$B$134:$J$134</c15:sqref>
                  </c15:fullRef>
                </c:ext>
              </c:extLst>
              <c:f>Sheet5!$J$134</c:f>
              <c:numCache>
                <c:formatCode>General</c:formatCode>
                <c:ptCount val="1"/>
                <c:pt idx="0">
                  <c:v>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46-4548-BB66-4F38052C8324}"/>
            </c:ext>
          </c:extLst>
        </c:ser>
        <c:ser>
          <c:idx val="6"/>
          <c:order val="6"/>
          <c:tx>
            <c:strRef>
              <c:f>Sheet5!$A$135</c:f>
              <c:strCache>
                <c:ptCount val="1"/>
                <c:pt idx="0">
                  <c:v>Router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Sheet5!$B$135:$J$135</c15:sqref>
                  </c15:fullRef>
                </c:ext>
              </c:extLst>
              <c:f>Sheet5!$J$135</c:f>
              <c:numCache>
                <c:formatCode>General</c:formatCode>
                <c:ptCount val="1"/>
                <c:pt idx="0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46-4548-BB66-4F38052C8324}"/>
            </c:ext>
          </c:extLst>
        </c:ser>
        <c:ser>
          <c:idx val="7"/>
          <c:order val="7"/>
          <c:tx>
            <c:strRef>
              <c:f>Sheet5!$A$136</c:f>
              <c:strCache>
                <c:ptCount val="1"/>
                <c:pt idx="0">
                  <c:v>External Hard Drive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Sheet5!$B$136:$J$136</c15:sqref>
                  </c15:fullRef>
                </c:ext>
              </c:extLst>
              <c:f>Sheet5!$J$136</c:f>
              <c:numCache>
                <c:formatCode>General</c:formatCode>
                <c:ptCount val="1"/>
                <c:pt idx="0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46-4548-BB66-4F38052C8324}"/>
            </c:ext>
          </c:extLst>
        </c:ser>
        <c:ser>
          <c:idx val="8"/>
          <c:order val="8"/>
          <c:tx>
            <c:strRef>
              <c:f>Sheet5!$A$137</c:f>
              <c:strCache>
                <c:ptCount val="1"/>
                <c:pt idx="0">
                  <c:v>Wireless Earbuds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Sheet5!$B$128:$J$128</c15:sqref>
                  </c15:fullRef>
                </c:ext>
              </c:extLst>
              <c:f>Sheet5!$J$128</c:f>
              <c:strCache>
                <c:ptCount val="1"/>
                <c:pt idx="0">
                  <c:v>Cost Price of Total Hand in stock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Sheet5!$B$137:$J$137</c15:sqref>
                  </c15:fullRef>
                </c:ext>
              </c:extLst>
              <c:f>Sheet5!$J$137</c:f>
              <c:numCache>
                <c:formatCode>General</c:formatCode>
                <c:ptCount val="1"/>
                <c:pt idx="0">
                  <c:v>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46-4548-BB66-4F38052C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2035247"/>
        <c:axId val="682048143"/>
      </c:barChart>
      <c:catAx>
        <c:axId val="68203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48143"/>
        <c:crosses val="autoZero"/>
        <c:auto val="1"/>
        <c:lblAlgn val="ctr"/>
        <c:lblOffset val="100"/>
        <c:noMultiLvlLbl val="0"/>
      </c:catAx>
      <c:valAx>
        <c:axId val="6820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3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856638359306875E-2"/>
          <c:y val="0.46239329942703256"/>
          <c:w val="0.85445948517436165"/>
          <c:h val="0.53760679496247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62345679012345"/>
          <c:y val="0.21085165259319957"/>
          <c:w val="0.58497837075921066"/>
          <c:h val="0.5891055925701594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Sheet2!$B$30:$B$39</c:f>
              <c:strCache>
                <c:ptCount val="1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More</c:v>
                </c:pt>
              </c:strCache>
            </c:strRef>
          </c:cat>
          <c:val>
            <c:numRef>
              <c:f>Sheet2!$C$30:$C$39</c:f>
              <c:numCache>
                <c:formatCode>General</c:formatCode>
                <c:ptCount val="10"/>
                <c:pt idx="0">
                  <c:v>25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5-47D1-A5FB-45591B2B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1961392"/>
        <c:axId val="1571964304"/>
      </c:barChart>
      <c:catAx>
        <c:axId val="15719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64304"/>
        <c:crosses val="autoZero"/>
        <c:auto val="1"/>
        <c:lblAlgn val="ctr"/>
        <c:lblOffset val="100"/>
        <c:noMultiLvlLbl val="0"/>
      </c:catAx>
      <c:valAx>
        <c:axId val="15719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Sheet2!$B$52:$B$60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Sheet2!$C$52:$C$60</c:f>
              <c:numCache>
                <c:formatCode>General</c:formatCode>
                <c:ptCount val="9"/>
                <c:pt idx="0">
                  <c:v>2</c:v>
                </c:pt>
                <c:pt idx="1">
                  <c:v>9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8-4CC6-B1B9-AF5742A7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3731392"/>
        <c:axId val="1433733056"/>
      </c:barChart>
      <c:catAx>
        <c:axId val="143373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33056"/>
        <c:crosses val="autoZero"/>
        <c:auto val="1"/>
        <c:lblAlgn val="ctr"/>
        <c:lblOffset val="100"/>
        <c:noMultiLvlLbl val="0"/>
      </c:catAx>
      <c:valAx>
        <c:axId val="1433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Sheet2!$B$75:$B$88</c:f>
              <c:strCache>
                <c:ptCount val="14"/>
                <c:pt idx="0">
                  <c:v>50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More</c:v>
                </c:pt>
              </c:strCache>
            </c:strRef>
          </c:cat>
          <c:val>
            <c:numRef>
              <c:f>Sheet2!$C$75:$C$88</c:f>
              <c:numCache>
                <c:formatCode>General</c:formatCode>
                <c:ptCount val="14"/>
                <c:pt idx="0">
                  <c:v>22</c:v>
                </c:pt>
                <c:pt idx="1">
                  <c:v>14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A-4466-90CA-7409310F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3734720"/>
        <c:axId val="1433730560"/>
      </c:barChart>
      <c:catAx>
        <c:axId val="143373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30560"/>
        <c:crosses val="autoZero"/>
        <c:auto val="1"/>
        <c:lblAlgn val="ctr"/>
        <c:lblOffset val="100"/>
        <c:noMultiLvlLbl val="0"/>
      </c:catAx>
      <c:valAx>
        <c:axId val="14337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762904636919"/>
          <c:y val="0.15212962962962964"/>
          <c:w val="0.87028237095363081"/>
          <c:h val="0.53725575969670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Sheet3!$C$9</c:f>
              <c:strCache>
                <c:ptCount val="1"/>
                <c:pt idx="0">
                  <c:v>Purchase/
Stock 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Sheet3!$D$8:$F$8</c:f>
              <c:strCache>
                <c:ptCount val="3"/>
                <c:pt idx="0">
                  <c:v>Purchase/
Stock in</c:v>
                </c:pt>
                <c:pt idx="1">
                  <c:v>Number of 
Units Sold</c:v>
                </c:pt>
                <c:pt idx="2">
                  <c:v>Hand-In-
Stock</c:v>
                </c:pt>
              </c:strCache>
            </c:strRef>
          </c:cat>
          <c:val>
            <c:numRef>
              <c:f>Sheet3!$D$9:$F$9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4-4E94-89EE-C06D4A765CFB}"/>
            </c:ext>
          </c:extLst>
        </c:ser>
        <c:ser>
          <c:idx val="1"/>
          <c:order val="1"/>
          <c:tx>
            <c:strRef>
              <c:f>Sheet3!$C$10</c:f>
              <c:strCache>
                <c:ptCount val="1"/>
                <c:pt idx="0">
                  <c:v>Number of 
Units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Sheet3!$D$8:$F$8</c:f>
              <c:strCache>
                <c:ptCount val="3"/>
                <c:pt idx="0">
                  <c:v>Purchase/
Stock in</c:v>
                </c:pt>
                <c:pt idx="1">
                  <c:v>Number of 
Units Sold</c:v>
                </c:pt>
                <c:pt idx="2">
                  <c:v>Hand-In-
Stock</c:v>
                </c:pt>
              </c:strCache>
            </c:strRef>
          </c:cat>
          <c:val>
            <c:numRef>
              <c:f>Sheet3!$D$10:$F$10</c:f>
              <c:numCache>
                <c:formatCode>General</c:formatCode>
                <c:ptCount val="3"/>
                <c:pt idx="0">
                  <c:v>0.95804613280910655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4-4E94-89EE-C06D4A765CFB}"/>
            </c:ext>
          </c:extLst>
        </c:ser>
        <c:ser>
          <c:idx val="2"/>
          <c:order val="2"/>
          <c:tx>
            <c:strRef>
              <c:f>Sheet3!$C$11</c:f>
              <c:strCache>
                <c:ptCount val="1"/>
                <c:pt idx="0">
                  <c:v>Hand-In-
Stock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Sheet3!$D$8:$F$8</c:f>
              <c:strCache>
                <c:ptCount val="3"/>
                <c:pt idx="0">
                  <c:v>Purchase/
Stock in</c:v>
                </c:pt>
                <c:pt idx="1">
                  <c:v>Number of 
Units Sold</c:v>
                </c:pt>
                <c:pt idx="2">
                  <c:v>Hand-In-
Stock</c:v>
                </c:pt>
              </c:strCache>
            </c:strRef>
          </c:cat>
          <c:val>
            <c:numRef>
              <c:f>Sheet3!$D$11:$F$11</c:f>
              <c:numCache>
                <c:formatCode>General</c:formatCode>
                <c:ptCount val="3"/>
                <c:pt idx="0">
                  <c:v>0.97476678481323076</c:v>
                </c:pt>
                <c:pt idx="1">
                  <c:v>0.92245530226731298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4-4E94-89EE-C06D4A76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7929279"/>
        <c:axId val="217923455"/>
      </c:barChart>
      <c:catAx>
        <c:axId val="2179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23455"/>
        <c:crosses val="autoZero"/>
        <c:auto val="1"/>
        <c:lblAlgn val="ctr"/>
        <c:lblOffset val="100"/>
        <c:noMultiLvlLbl val="0"/>
      </c:catAx>
      <c:valAx>
        <c:axId val="2179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6111111111111"/>
          <c:y val="0.22120370370370371"/>
          <c:w val="0.40061111111111108"/>
          <c:h val="0.66768518518518516"/>
        </c:manualLayout>
      </c:layout>
      <c:pieChart>
        <c:varyColors val="1"/>
        <c:ser>
          <c:idx val="0"/>
          <c:order val="0"/>
          <c:tx>
            <c:strRef>
              <c:f>Sheet3!$D$27</c:f>
              <c:strCache>
                <c:ptCount val="1"/>
                <c:pt idx="0">
                  <c:v>Purchase/
Stock in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8E-4E7A-B6CE-55BBF72214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8E-4E7A-B6CE-55BBF72214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8E-4E7A-B6CE-55BBF72214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Sheet3!$C$28:$C$30</c:f>
              <c:strCache>
                <c:ptCount val="3"/>
                <c:pt idx="0">
                  <c:v>Purchase/
Stock in</c:v>
                </c:pt>
                <c:pt idx="1">
                  <c:v>Number of 
Units Sold</c:v>
                </c:pt>
                <c:pt idx="2">
                  <c:v>Hand-In-
Stock</c:v>
                </c:pt>
              </c:strCache>
            </c:strRef>
          </c:cat>
          <c:val>
            <c:numRef>
              <c:f>Sheet3!$D$28:$D$30</c:f>
              <c:numCache>
                <c:formatCode>General</c:formatCode>
                <c:ptCount val="3"/>
                <c:pt idx="0">
                  <c:v>35.493856332703217</c:v>
                </c:pt>
                <c:pt idx="1">
                  <c:v>21.890359168241968</c:v>
                </c:pt>
                <c:pt idx="2">
                  <c:v>91.443289224952693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6-492E-8BE6-8E297D34208C}"/>
            </c:ext>
          </c:extLst>
        </c:ser>
        <c:ser>
          <c:idx val="1"/>
          <c:order val="1"/>
          <c:tx>
            <c:strRef>
              <c:f>Sheet3!$E$27</c:f>
              <c:strCache>
                <c:ptCount val="1"/>
                <c:pt idx="0">
                  <c:v>Number of 
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8E-4E7A-B6CE-55BBF72214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8E-4E7A-B6CE-55BBF72214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D8E-4E7A-B6CE-55BBF72214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Sheet3!$C$28:$C$30</c:f>
              <c:strCache>
                <c:ptCount val="3"/>
                <c:pt idx="0">
                  <c:v>Purchase/
Stock in</c:v>
                </c:pt>
                <c:pt idx="1">
                  <c:v>Number of 
Units Sold</c:v>
                </c:pt>
                <c:pt idx="2">
                  <c:v>Hand-In-
Stock</c:v>
                </c:pt>
              </c:strCache>
            </c:strRef>
          </c:cat>
          <c:val>
            <c:numRef>
              <c:f>Sheet3!$E$28:$E$30</c:f>
              <c:numCache>
                <c:formatCode>General</c:formatCode>
                <c:ptCount val="3"/>
                <c:pt idx="1">
                  <c:v>14.708884688090738</c:v>
                </c:pt>
                <c:pt idx="2">
                  <c:v>55.706994328922512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6-492E-8BE6-8E297D34208C}"/>
            </c:ext>
          </c:extLst>
        </c:ser>
        <c:ser>
          <c:idx val="2"/>
          <c:order val="2"/>
          <c:tx>
            <c:strRef>
              <c:f>Sheet3!$F$27</c:f>
              <c:strCache>
                <c:ptCount val="1"/>
                <c:pt idx="0">
                  <c:v>Hand-In-
Stock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D8E-4E7A-B6CE-55BBF72214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D8E-4E7A-B6CE-55BBF72214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D8E-4E7A-B6CE-55BBF72214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Sheet3!$C$28:$C$30</c:f>
              <c:strCache>
                <c:ptCount val="3"/>
                <c:pt idx="0">
                  <c:v>Purchase/
Stock in</c:v>
                </c:pt>
                <c:pt idx="1">
                  <c:v>Number of 
Units Sold</c:v>
                </c:pt>
                <c:pt idx="2">
                  <c:v>Hand-In-
Stock</c:v>
                </c:pt>
              </c:strCache>
            </c:strRef>
          </c:cat>
          <c:val>
            <c:numRef>
              <c:f>Sheet3!$F$28:$F$30</c:f>
              <c:numCache>
                <c:formatCode>General</c:formatCode>
                <c:ptCount val="3"/>
                <c:pt idx="2">
                  <c:v>247.94139886578449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6-492E-8BE6-8E297D3420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50962379702539E-2"/>
          <c:y val="0.20929162543206689"/>
          <c:w val="0.76361570428696413"/>
          <c:h val="0.32121463983668708"/>
        </c:manualLayout>
      </c:layout>
      <c:lineChart>
        <c:grouping val="standard"/>
        <c:varyColors val="0"/>
        <c:ser>
          <c:idx val="1"/>
          <c:order val="1"/>
          <c:tx>
            <c:strRef>
              <c:f>Sheet5!$C$10</c:f>
              <c:strCache>
                <c:ptCount val="1"/>
                <c:pt idx="0">
                  <c:v>Normal  Distribution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Sheet5!$A$11:$A$56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Sheet5!$C$11:$C$56</c:f>
              <c:numCache>
                <c:formatCode>General</c:formatCode>
                <c:ptCount val="46"/>
                <c:pt idx="0">
                  <c:v>0.78148614675921779</c:v>
                </c:pt>
                <c:pt idx="1">
                  <c:v>0.47526874759868015</c:v>
                </c:pt>
                <c:pt idx="2">
                  <c:v>0.94700429695225774</c:v>
                </c:pt>
                <c:pt idx="3">
                  <c:v>0.18371819127651473</c:v>
                </c:pt>
                <c:pt idx="4">
                  <c:v>0.99297006511787633</c:v>
                </c:pt>
                <c:pt idx="5">
                  <c:v>0.6705819146359917</c:v>
                </c:pt>
                <c:pt idx="6">
                  <c:v>0.86712941259294962</c:v>
                </c:pt>
                <c:pt idx="7">
                  <c:v>0.28583823360029065</c:v>
                </c:pt>
                <c:pt idx="8">
                  <c:v>0.47526874759868015</c:v>
                </c:pt>
                <c:pt idx="9">
                  <c:v>0.78148614675921779</c:v>
                </c:pt>
                <c:pt idx="10">
                  <c:v>0.10804588176805967</c:v>
                </c:pt>
                <c:pt idx="11">
                  <c:v>0.47526874759868015</c:v>
                </c:pt>
                <c:pt idx="12">
                  <c:v>0.94700429695225774</c:v>
                </c:pt>
                <c:pt idx="13">
                  <c:v>0.99297006511787633</c:v>
                </c:pt>
                <c:pt idx="14">
                  <c:v>0.78148614675921779</c:v>
                </c:pt>
                <c:pt idx="15">
                  <c:v>0.47526874759868015</c:v>
                </c:pt>
                <c:pt idx="16">
                  <c:v>0.18371819127651473</c:v>
                </c:pt>
                <c:pt idx="17">
                  <c:v>0.28583823360029065</c:v>
                </c:pt>
                <c:pt idx="18">
                  <c:v>0.10804588176805967</c:v>
                </c:pt>
                <c:pt idx="19">
                  <c:v>5.7895425847027046E-2</c:v>
                </c:pt>
                <c:pt idx="20">
                  <c:v>0.18371819127651473</c:v>
                </c:pt>
                <c:pt idx="21">
                  <c:v>0.6705819146359917</c:v>
                </c:pt>
                <c:pt idx="22">
                  <c:v>0.47526874759868015</c:v>
                </c:pt>
                <c:pt idx="23">
                  <c:v>0.28583823360029065</c:v>
                </c:pt>
                <c:pt idx="24">
                  <c:v>0.86712941259294962</c:v>
                </c:pt>
                <c:pt idx="25">
                  <c:v>0.78148614675921779</c:v>
                </c:pt>
                <c:pt idx="26">
                  <c:v>0.94700429695225774</c:v>
                </c:pt>
                <c:pt idx="27">
                  <c:v>0.47526874759868015</c:v>
                </c:pt>
                <c:pt idx="28">
                  <c:v>0.6705819146359917</c:v>
                </c:pt>
                <c:pt idx="29">
                  <c:v>0.28583823360029065</c:v>
                </c:pt>
                <c:pt idx="30">
                  <c:v>0.18371819127651473</c:v>
                </c:pt>
                <c:pt idx="31">
                  <c:v>0.78148614675921779</c:v>
                </c:pt>
                <c:pt idx="32">
                  <c:v>0.47526874759868015</c:v>
                </c:pt>
                <c:pt idx="33">
                  <c:v>0.28583823360029065</c:v>
                </c:pt>
                <c:pt idx="34">
                  <c:v>0.10804588176805967</c:v>
                </c:pt>
                <c:pt idx="35">
                  <c:v>5.7895425847027046E-2</c:v>
                </c:pt>
                <c:pt idx="36">
                  <c:v>0.18371819127651473</c:v>
                </c:pt>
                <c:pt idx="37">
                  <c:v>0.6705819146359917</c:v>
                </c:pt>
                <c:pt idx="38">
                  <c:v>0.47526874759868015</c:v>
                </c:pt>
                <c:pt idx="39">
                  <c:v>0.28583823360029065</c:v>
                </c:pt>
                <c:pt idx="40">
                  <c:v>0.10804588176805967</c:v>
                </c:pt>
                <c:pt idx="41">
                  <c:v>0.18371819127651473</c:v>
                </c:pt>
                <c:pt idx="42">
                  <c:v>0.28583823360029065</c:v>
                </c:pt>
                <c:pt idx="43">
                  <c:v>0.6705819146359917</c:v>
                </c:pt>
                <c:pt idx="44">
                  <c:v>0.78148614675921779</c:v>
                </c:pt>
                <c:pt idx="45">
                  <c:v>0.18371819127651473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6-41C3-A643-FEA68FDD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676912"/>
        <c:axId val="1722665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Sheet5!$B$10</c15:sqref>
                        </c15:formulaRef>
                      </c:ext>
                    </c:extLst>
                    <c:strCache>
                      <c:ptCount val="1"/>
                      <c:pt idx="0">
                        <c:v>Purchase/
Stock 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Sheet5!$A$11:$A$56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Sheet5!$B$11:$B$56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20</c:v>
                      </c:pt>
                      <c:pt idx="1">
                        <c:v>15</c:v>
                      </c:pt>
                      <c:pt idx="2">
                        <c:v>25</c:v>
                      </c:pt>
                      <c:pt idx="3">
                        <c:v>10</c:v>
                      </c:pt>
                      <c:pt idx="4">
                        <c:v>30</c:v>
                      </c:pt>
                      <c:pt idx="5">
                        <c:v>18</c:v>
                      </c:pt>
                      <c:pt idx="6">
                        <c:v>22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8</c:v>
                      </c:pt>
                      <c:pt idx="11">
                        <c:v>15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20</c:v>
                      </c:pt>
                      <c:pt idx="15">
                        <c:v>15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18</c:v>
                      </c:pt>
                      <c:pt idx="22">
                        <c:v>15</c:v>
                      </c:pt>
                      <c:pt idx="23">
                        <c:v>12</c:v>
                      </c:pt>
                      <c:pt idx="24">
                        <c:v>22</c:v>
                      </c:pt>
                      <c:pt idx="25">
                        <c:v>20</c:v>
                      </c:pt>
                      <c:pt idx="26">
                        <c:v>25</c:v>
                      </c:pt>
                      <c:pt idx="27">
                        <c:v>15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10</c:v>
                      </c:pt>
                      <c:pt idx="31">
                        <c:v>20</c:v>
                      </c:pt>
                      <c:pt idx="32">
                        <c:v>15</c:v>
                      </c:pt>
                      <c:pt idx="33">
                        <c:v>12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10</c:v>
                      </c:pt>
                      <c:pt idx="37">
                        <c:v>18</c:v>
                      </c:pt>
                      <c:pt idx="38">
                        <c:v>15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10</c:v>
                      </c:pt>
                      <c:pt idx="42">
                        <c:v>12</c:v>
                      </c:pt>
                      <c:pt idx="43">
                        <c:v>18</c:v>
                      </c:pt>
                      <c:pt idx="44">
                        <c:v>20</c:v>
                      </c:pt>
                      <c:pt idx="4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6-41C3-A643-FEA68FDD2479}"/>
                  </c:ext>
                </c:extLst>
              </c15:ser>
            </c15:filteredLineSeries>
          </c:ext>
        </c:extLst>
      </c:lineChart>
      <c:catAx>
        <c:axId val="17226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65264"/>
        <c:crosses val="autoZero"/>
        <c:auto val="1"/>
        <c:lblAlgn val="ctr"/>
        <c:lblOffset val="100"/>
        <c:noMultiLvlLbl val="0"/>
      </c:catAx>
      <c:valAx>
        <c:axId val="17226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Sheet5!$B$68</c:f>
              <c:strCache>
                <c:ptCount val="1"/>
                <c:pt idx="0">
                  <c:v>Purchase/
Stock 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Sheet5!$A$69:$A$114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Sheet5!$B$69:$B$114</c:f>
              <c:numCache>
                <c:formatCode>General</c:formatCode>
                <c:ptCount val="4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22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30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15</c:v>
                </c:pt>
                <c:pt idx="23">
                  <c:v>12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  <c:pt idx="27">
                  <c:v>15</c:v>
                </c:pt>
                <c:pt idx="28">
                  <c:v>18</c:v>
                </c:pt>
                <c:pt idx="29">
                  <c:v>12</c:v>
                </c:pt>
                <c:pt idx="30">
                  <c:v>10</c:v>
                </c:pt>
                <c:pt idx="31">
                  <c:v>20</c:v>
                </c:pt>
                <c:pt idx="32">
                  <c:v>15</c:v>
                </c:pt>
                <c:pt idx="33">
                  <c:v>12</c:v>
                </c:pt>
                <c:pt idx="34">
                  <c:v>8</c:v>
                </c:pt>
                <c:pt idx="35">
                  <c:v>6</c:v>
                </c:pt>
                <c:pt idx="36">
                  <c:v>10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20</c:v>
                </c:pt>
                <c:pt idx="4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0-4691-9F95-0D6A52ED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647903"/>
        <c:axId val="654654143"/>
      </c:barChart>
      <c:lineChart>
        <c:grouping val="standard"/>
        <c:varyColors val="0"/>
        <c:ser>
          <c:idx val="1"/>
          <c:order val="1"/>
          <c:tx>
            <c:strRef>
              <c:f>Sheet5!$C$68</c:f>
              <c:strCache>
                <c:ptCount val="1"/>
                <c:pt idx="0">
                  <c:v>Number of 
Units Sold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Sheet5!$A$69:$A$114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Sheet5!$C$69:$C$114</c:f>
              <c:numCache>
                <c:formatCode>General</c:formatCode>
                <c:ptCount val="46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3</c:v>
                </c:pt>
                <c:pt idx="4">
                  <c:v>20</c:v>
                </c:pt>
                <c:pt idx="5">
                  <c:v>8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3</c:v>
                </c:pt>
                <c:pt idx="11">
                  <c:v>7</c:v>
                </c:pt>
                <c:pt idx="12">
                  <c:v>12</c:v>
                </c:pt>
                <c:pt idx="13">
                  <c:v>15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0-4691-9F95-0D6A52ED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42495"/>
        <c:axId val="654650815"/>
      </c:lineChart>
      <c:catAx>
        <c:axId val="65464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54143"/>
        <c:crosses val="autoZero"/>
        <c:auto val="1"/>
        <c:lblAlgn val="ctr"/>
        <c:lblOffset val="100"/>
        <c:noMultiLvlLbl val="0"/>
      </c:catAx>
      <c:valAx>
        <c:axId val="6546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47903"/>
        <c:crosses val="autoZero"/>
        <c:crossBetween val="between"/>
      </c:valAx>
      <c:valAx>
        <c:axId val="6546508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42495"/>
        <c:crosses val="max"/>
        <c:crossBetween val="between"/>
      </c:valAx>
      <c:catAx>
        <c:axId val="65464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4650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Sheet5!$B$128</c:f>
              <c:strCache>
                <c:ptCount val="1"/>
                <c:pt idx="0">
                  <c:v>Purchase/
Stock 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Sheet5!$A$129:$A$174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Sheet5!$B$129:$B$174</c:f>
              <c:numCache>
                <c:formatCode>General</c:formatCode>
                <c:ptCount val="4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22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30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15</c:v>
                </c:pt>
                <c:pt idx="23">
                  <c:v>12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  <c:pt idx="27">
                  <c:v>15</c:v>
                </c:pt>
                <c:pt idx="28">
                  <c:v>18</c:v>
                </c:pt>
                <c:pt idx="29">
                  <c:v>12</c:v>
                </c:pt>
                <c:pt idx="30">
                  <c:v>10</c:v>
                </c:pt>
                <c:pt idx="31">
                  <c:v>20</c:v>
                </c:pt>
                <c:pt idx="32">
                  <c:v>15</c:v>
                </c:pt>
                <c:pt idx="33">
                  <c:v>12</c:v>
                </c:pt>
                <c:pt idx="34">
                  <c:v>8</c:v>
                </c:pt>
                <c:pt idx="35">
                  <c:v>6</c:v>
                </c:pt>
                <c:pt idx="36">
                  <c:v>10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20</c:v>
                </c:pt>
                <c:pt idx="4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FD8-B446-7A3D82CC1FE1}"/>
            </c:ext>
          </c:extLst>
        </c:ser>
        <c:ser>
          <c:idx val="1"/>
          <c:order val="1"/>
          <c:tx>
            <c:strRef>
              <c:f>Sheet5!$C$128</c:f>
              <c:strCache>
                <c:ptCount val="1"/>
                <c:pt idx="0">
                  <c:v>Hand-In-
Stock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Sheet5!$A$129:$A$174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Sheet5!$C$129:$C$174</c:f>
              <c:numCache>
                <c:formatCode>General</c:formatCode>
                <c:ptCount val="46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37</c:v>
                </c:pt>
                <c:pt idx="4">
                  <c:v>80</c:v>
                </c:pt>
                <c:pt idx="5">
                  <c:v>55</c:v>
                </c:pt>
                <c:pt idx="6">
                  <c:v>65</c:v>
                </c:pt>
                <c:pt idx="7">
                  <c:v>32</c:v>
                </c:pt>
                <c:pt idx="8">
                  <c:v>43</c:v>
                </c:pt>
                <c:pt idx="9">
                  <c:v>50</c:v>
                </c:pt>
                <c:pt idx="10">
                  <c:v>25</c:v>
                </c:pt>
                <c:pt idx="11">
                  <c:v>38</c:v>
                </c:pt>
                <c:pt idx="12">
                  <c:v>63</c:v>
                </c:pt>
                <c:pt idx="13">
                  <c:v>75</c:v>
                </c:pt>
                <c:pt idx="14">
                  <c:v>52</c:v>
                </c:pt>
                <c:pt idx="15">
                  <c:v>45</c:v>
                </c:pt>
                <c:pt idx="16">
                  <c:v>31</c:v>
                </c:pt>
                <c:pt idx="17">
                  <c:v>36</c:v>
                </c:pt>
                <c:pt idx="18">
                  <c:v>25</c:v>
                </c:pt>
                <c:pt idx="19">
                  <c:v>19</c:v>
                </c:pt>
                <c:pt idx="20">
                  <c:v>29</c:v>
                </c:pt>
                <c:pt idx="21">
                  <c:v>49</c:v>
                </c:pt>
                <c:pt idx="22">
                  <c:v>38</c:v>
                </c:pt>
                <c:pt idx="23">
                  <c:v>32</c:v>
                </c:pt>
                <c:pt idx="24">
                  <c:v>61</c:v>
                </c:pt>
                <c:pt idx="25">
                  <c:v>57</c:v>
                </c:pt>
                <c:pt idx="26">
                  <c:v>73</c:v>
                </c:pt>
                <c:pt idx="27">
                  <c:v>44</c:v>
                </c:pt>
                <c:pt idx="28">
                  <c:v>49</c:v>
                </c:pt>
                <c:pt idx="29">
                  <c:v>34</c:v>
                </c:pt>
                <c:pt idx="30">
                  <c:v>28</c:v>
                </c:pt>
                <c:pt idx="31">
                  <c:v>58</c:v>
                </c:pt>
                <c:pt idx="32">
                  <c:v>50</c:v>
                </c:pt>
                <c:pt idx="33">
                  <c:v>34</c:v>
                </c:pt>
                <c:pt idx="34">
                  <c:v>23</c:v>
                </c:pt>
                <c:pt idx="35">
                  <c:v>17</c:v>
                </c:pt>
                <c:pt idx="36">
                  <c:v>29</c:v>
                </c:pt>
                <c:pt idx="37">
                  <c:v>49</c:v>
                </c:pt>
                <c:pt idx="38">
                  <c:v>39</c:v>
                </c:pt>
                <c:pt idx="39">
                  <c:v>31</c:v>
                </c:pt>
                <c:pt idx="40">
                  <c:v>28</c:v>
                </c:pt>
                <c:pt idx="41">
                  <c:v>24</c:v>
                </c:pt>
                <c:pt idx="42">
                  <c:v>37</c:v>
                </c:pt>
                <c:pt idx="43">
                  <c:v>51</c:v>
                </c:pt>
                <c:pt idx="44">
                  <c:v>61</c:v>
                </c:pt>
                <c:pt idx="4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FD8-B446-7A3D82CC1FE1}"/>
            </c:ext>
          </c:extLst>
        </c:ser>
        <c:ser>
          <c:idx val="2"/>
          <c:order val="2"/>
          <c:tx>
            <c:strRef>
              <c:f>Sheet5!$D$128</c:f>
              <c:strCache>
                <c:ptCount val="1"/>
                <c:pt idx="0">
                  <c:v>Number of 
Units Sold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Sheet5!$A$129:$A$174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Sheet5!$D$129:$D$174</c:f>
              <c:numCache>
                <c:formatCode>General</c:formatCode>
                <c:ptCount val="46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3</c:v>
                </c:pt>
                <c:pt idx="4">
                  <c:v>20</c:v>
                </c:pt>
                <c:pt idx="5">
                  <c:v>8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3</c:v>
                </c:pt>
                <c:pt idx="11">
                  <c:v>7</c:v>
                </c:pt>
                <c:pt idx="12">
                  <c:v>12</c:v>
                </c:pt>
                <c:pt idx="13">
                  <c:v>15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FD8-B446-7A3D82CC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3022543"/>
        <c:axId val="85302545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Sheet5!$E$128</c15:sqref>
                        </c15:formulaRef>
                      </c:ext>
                    </c:extLst>
                    <c:strCache>
                      <c:ptCount val="1"/>
                      <c:pt idx="0">
                        <c:v>Cost Price 
Per Unit (USD)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Sheet5!$E$129:$E$174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1200</c:v>
                      </c:pt>
                      <c:pt idx="1">
                        <c:v>500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900</c:v>
                      </c:pt>
                      <c:pt idx="5">
                        <c:v>700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80</c:v>
                      </c:pt>
                      <c:pt idx="9">
                        <c:v>60</c:v>
                      </c:pt>
                      <c:pt idx="10">
                        <c:v>150</c:v>
                      </c:pt>
                      <c:pt idx="11">
                        <c:v>30</c:v>
                      </c:pt>
                      <c:pt idx="12">
                        <c:v>20</c:v>
                      </c:pt>
                      <c:pt idx="13">
                        <c:v>10</c:v>
                      </c:pt>
                      <c:pt idx="14">
                        <c:v>25</c:v>
                      </c:pt>
                      <c:pt idx="15">
                        <c:v>40</c:v>
                      </c:pt>
                      <c:pt idx="16">
                        <c:v>100</c:v>
                      </c:pt>
                      <c:pt idx="17">
                        <c:v>80</c:v>
                      </c:pt>
                      <c:pt idx="18">
                        <c:v>120</c:v>
                      </c:pt>
                      <c:pt idx="19">
                        <c:v>200</c:v>
                      </c:pt>
                      <c:pt idx="20">
                        <c:v>400</c:v>
                      </c:pt>
                      <c:pt idx="21">
                        <c:v>600</c:v>
                      </c:pt>
                      <c:pt idx="22">
                        <c:v>350</c:v>
                      </c:pt>
                      <c:pt idx="23">
                        <c:v>200</c:v>
                      </c:pt>
                      <c:pt idx="24">
                        <c:v>80</c:v>
                      </c:pt>
                      <c:pt idx="25">
                        <c:v>120</c:v>
                      </c:pt>
                      <c:pt idx="26">
                        <c:v>60</c:v>
                      </c:pt>
                      <c:pt idx="27">
                        <c:v>100</c:v>
                      </c:pt>
                      <c:pt idx="28">
                        <c:v>80</c:v>
                      </c:pt>
                      <c:pt idx="29">
                        <c:v>50</c:v>
                      </c:pt>
                      <c:pt idx="30">
                        <c:v>30</c:v>
                      </c:pt>
                      <c:pt idx="31">
                        <c:v>10</c:v>
                      </c:pt>
                      <c:pt idx="32">
                        <c:v>5</c:v>
                      </c:pt>
                      <c:pt idx="33">
                        <c:v>15</c:v>
                      </c:pt>
                      <c:pt idx="34">
                        <c:v>20</c:v>
                      </c:pt>
                      <c:pt idx="35">
                        <c:v>50</c:v>
                      </c:pt>
                      <c:pt idx="36">
                        <c:v>5</c:v>
                      </c:pt>
                      <c:pt idx="37">
                        <c:v>8</c:v>
                      </c:pt>
                      <c:pt idx="38">
                        <c:v>20</c:v>
                      </c:pt>
                      <c:pt idx="39">
                        <c:v>15</c:v>
                      </c:pt>
                      <c:pt idx="40">
                        <c:v>10</c:v>
                      </c:pt>
                      <c:pt idx="41">
                        <c:v>15</c:v>
                      </c:pt>
                      <c:pt idx="42">
                        <c:v>20</c:v>
                      </c:pt>
                      <c:pt idx="43">
                        <c:v>30</c:v>
                      </c:pt>
                      <c:pt idx="44">
                        <c:v>8</c:v>
                      </c:pt>
                      <c:pt idx="45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677-4FD8-B446-7A3D82CC1FE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Sheet5!$F$128</c15:sqref>
                        </c15:formulaRef>
                      </c:ext>
                    </c:extLst>
                    <c:strCache>
                      <c:ptCount val="1"/>
                      <c:pt idx="0">
                        <c:v>Total Hand in Stock after number of unit sold=( Purchase Stock + Hand in Stock) - (Number of unit sold)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Sheet5!$F$129:$F$174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70</c:v>
                      </c:pt>
                      <c:pt idx="1">
                        <c:v>60</c:v>
                      </c:pt>
                      <c:pt idx="2">
                        <c:v>80</c:v>
                      </c:pt>
                      <c:pt idx="3">
                        <c:v>44</c:v>
                      </c:pt>
                      <c:pt idx="4">
                        <c:v>90</c:v>
                      </c:pt>
                      <c:pt idx="5">
                        <c:v>65</c:v>
                      </c:pt>
                      <c:pt idx="6">
                        <c:v>75</c:v>
                      </c:pt>
                      <c:pt idx="7">
                        <c:v>39</c:v>
                      </c:pt>
                      <c:pt idx="8">
                        <c:v>51</c:v>
                      </c:pt>
                      <c:pt idx="9">
                        <c:v>60</c:v>
                      </c:pt>
                      <c:pt idx="10">
                        <c:v>30</c:v>
                      </c:pt>
                      <c:pt idx="11">
                        <c:v>46</c:v>
                      </c:pt>
                      <c:pt idx="12">
                        <c:v>76</c:v>
                      </c:pt>
                      <c:pt idx="13">
                        <c:v>90</c:v>
                      </c:pt>
                      <c:pt idx="14">
                        <c:v>64</c:v>
                      </c:pt>
                      <c:pt idx="15">
                        <c:v>55</c:v>
                      </c:pt>
                      <c:pt idx="16">
                        <c:v>37</c:v>
                      </c:pt>
                      <c:pt idx="17">
                        <c:v>42</c:v>
                      </c:pt>
                      <c:pt idx="18">
                        <c:v>30</c:v>
                      </c:pt>
                      <c:pt idx="19">
                        <c:v>23</c:v>
                      </c:pt>
                      <c:pt idx="20">
                        <c:v>35</c:v>
                      </c:pt>
                      <c:pt idx="21">
                        <c:v>58</c:v>
                      </c:pt>
                      <c:pt idx="22">
                        <c:v>46</c:v>
                      </c:pt>
                      <c:pt idx="23">
                        <c:v>39</c:v>
                      </c:pt>
                      <c:pt idx="24">
                        <c:v>72</c:v>
                      </c:pt>
                      <c:pt idx="25">
                        <c:v>69</c:v>
                      </c:pt>
                      <c:pt idx="26">
                        <c:v>86</c:v>
                      </c:pt>
                      <c:pt idx="27">
                        <c:v>53</c:v>
                      </c:pt>
                      <c:pt idx="28">
                        <c:v>58</c:v>
                      </c:pt>
                      <c:pt idx="29">
                        <c:v>42</c:v>
                      </c:pt>
                      <c:pt idx="30">
                        <c:v>35</c:v>
                      </c:pt>
                      <c:pt idx="31">
                        <c:v>70</c:v>
                      </c:pt>
                      <c:pt idx="32">
                        <c:v>60</c:v>
                      </c:pt>
                      <c:pt idx="33">
                        <c:v>42</c:v>
                      </c:pt>
                      <c:pt idx="34">
                        <c:v>28</c:v>
                      </c:pt>
                      <c:pt idx="35">
                        <c:v>21</c:v>
                      </c:pt>
                      <c:pt idx="36">
                        <c:v>35</c:v>
                      </c:pt>
                      <c:pt idx="37">
                        <c:v>58</c:v>
                      </c:pt>
                      <c:pt idx="38">
                        <c:v>48</c:v>
                      </c:pt>
                      <c:pt idx="39">
                        <c:v>39</c:v>
                      </c:pt>
                      <c:pt idx="40">
                        <c:v>33</c:v>
                      </c:pt>
                      <c:pt idx="41">
                        <c:v>30</c:v>
                      </c:pt>
                      <c:pt idx="42">
                        <c:v>44</c:v>
                      </c:pt>
                      <c:pt idx="43">
                        <c:v>62</c:v>
                      </c:pt>
                      <c:pt idx="44">
                        <c:v>72</c:v>
                      </c:pt>
                      <c:pt idx="45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77-4FD8-B446-7A3D82CC1FE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Sheet5!$G$128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Sheet5!$G$129:$G$174</c15:sqref>
                        </c15:formulaRef>
                      </c:ext>
                    </c:extLst>
                    <c:numCache>
                      <c:formatCode>General</c:formatCode>
                      <c:ptCount val="4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77-4FD8-B446-7A3D82CC1FE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Sheet5!$H$128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Sheet5!$H$129:$H$174</c15:sqref>
                        </c15:formulaRef>
                      </c:ext>
                    </c:extLst>
                    <c:numCache>
                      <c:formatCode>General</c:formatCode>
                      <c:ptCount val="4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77-4FD8-B446-7A3D82CC1FE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Sheet5!$I$128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Sheet5!$I$129:$I$174</c15:sqref>
                        </c15:formulaRef>
                      </c:ext>
                    </c:extLst>
                    <c:numCache>
                      <c:formatCode>General</c:formatCode>
                      <c:ptCount val="4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77-4FD8-B446-7A3D82CC1FE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Sheet5!$J$128</c15:sqref>
                        </c15:formulaRef>
                      </c:ext>
                    </c:extLst>
                    <c:strCache>
                      <c:ptCount val="1"/>
                      <c:pt idx="0">
                        <c:v>Cost Price of Total Hand in stock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Sheet5!$A$129:$A$174</c15:sqref>
                        </c15:formulaRef>
                      </c:ext>
                    </c:extLst>
                    <c:strCache>
                      <c:ptCount val="46"/>
                      <c:pt idx="0">
                        <c:v>Laptop</c:v>
                      </c:pt>
                      <c:pt idx="1">
                        <c:v>Monitor</c:v>
                      </c:pt>
                      <c:pt idx="2">
                        <c:v>Keyboard</c:v>
                      </c:pt>
                      <c:pt idx="3">
                        <c:v>Headphones</c:v>
                      </c:pt>
                      <c:pt idx="4">
                        <c:v>Smartphone</c:v>
                      </c:pt>
                      <c:pt idx="5">
                        <c:v>Tablet</c:v>
                      </c:pt>
                      <c:pt idx="6">
                        <c:v>Router</c:v>
                      </c:pt>
                      <c:pt idx="7">
                        <c:v>External Hard Drive</c:v>
                      </c:pt>
                      <c:pt idx="8">
                        <c:v>Wireless Earbuds</c:v>
                      </c:pt>
                      <c:pt idx="9">
                        <c:v>Webcam</c:v>
                      </c:pt>
                      <c:pt idx="10">
                        <c:v>Desk Chair</c:v>
                      </c:pt>
                      <c:pt idx="11">
                        <c:v>Desk Lamp</c:v>
                      </c:pt>
                      <c:pt idx="12">
                        <c:v>USB Flash Drive</c:v>
                      </c:pt>
                      <c:pt idx="13">
                        <c:v>Ethernet Cable</c:v>
                      </c:pt>
                      <c:pt idx="14">
                        <c:v>Power Strip</c:v>
                      </c:pt>
                      <c:pt idx="15">
                        <c:v>Wireless Mouse</c:v>
                      </c:pt>
                      <c:pt idx="16">
                        <c:v>Gaming Keyboard</c:v>
                      </c:pt>
                      <c:pt idx="17">
                        <c:v>Gaming Mouse</c:v>
                      </c:pt>
                      <c:pt idx="18">
                        <c:v>Gaming Headset</c:v>
                      </c:pt>
                      <c:pt idx="19">
                        <c:v>Gaming Chair</c:v>
                      </c:pt>
                      <c:pt idx="20">
                        <c:v>Gaming Monitor</c:v>
                      </c:pt>
                      <c:pt idx="21">
                        <c:v>Graphics Card</c:v>
                      </c:pt>
                      <c:pt idx="22">
                        <c:v>CPU</c:v>
                      </c:pt>
                      <c:pt idx="23">
                        <c:v>Motherboard</c:v>
                      </c:pt>
                      <c:pt idx="24">
                        <c:v>RAM</c:v>
                      </c:pt>
                      <c:pt idx="25">
                        <c:v>SSD</c:v>
                      </c:pt>
                      <c:pt idx="26">
                        <c:v>HDD</c:v>
                      </c:pt>
                      <c:pt idx="27">
                        <c:v>Power Supply</c:v>
                      </c:pt>
                      <c:pt idx="28">
                        <c:v>PC Case</c:v>
                      </c:pt>
                      <c:pt idx="29">
                        <c:v>CPU Cooler</c:v>
                      </c:pt>
                      <c:pt idx="30">
                        <c:v>Monitor Stand</c:v>
                      </c:pt>
                      <c:pt idx="31">
                        <c:v>Mouse Pad</c:v>
                      </c:pt>
                      <c:pt idx="32">
                        <c:v>Thermal Paste</c:v>
                      </c:pt>
                      <c:pt idx="33">
                        <c:v>Cable Management Kit</c:v>
                      </c:pt>
                      <c:pt idx="34">
                        <c:v>WiFi Adapter</c:v>
                      </c:pt>
                      <c:pt idx="35">
                        <c:v>External DVD Drive</c:v>
                      </c:pt>
                      <c:pt idx="36">
                        <c:v>Printer Cable</c:v>
                      </c:pt>
                      <c:pt idx="37">
                        <c:v>Keyboard Cleaner</c:v>
                      </c:pt>
                      <c:pt idx="38">
                        <c:v>Laptop Cooling Pad</c:v>
                      </c:pt>
                      <c:pt idx="39">
                        <c:v>USB Hub</c:v>
                      </c:pt>
                      <c:pt idx="40">
                        <c:v>Anti-Glare Screen Protector</c:v>
                      </c:pt>
                      <c:pt idx="41">
                        <c:v>USB-C Adapter</c:v>
                      </c:pt>
                      <c:pt idx="42">
                        <c:v>Laptop Sleeve</c:v>
                      </c:pt>
                      <c:pt idx="43">
                        <c:v>Wireless Charger</c:v>
                      </c:pt>
                      <c:pt idx="44">
                        <c:v>USB-C Cable</c:v>
                      </c:pt>
                      <c:pt idx="45">
                        <c:v>Gaming Desk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Sheet5!$J$129:$J$174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84000</c:v>
                      </c:pt>
                      <c:pt idx="1">
                        <c:v>30000</c:v>
                      </c:pt>
                      <c:pt idx="2">
                        <c:v>4000</c:v>
                      </c:pt>
                      <c:pt idx="3">
                        <c:v>4400</c:v>
                      </c:pt>
                      <c:pt idx="4">
                        <c:v>81000</c:v>
                      </c:pt>
                      <c:pt idx="5">
                        <c:v>45500</c:v>
                      </c:pt>
                      <c:pt idx="6">
                        <c:v>11250</c:v>
                      </c:pt>
                      <c:pt idx="7">
                        <c:v>7800</c:v>
                      </c:pt>
                      <c:pt idx="8">
                        <c:v>4080</c:v>
                      </c:pt>
                      <c:pt idx="9">
                        <c:v>3600</c:v>
                      </c:pt>
                      <c:pt idx="10">
                        <c:v>4500</c:v>
                      </c:pt>
                      <c:pt idx="11">
                        <c:v>1380</c:v>
                      </c:pt>
                      <c:pt idx="12">
                        <c:v>1520</c:v>
                      </c:pt>
                      <c:pt idx="13">
                        <c:v>900</c:v>
                      </c:pt>
                      <c:pt idx="14">
                        <c:v>1600</c:v>
                      </c:pt>
                      <c:pt idx="15">
                        <c:v>2200</c:v>
                      </c:pt>
                      <c:pt idx="16">
                        <c:v>3700</c:v>
                      </c:pt>
                      <c:pt idx="17">
                        <c:v>3360</c:v>
                      </c:pt>
                      <c:pt idx="18">
                        <c:v>3600</c:v>
                      </c:pt>
                      <c:pt idx="19">
                        <c:v>4600</c:v>
                      </c:pt>
                      <c:pt idx="20">
                        <c:v>14000</c:v>
                      </c:pt>
                      <c:pt idx="21">
                        <c:v>34800</c:v>
                      </c:pt>
                      <c:pt idx="22">
                        <c:v>16100</c:v>
                      </c:pt>
                      <c:pt idx="23">
                        <c:v>7800</c:v>
                      </c:pt>
                      <c:pt idx="24">
                        <c:v>5760</c:v>
                      </c:pt>
                      <c:pt idx="25">
                        <c:v>8280</c:v>
                      </c:pt>
                      <c:pt idx="26">
                        <c:v>5160</c:v>
                      </c:pt>
                      <c:pt idx="27">
                        <c:v>5300</c:v>
                      </c:pt>
                      <c:pt idx="28">
                        <c:v>4640</c:v>
                      </c:pt>
                      <c:pt idx="29">
                        <c:v>2100</c:v>
                      </c:pt>
                      <c:pt idx="30">
                        <c:v>1050</c:v>
                      </c:pt>
                      <c:pt idx="31">
                        <c:v>700</c:v>
                      </c:pt>
                      <c:pt idx="32">
                        <c:v>300</c:v>
                      </c:pt>
                      <c:pt idx="33">
                        <c:v>630</c:v>
                      </c:pt>
                      <c:pt idx="34">
                        <c:v>560</c:v>
                      </c:pt>
                      <c:pt idx="35">
                        <c:v>1050</c:v>
                      </c:pt>
                      <c:pt idx="36">
                        <c:v>175</c:v>
                      </c:pt>
                      <c:pt idx="37">
                        <c:v>464</c:v>
                      </c:pt>
                      <c:pt idx="38">
                        <c:v>960</c:v>
                      </c:pt>
                      <c:pt idx="39">
                        <c:v>585</c:v>
                      </c:pt>
                      <c:pt idx="40">
                        <c:v>330</c:v>
                      </c:pt>
                      <c:pt idx="41">
                        <c:v>450</c:v>
                      </c:pt>
                      <c:pt idx="42">
                        <c:v>880</c:v>
                      </c:pt>
                      <c:pt idx="43">
                        <c:v>1860</c:v>
                      </c:pt>
                      <c:pt idx="44">
                        <c:v>576</c:v>
                      </c:pt>
                      <c:pt idx="45">
                        <c:v>5250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77-4FD8-B446-7A3D82CC1FE1}"/>
                  </c:ext>
                </c:extLst>
              </c15:ser>
            </c15:filteredBarSeries>
          </c:ext>
        </c:extLst>
      </c:barChart>
      <c:catAx>
        <c:axId val="8530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25455"/>
        <c:crosses val="autoZero"/>
        <c:auto val="1"/>
        <c:lblAlgn val="ctr"/>
        <c:lblOffset val="100"/>
        <c:noMultiLvlLbl val="0"/>
      </c:catAx>
      <c:valAx>
        <c:axId val="8530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58774" cy="542924"/>
    <xdr:sp macro="" textlink="">
      <xdr:nvSpPr>
        <xdr:cNvPr id="2" name="TextBox 1"/>
        <xdr:cNvSpPr txBox="1"/>
      </xdr:nvSpPr>
      <xdr:spPr>
        <a:xfrm>
          <a:off x="0" y="0"/>
          <a:ext cx="13058774" cy="5429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</xdr:colOff>
      <xdr:row>2</xdr:row>
      <xdr:rowOff>171450</xdr:rowOff>
    </xdr:from>
    <xdr:ext cx="10286999" cy="4914899"/>
    <xdr:sp macro="" textlink="">
      <xdr:nvSpPr>
        <xdr:cNvPr id="3" name="TextBox 2"/>
        <xdr:cNvSpPr txBox="1"/>
      </xdr:nvSpPr>
      <xdr:spPr>
        <a:xfrm>
          <a:off x="2752725" y="533400"/>
          <a:ext cx="10286999" cy="49148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9525</xdr:colOff>
      <xdr:row>30</xdr:row>
      <xdr:rowOff>9525</xdr:rowOff>
    </xdr:from>
    <xdr:ext cx="8905875" cy="5800725"/>
    <xdr:sp macro="" textlink="">
      <xdr:nvSpPr>
        <xdr:cNvPr id="4" name="TextBox 3"/>
        <xdr:cNvSpPr txBox="1"/>
      </xdr:nvSpPr>
      <xdr:spPr>
        <a:xfrm>
          <a:off x="4124325" y="5438775"/>
          <a:ext cx="8905875" cy="58007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</xdr:colOff>
      <xdr:row>32</xdr:row>
      <xdr:rowOff>9525</xdr:rowOff>
    </xdr:from>
    <xdr:ext cx="1371599" cy="5429250"/>
    <xdr:sp macro="" textlink="">
      <xdr:nvSpPr>
        <xdr:cNvPr id="5" name="TextBox 4"/>
        <xdr:cNvSpPr txBox="1"/>
      </xdr:nvSpPr>
      <xdr:spPr>
        <a:xfrm>
          <a:off x="2752725" y="5800725"/>
          <a:ext cx="1371599" cy="5429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51</xdr:row>
      <xdr:rowOff>180974</xdr:rowOff>
    </xdr:from>
    <xdr:ext cx="2743200" cy="1800226"/>
    <xdr:sp macro="" textlink="">
      <xdr:nvSpPr>
        <xdr:cNvPr id="6" name="TextBox 5"/>
        <xdr:cNvSpPr txBox="1"/>
      </xdr:nvSpPr>
      <xdr:spPr>
        <a:xfrm>
          <a:off x="0" y="9410699"/>
          <a:ext cx="2743200" cy="1800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5</xdr:row>
      <xdr:rowOff>9526</xdr:rowOff>
    </xdr:from>
    <xdr:to>
      <xdr:col>10</xdr:col>
      <xdr:colOff>666750</xdr:colOff>
      <xdr:row>17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27</xdr:row>
      <xdr:rowOff>161925</xdr:rowOff>
    </xdr:from>
    <xdr:to>
      <xdr:col>11</xdr:col>
      <xdr:colOff>38100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50</xdr:row>
      <xdr:rowOff>0</xdr:rowOff>
    </xdr:from>
    <xdr:to>
      <xdr:col>11</xdr:col>
      <xdr:colOff>247650</xdr:colOff>
      <xdr:row>62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657225</xdr:colOff>
      <xdr:row>72</xdr:row>
      <xdr:rowOff>190499</xdr:rowOff>
    </xdr:from>
    <xdr:to>
      <xdr:col>10</xdr:col>
      <xdr:colOff>657225</xdr:colOff>
      <xdr:row>87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5</xdr:row>
      <xdr:rowOff>66675</xdr:rowOff>
    </xdr:from>
    <xdr:to>
      <xdr:col>14</xdr:col>
      <xdr:colOff>295275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24</xdr:row>
      <xdr:rowOff>133350</xdr:rowOff>
    </xdr:from>
    <xdr:to>
      <xdr:col>14</xdr:col>
      <xdr:colOff>361950</xdr:colOff>
      <xdr:row>33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57727</xdr:colOff>
      <xdr:row>100</xdr:row>
      <xdr:rowOff>9621</xdr:rowOff>
    </xdr:from>
    <xdr:ext cx="5359016" cy="1260379"/>
    <xdr:sp macro="" textlink="">
      <xdr:nvSpPr>
        <xdr:cNvPr id="2" name="TextBox 1"/>
        <xdr:cNvSpPr txBox="1"/>
      </xdr:nvSpPr>
      <xdr:spPr>
        <a:xfrm>
          <a:off x="8322348" y="21224394"/>
          <a:ext cx="5359016" cy="126037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IN F-TEST</a:t>
          </a:r>
          <a:r>
            <a:rPr lang="en-US" sz="1100" baseline="0"/>
            <a:t> TWO SAMPLE FOR VARIANCES ...P-VALUE&lt;0.05 IT MENAS F-STATISTIC&gt;F-CRITIC.....SO THIS F-TEST WILL BE CONSIDERED AS ALTERNATIVE HYPOTHESIS TEST.</a:t>
          </a:r>
          <a:endParaRPr lang="en-US" sz="1100"/>
        </a:p>
      </xdr:txBody>
    </xdr:sp>
    <xdr:clientData/>
  </xdr:oneCellAnchor>
  <xdr:oneCellAnchor>
    <xdr:from>
      <xdr:col>10</xdr:col>
      <xdr:colOff>673485</xdr:colOff>
      <xdr:row>74</xdr:row>
      <xdr:rowOff>115455</xdr:rowOff>
    </xdr:from>
    <xdr:ext cx="6128711" cy="1520151"/>
    <xdr:sp macro="" textlink="">
      <xdr:nvSpPr>
        <xdr:cNvPr id="3" name="TextBox 2"/>
        <xdr:cNvSpPr txBox="1"/>
      </xdr:nvSpPr>
      <xdr:spPr>
        <a:xfrm>
          <a:off x="8938106" y="16365682"/>
          <a:ext cx="6128711" cy="15201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IN Z-TEST:TWO</a:t>
          </a:r>
          <a:r>
            <a:rPr lang="en-US" sz="1100" baseline="0"/>
            <a:t> SAMPLE FOR MEANS .....IN ONE TAILED P-VALUE&lt;0.05 SO Z-STATISTIC&gt;Z-CRITIC...ONE TAILED TEST WILL BE CONSIDERED ALTERNATIVE HYPOTHESIS TEST. WHEREAS IN TWO TAILED TEST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P-VALUE&gt;0.05 SO Z-STATISTIC&lt;Z-CRITIC....TWO TAILED TEST WILL BE CONSIDERED NULL HYPOTHESIS TEST.</a:t>
          </a:r>
          <a:endParaRPr lang="en-US" sz="1100"/>
        </a:p>
      </xdr:txBody>
    </xdr:sp>
    <xdr:clientData/>
  </xdr:oneCellAnchor>
  <xdr:oneCellAnchor>
    <xdr:from>
      <xdr:col>5</xdr:col>
      <xdr:colOff>673485</xdr:colOff>
      <xdr:row>27</xdr:row>
      <xdr:rowOff>182803</xdr:rowOff>
    </xdr:from>
    <xdr:ext cx="6917652" cy="808182"/>
    <xdr:sp macro="" textlink="">
      <xdr:nvSpPr>
        <xdr:cNvPr id="4" name="TextBox 3"/>
        <xdr:cNvSpPr txBox="1"/>
      </xdr:nvSpPr>
      <xdr:spPr>
        <a:xfrm>
          <a:off x="4089015" y="6811818"/>
          <a:ext cx="6917652" cy="80818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IN ANNOVA SINGLE FACTOR TEST .....P-VALUE&lt;0.05 IT MEANS</a:t>
          </a:r>
          <a:r>
            <a:rPr lang="en-US" sz="1100" baseline="0"/>
            <a:t> F-STATISTIC&gt;F-CRITIC...SO THIS TEST WILL BE CONSIDERED ALTERNATIVE HYPOTHESIS TEST.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219073</xdr:colOff>
      <xdr:row>9</xdr:row>
      <xdr:rowOff>38100</xdr:rowOff>
    </xdr:from>
    <xdr:to>
      <xdr:col>14</xdr:col>
      <xdr:colOff>581025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66</xdr:row>
      <xdr:rowOff>152400</xdr:rowOff>
    </xdr:from>
    <xdr:to>
      <xdr:col>12</xdr:col>
      <xdr:colOff>419099</xdr:colOff>
      <xdr:row>83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127</xdr:row>
      <xdr:rowOff>47624</xdr:rowOff>
    </xdr:from>
    <xdr:to>
      <xdr:col>20</xdr:col>
      <xdr:colOff>657225</xdr:colOff>
      <xdr:row>142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489073</xdr:colOff>
      <xdr:row>126</xdr:row>
      <xdr:rowOff>138267</xdr:rowOff>
    </xdr:from>
    <xdr:to>
      <xdr:col>35</xdr:col>
      <xdr:colOff>574798</xdr:colOff>
      <xdr:row>142</xdr:row>
      <xdr:rowOff>129489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487514</xdr:colOff>
      <xdr:row>154</xdr:row>
      <xdr:rowOff>132772</xdr:rowOff>
    </xdr:from>
    <xdr:to>
      <xdr:col>28</xdr:col>
      <xdr:colOff>556107</xdr:colOff>
      <xdr:row>176</xdr:row>
      <xdr:rowOff>89477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12563474" cy="904875"/>
    <xdr:sp macro="" textlink="">
      <xdr:nvSpPr>
        <xdr:cNvPr id="2" name="TextBox 1"/>
        <xdr:cNvSpPr txBox="1"/>
      </xdr:nvSpPr>
      <xdr:spPr>
        <a:xfrm>
          <a:off x="0" y="904875"/>
          <a:ext cx="12563474" cy="9048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IN SHEET-1</a:t>
          </a:r>
          <a:r>
            <a:rPr lang="en-US" sz="1100" b="1" baseline="0">
              <a:solidFill>
                <a:srgbClr val="FF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we find Measure of centre tendency of PURCHASE STOCK to see all the values of PURCHASE STOCK exist near by which value. In Measure of centre tendency we find MEAN=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11.09782609</a:t>
          </a:r>
          <a:r>
            <a:rPr lang="en-US" sz="1100" b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,  MEDIAN=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10</a:t>
          </a:r>
          <a:r>
            <a:rPr lang="en-US" sz="1100" b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, MODE=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15</a:t>
          </a:r>
          <a:r>
            <a:rPr lang="en-US" sz="1100" b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afterwards we find .....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Dispersion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which we calculate VARIANCE=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35.49385633</a:t>
          </a:r>
          <a:r>
            <a:rPr lang="en-US" sz="1100" b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and STANDARD</a:t>
          </a:r>
          <a:r>
            <a:rPr lang="en-US" sz="1100" b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DEVIATION=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5.957672056</a:t>
          </a:r>
          <a:r>
            <a:rPr lang="en-US" sz="1100" b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this values defines that</a:t>
          </a:r>
          <a:r>
            <a:rPr lang="en-US" sz="1100" b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all the values of PURCHASE STOCK how much Dispersed from Measure of centre tendency value and from each other.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In Quartile we get the range of 4th quartile which shows that in 4th QUARTILE=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30</a:t>
          </a:r>
          <a:r>
            <a:rPr lang="en-US" sz="1100" b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,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PURCHSE STOCK largest values lies in which range.</a:t>
          </a:r>
          <a:r>
            <a:rPr lang="en-US" sz="1100" b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the end, we find PERCENTILE=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15</a:t>
          </a:r>
          <a:r>
            <a:rPr lang="en-US" sz="1100" b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</a:t>
          </a:r>
          <a:endParaRPr lang="en-US" b="0">
            <a:effectLst/>
            <a:latin typeface="Californian FB" panose="0207040306080B030204" pitchFamily="18" charset="0"/>
          </a:endParaRPr>
        </a:p>
        <a:p>
          <a:endParaRPr lang="en-US" sz="1100" b="0">
            <a:latin typeface="Californian FB" panose="0207040306080B030204" pitchFamily="18" charset="0"/>
          </a:endParaRPr>
        </a:p>
      </xdr:txBody>
    </xdr:sp>
    <xdr:clientData/>
  </xdr:oneCellAnchor>
  <xdr:oneCellAnchor>
    <xdr:from>
      <xdr:col>0</xdr:col>
      <xdr:colOff>0</xdr:colOff>
      <xdr:row>9</xdr:row>
      <xdr:rowOff>171450</xdr:rowOff>
    </xdr:from>
    <xdr:ext cx="12544424" cy="552450"/>
    <xdr:sp macro="" textlink="">
      <xdr:nvSpPr>
        <xdr:cNvPr id="3" name="TextBox 2"/>
        <xdr:cNvSpPr txBox="1"/>
      </xdr:nvSpPr>
      <xdr:spPr>
        <a:xfrm>
          <a:off x="0" y="1800225"/>
          <a:ext cx="12544424" cy="552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IN SHEET-2 </a:t>
          </a:r>
          <a:r>
            <a:rPr lang="en-US" sz="1100" b="1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we</a:t>
          </a:r>
          <a:r>
            <a:rPr lang="en-US" sz="1100" b="1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make HISTOGRAM and its table to see  unit range wise(unit frequency range wise) how many stocks have PURCHASED or SOLD or HAND IN.</a:t>
          </a:r>
          <a:endParaRPr lang="en-US">
            <a:effectLst/>
            <a:latin typeface="Californian FB" panose="0207040306080B030204" pitchFamily="18" charset="0"/>
          </a:endParaRPr>
        </a:p>
        <a:p>
          <a:endParaRPr lang="en-US" sz="1100">
            <a:latin typeface="Californian FB" panose="0207040306080B030204" pitchFamily="18" charset="0"/>
          </a:endParaRPr>
        </a:p>
      </xdr:txBody>
    </xdr:sp>
    <xdr:clientData/>
  </xdr:oneCellAnchor>
  <xdr:oneCellAnchor>
    <xdr:from>
      <xdr:col>0</xdr:col>
      <xdr:colOff>0</xdr:colOff>
      <xdr:row>12</xdr:row>
      <xdr:rowOff>171450</xdr:rowOff>
    </xdr:from>
    <xdr:ext cx="12582524" cy="3619500"/>
    <xdr:sp macro="" textlink="">
      <xdr:nvSpPr>
        <xdr:cNvPr id="4" name="TextBox 3"/>
        <xdr:cNvSpPr txBox="1"/>
      </xdr:nvSpPr>
      <xdr:spPr>
        <a:xfrm>
          <a:off x="0" y="2343150"/>
          <a:ext cx="12582524" cy="36195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rgbClr val="FF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IN</a:t>
          </a:r>
          <a:r>
            <a:rPr lang="en-US" sz="1100" b="1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SHEET-3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aseline="0">
              <a:latin typeface="Californian FB" panose="0207040306080B030204" pitchFamily="18" charset="0"/>
            </a:rPr>
            <a:t>we find CORRELATION AND COVARIANCE between all type of stocks like PURCHASE STOCK , SOLD STOCK and HAND IN STOCK. </a:t>
          </a:r>
        </a:p>
        <a:p>
          <a:r>
            <a:rPr lang="en-US" sz="1200" b="1">
              <a:solidFill>
                <a:srgbClr val="0070C0"/>
              </a:solidFill>
              <a:latin typeface="Californian FB" panose="0207040306080B030204" pitchFamily="18" charset="0"/>
            </a:rPr>
            <a:t>CORRELATION&gt;&gt;&gt;&gt;&gt;</a:t>
          </a:r>
        </a:p>
        <a:p>
          <a:r>
            <a:rPr lang="en-US" sz="1200" b="0">
              <a:latin typeface="Californian FB" panose="0207040306080B030204" pitchFamily="18" charset="0"/>
            </a:rPr>
            <a:t>we know that 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the diagonal values in the correlation matrix are all equal to 1 because the correlation between a variable and itself is always 1.</a:t>
          </a:r>
        </a:p>
        <a:p>
          <a:endParaRPr lang="en-US" sz="1100" b="0" i="0">
            <a:solidFill>
              <a:schemeClr val="tx1"/>
            </a:solidFill>
            <a:effectLst/>
            <a:latin typeface="Californian FB" panose="0207040306080B030204" pitchFamily="18" charset="0"/>
            <a:ea typeface="+mn-ea"/>
            <a:cs typeface="+mn-cs"/>
          </a:endParaRPr>
        </a:p>
        <a:p>
          <a:r>
            <a:rPr lang="en-US" sz="1100" b="0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1).  </a:t>
          </a:r>
          <a:r>
            <a:rPr lang="en-US" sz="1100" b="1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Correlation between PURCHASE</a:t>
          </a:r>
          <a:r>
            <a:rPr lang="en-US" sz="1100" b="1" i="0" baseline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STOCK</a:t>
          </a:r>
          <a:r>
            <a:rPr lang="en-US" sz="1100" b="1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and NUMBER</a:t>
          </a:r>
          <a:r>
            <a:rPr lang="en-US" sz="1100" b="1" i="0" baseline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OF UNIT SOLD</a:t>
          </a:r>
          <a:r>
            <a:rPr lang="en-US" sz="1100" b="1" i="0">
              <a:solidFill>
                <a:srgbClr val="FFC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: </a:t>
          </a:r>
          <a:r>
            <a:rPr lang="en-US" sz="1100" b="1" i="0">
              <a:solidFill>
                <a:srgbClr val="C0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       </a:t>
          </a:r>
          <a:r>
            <a:rPr lang="en-US" sz="1100" b="0" i="0">
              <a:solidFill>
                <a:srgbClr val="C0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0.958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. PURCHASE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STOCK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and NUMBER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OF UNIT SOLD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are strongly positively correlated. That is, stocks who have more PURCHASE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STOCK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also tend to have more NUMBER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OF UNIT SOLD STOCK.T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here is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strong evidence for a significant association between these two variables.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tx1"/>
            </a:solidFill>
            <a:effectLst/>
            <a:latin typeface="Californian FB" panose="0207040306080B030204" pitchFamily="18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2)</a:t>
          </a:r>
          <a:r>
            <a:rPr lang="en-US" sz="1100" b="1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Correlation between PURCHASE</a:t>
          </a:r>
          <a:r>
            <a:rPr lang="en-US" sz="1100" b="1" i="0" baseline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STOCK</a:t>
          </a:r>
          <a:r>
            <a:rPr lang="en-US" sz="1100" b="1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and HANFD</a:t>
          </a:r>
          <a:r>
            <a:rPr lang="en-US" sz="1100" b="1" i="0" baseline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STOCK</a:t>
          </a:r>
          <a:r>
            <a:rPr lang="en-US" sz="1100" b="1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:</a:t>
          </a:r>
          <a:r>
            <a:rPr lang="en-US" sz="1100" b="1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        </a:t>
          </a:r>
          <a:r>
            <a:rPr lang="en-US" sz="1100" b="0" i="0">
              <a:solidFill>
                <a:srgbClr val="C0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0.9748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. PURCHASE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STOCK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and HAND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STOCK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are strongly positively correlated. That is, stocks who have more PURCHASE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STOCK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also tend to have more HAND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STOCK than SOLD STOCK.T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here is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strong evidence for a significant association between these two variables.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tx1"/>
            </a:solidFill>
            <a:effectLst/>
            <a:latin typeface="Californian FB" panose="0207040306080B030204" pitchFamily="18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  <a:latin typeface="Californian FB" panose="0207040306080B0302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3).</a:t>
          </a:r>
          <a:r>
            <a:rPr lang="en-US" sz="1100" b="1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Correlation between NUMBER</a:t>
          </a:r>
          <a:r>
            <a:rPr lang="en-US" sz="1100" b="1" i="0" baseline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OF UNIT SOLD STOCK</a:t>
          </a:r>
          <a:r>
            <a:rPr lang="en-US" sz="1100" b="1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and HANFD</a:t>
          </a:r>
          <a:r>
            <a:rPr lang="en-US" sz="1100" b="1" i="0" baseline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STOCK</a:t>
          </a:r>
          <a:r>
            <a:rPr lang="en-US" sz="1100" b="1" i="0">
              <a:solidFill>
                <a:schemeClr val="accent6">
                  <a:lumMod val="75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:</a:t>
          </a:r>
          <a:r>
            <a:rPr lang="en-US" sz="1100" b="1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       </a:t>
          </a:r>
          <a:r>
            <a:rPr lang="en-US" sz="1100" b="0" i="0">
              <a:solidFill>
                <a:srgbClr val="C0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0.9225.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NUMBER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OF UNIT SOLD STOCK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and HAND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STOCK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are strongly positively correlated.But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not correlated as much correlation find between purchase stock and sold stock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,also correlation seen between purchase stock and hand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stock.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That is, stocks who have more NUMBER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OF UNIT SOLD STOCK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also tend to have more HAND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STOCK.T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here is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strong evidence for a significant association between these two variables.</a:t>
          </a:r>
          <a:endParaRPr lang="en-US" sz="1200">
            <a:effectLst/>
            <a:latin typeface="Californian FB" panose="0207040306080B030204" pitchFamily="18" charset="0"/>
          </a:endParaRPr>
        </a:p>
        <a:p>
          <a:endParaRPr lang="en-US" sz="1200" b="0">
            <a:latin typeface="Californian FB" panose="0207040306080B030204" pitchFamily="18" charset="0"/>
          </a:endParaRPr>
        </a:p>
        <a:p>
          <a:endParaRPr lang="en-US" sz="1200" b="0">
            <a:latin typeface="Californian FB" panose="0207040306080B030204" pitchFamily="18" charset="0"/>
          </a:endParaRPr>
        </a:p>
        <a:p>
          <a:r>
            <a:rPr lang="en-US" sz="1200" b="1">
              <a:solidFill>
                <a:srgbClr val="0070C0"/>
              </a:solidFill>
              <a:latin typeface="Californian FB" panose="0207040306080B030204" pitchFamily="18" charset="0"/>
              <a:ea typeface="+mn-ea"/>
              <a:cs typeface="+mn-cs"/>
            </a:rPr>
            <a:t>COVARIANCE&gt;&gt;&gt;&gt;&gt;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all the variables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or STOCKS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in a covariance matrix are positive, it suggests a </a:t>
          </a:r>
          <a:r>
            <a:rPr lang="en-US" sz="1200" b="1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Weak positive linear relationship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between the stocks. However, their values are not close to each other, it indicates that the strength of the relationship may be weak. Means, the stocks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tend to move in the same direction, but the extent to which one stock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changes in response to changes in another stock may be limited.</a:t>
          </a:r>
          <a:endParaRPr lang="en-US" sz="1200" b="1">
            <a:solidFill>
              <a:srgbClr val="0070C0"/>
            </a:solidFill>
            <a:latin typeface="Californian FB" panose="0207040306080B030204" pitchFamily="18" charset="0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0</xdr:colOff>
      <xdr:row>33</xdr:row>
      <xdr:rowOff>9526</xdr:rowOff>
    </xdr:from>
    <xdr:ext cx="12592050" cy="3105149"/>
    <xdr:sp macro="" textlink="">
      <xdr:nvSpPr>
        <xdr:cNvPr id="5" name="TextBox 4"/>
        <xdr:cNvSpPr txBox="1"/>
      </xdr:nvSpPr>
      <xdr:spPr>
        <a:xfrm>
          <a:off x="0" y="5981701"/>
          <a:ext cx="12592050" cy="31051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rgbClr val="FF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IN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rgbClr val="FF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SHEET-4  </a:t>
          </a:r>
          <a:endParaRPr lang="en-US" sz="1100" b="0" i="0">
            <a:solidFill>
              <a:schemeClr val="tx1"/>
            </a:solidFill>
            <a:effectLst/>
            <a:latin typeface="Californian FB" panose="0207040306080B030204" pitchFamily="18" charset="0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In</a:t>
          </a:r>
          <a:r>
            <a:rPr lang="en-US" sz="1100" b="0" i="0" baseline="0">
              <a:solidFill>
                <a:schemeClr val="tx1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this sheet we have performed test...</a:t>
          </a:r>
        </a:p>
        <a:p>
          <a:endParaRPr lang="en-US" sz="1100" b="0" i="0" baseline="0">
            <a:solidFill>
              <a:schemeClr val="tx1"/>
            </a:solidFill>
            <a:effectLst/>
            <a:latin typeface="Californian FB" panose="0207040306080B030204" pitchFamily="18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Anova: Single Factor</a:t>
          </a:r>
          <a:r>
            <a:rPr lang="en-US">
              <a:solidFill>
                <a:srgbClr val="C00000"/>
              </a:solidFill>
            </a:rPr>
            <a:t> TEST&gt;&gt;&gt;&gt;&gt;&gt;&gt;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ANNOVA SINGLE FACTOR TEST .....P-VALUE&lt;0.05 IT MEANS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F-STATISTIC&gt;F-CRITIC...SO THIS TEST WILL BE CONSIDERED ALTERNATIVE HYPOTHESIS TEST.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Descriptive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statistics&gt;&gt;&gt;&gt;&gt;&gt;&gt;&gt;&gt;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DESCRIPTIVE STATISTICS WE FIND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Mean/Standard Error/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Median</a:t>
          </a:r>
          <a:r>
            <a:rPr lang="en-US"/>
            <a:t> /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/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/>
            <a:t> /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Variance</a:t>
          </a:r>
          <a:r>
            <a:rPr lang="en-US"/>
            <a:t> /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Kurtosis/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Skewness</a:t>
          </a:r>
          <a:r>
            <a:rPr lang="en-US"/>
            <a:t> /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Range/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Minimum/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Maximum/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</a:t>
          </a:r>
          <a:r>
            <a:rPr lang="en-US"/>
            <a:t> /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en-US"/>
            <a:t> /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Confidence Level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PURCHASE STOCK AND ALSO FOR SOLD STOCK.</a:t>
          </a:r>
          <a:endParaRPr lang="en-US" sz="1100" b="0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rgbClr val="FF0000"/>
            </a:solidFill>
            <a:effectLst/>
            <a:latin typeface="Californian FB" panose="0207040306080B030204" pitchFamily="18" charset="0"/>
            <a:ea typeface="+mn-ea"/>
            <a:cs typeface="+mn-cs"/>
          </a:endParaRPr>
        </a:p>
        <a:p>
          <a:endParaRPr lang="en-US" sz="1100" b="1">
            <a:solidFill>
              <a:srgbClr val="FF0000"/>
            </a:solidFill>
            <a:effectLst/>
            <a:latin typeface="Californian FB" panose="0207040306080B030204" pitchFamily="18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z-Test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Two Sample for Means&gt;&gt;&gt;&gt;&gt;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Z-TEST:TWO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SAMPLE FOR MEANS .....IN ONE TAILED P-VALUE&lt;0.05 SO Z-STATISTIC&gt;Z-CRITIC...ONE TAILED TEST WILL BE CONSIDERED ALTERNATIVE HYPOTHESIS TEST. WHEREAS IN TWO TAILED TEST P-VALUE&gt;0.05 SO Z-STATISTIC&lt;Z-CRITIC....TWO TAILED TEST WILL BE CONSIDERED NULL HYPOTHESIS TEST.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F-Test Two-Sample for Variances&gt;&gt;&gt;&gt;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F-TEST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TWO SAMPLE FOR VARIANCES ...P-VALUE&lt;0.05 IT MENAS F-STATISTIC&gt;F-CRITIC.....SO THIS F-TEST WILL BE CONSIDERED AS ALTERNATIVE HYPOTHESIS TEST.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rgbClr val="C00000"/>
            </a:solidFill>
            <a:effectLst/>
          </a:endParaRPr>
        </a:p>
        <a:p>
          <a:endParaRPr lang="en-US" sz="1100" b="1">
            <a:solidFill>
              <a:srgbClr val="C00000"/>
            </a:solidFill>
            <a:effectLst/>
            <a:latin typeface="Californian FB" panose="0207040306080B030204" pitchFamily="18" charset="0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0</xdr:colOff>
      <xdr:row>50</xdr:row>
      <xdr:rowOff>28576</xdr:rowOff>
    </xdr:from>
    <xdr:ext cx="12592050" cy="1524000"/>
    <xdr:sp macro="" textlink="">
      <xdr:nvSpPr>
        <xdr:cNvPr id="6" name="TextBox 5"/>
        <xdr:cNvSpPr txBox="1"/>
      </xdr:nvSpPr>
      <xdr:spPr>
        <a:xfrm>
          <a:off x="0" y="9077326"/>
          <a:ext cx="12592050" cy="15240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IN</a:t>
          </a: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rgbClr val="FF0000"/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SHEET-4</a:t>
          </a: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accent6">
                  <a:lumMod val="50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In TABLE 1: we</a:t>
          </a:r>
          <a:r>
            <a:rPr lang="en-US" sz="1100" b="1" i="0" baseline="0">
              <a:solidFill>
                <a:schemeClr val="accent6">
                  <a:lumMod val="50000"/>
                </a:schemeClr>
              </a:solidFill>
              <a:effectLst/>
              <a:latin typeface="Californian FB" panose="0207040306080B030204" pitchFamily="18" charset="0"/>
              <a:ea typeface="+mn-ea"/>
              <a:cs typeface="+mn-cs"/>
            </a:rPr>
            <a:t> made chart of product wise purchase stock values normal distribution.</a:t>
          </a:r>
          <a:endParaRPr lang="en-US" sz="1100" b="1" i="0">
            <a:solidFill>
              <a:schemeClr val="accent6">
                <a:lumMod val="50000"/>
              </a:schemeClr>
            </a:solidFill>
            <a:effectLst/>
            <a:latin typeface="Californian FB" panose="0207040306080B030204" pitchFamily="18" charset="0"/>
            <a:ea typeface="+mn-ea"/>
            <a:cs typeface="+mn-cs"/>
          </a:endParaRPr>
        </a:p>
        <a:p>
          <a:endParaRPr lang="en-US" sz="1100" b="1">
            <a:solidFill>
              <a:schemeClr val="accent6">
                <a:lumMod val="50000"/>
              </a:schemeClr>
            </a:solidFill>
            <a:latin typeface="Californian FB" panose="0207040306080B030204" pitchFamily="18" charset="0"/>
          </a:endParaRPr>
        </a:p>
        <a:p>
          <a:r>
            <a:rPr lang="en-US" sz="1100" b="1">
              <a:solidFill>
                <a:schemeClr val="accent6">
                  <a:lumMod val="50000"/>
                </a:schemeClr>
              </a:solidFill>
              <a:latin typeface="Californian FB" panose="0207040306080B030204" pitchFamily="18" charset="0"/>
            </a:rPr>
            <a:t>In TABLE</a:t>
          </a:r>
          <a:r>
            <a:rPr lang="en-US" sz="1100" b="1" baseline="0">
              <a:solidFill>
                <a:schemeClr val="accent6">
                  <a:lumMod val="50000"/>
                </a:schemeClr>
              </a:solidFill>
              <a:latin typeface="Californian FB" panose="0207040306080B030204" pitchFamily="18" charset="0"/>
            </a:rPr>
            <a:t> 2: we made chart of  product wise purchase stock and sold stock values.</a:t>
          </a:r>
        </a:p>
        <a:p>
          <a:endParaRPr lang="en-US" sz="1100" b="1" baseline="0">
            <a:solidFill>
              <a:schemeClr val="accent6">
                <a:lumMod val="50000"/>
              </a:schemeClr>
            </a:solidFill>
            <a:latin typeface="Californian FB" panose="0207040306080B030204" pitchFamily="18" charset="0"/>
          </a:endParaRPr>
        </a:p>
        <a:p>
          <a:r>
            <a:rPr lang="en-US" sz="1100" b="1" baseline="0">
              <a:solidFill>
                <a:schemeClr val="accent6">
                  <a:lumMod val="50000"/>
                </a:schemeClr>
              </a:solidFill>
              <a:latin typeface="Californian FB" panose="0207040306080B030204" pitchFamily="18" charset="0"/>
            </a:rPr>
            <a:t>In TABLE 3: we made charts from which chart&lt;A&gt; shows all type of stock values for all products............whereas chart&lt;B&gt; shows total hand in stock remained in the end after the purchase of stock and sold stock from purchase stock...........chart&lt;C&gt; shows product wise total hand in stock's total cost.</a:t>
          </a:r>
        </a:p>
        <a:p>
          <a:endParaRPr lang="en-US" sz="1100" b="1">
            <a:solidFill>
              <a:schemeClr val="accent6">
                <a:lumMod val="50000"/>
              </a:schemeClr>
            </a:solidFill>
            <a:latin typeface="Californian FB" panose="0207040306080B030204" pitchFamily="18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B6:I52" totalsRowShown="0" headerRowDxfId="29" dataDxfId="27" headerRowBorderDxfId="28" tableBorderDxfId="26" totalsRowBorderDxfId="25">
  <autoFilter ref="B6:I52"/>
  <tableColumns count="8">
    <tableColumn id="1" name="Product ID" dataDxfId="24"/>
    <tableColumn id="2" name="Product Name" dataDxfId="23"/>
    <tableColumn id="3" name="Opening _x000a_Stock" dataDxfId="22"/>
    <tableColumn id="4" name="Purchase/_x000a_Stock in" dataDxfId="21"/>
    <tableColumn id="5" name="Number of _x000a_Units Sold" dataDxfId="20"/>
    <tableColumn id="6" name="Hand-In-_x000a_Stock" dataDxfId="19"/>
    <tableColumn id="7" name="Cost Price _x000a_Per Unit (USD)" dataDxfId="18"/>
    <tableColumn id="8" name="Cost Price_x000a_Total (USD)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8:F11" totalsRowShown="0" headerRowDxfId="16" dataDxfId="14" headerRowBorderDxfId="15" tableBorderDxfId="13">
  <autoFilter ref="C8:F11"/>
  <tableColumns count="4">
    <tableColumn id="1" name="Column1" dataDxfId="12"/>
    <tableColumn id="2" name="Purchase/_x000a_Stock in" dataDxfId="11"/>
    <tableColumn id="3" name="Number of _x000a_Units Sold" dataDxfId="10"/>
    <tableColumn id="4" name="Hand-In-_x000a_Stock" dataDxfId="9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27:F30" totalsRowShown="0" headerRowDxfId="8" dataDxfId="6" headerRowBorderDxfId="7" tableBorderDxfId="5">
  <autoFilter ref="C27:F30"/>
  <tableColumns count="4">
    <tableColumn id="1" name="Column1" dataDxfId="4"/>
    <tableColumn id="2" name="Purchase/_x000a_Stock in" dataDxfId="3"/>
    <tableColumn id="3" name="Number of _x000a_Units Sold" dataDxfId="2"/>
    <tableColumn id="4" name="Hand-In-_x000a_Stoc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2"/>
  <sheetViews>
    <sheetView showGridLines="0" topLeftCell="B32" workbookViewId="0">
      <selection activeCell="F6" sqref="F6:F52"/>
    </sheetView>
  </sheetViews>
  <sheetFormatPr defaultColWidth="8.875" defaultRowHeight="15"/>
  <cols>
    <col min="1" max="1" width="3.5" style="1" customWidth="1"/>
    <col min="2" max="2" width="12.5" style="1" customWidth="1"/>
    <col min="3" max="3" width="20.875" style="1" customWidth="1"/>
    <col min="4" max="4" width="10.875" style="1" customWidth="1"/>
    <col min="5" max="5" width="12" style="1" customWidth="1"/>
    <col min="6" max="6" width="12.625" style="1" customWidth="1"/>
    <col min="7" max="7" width="10.5" style="1" customWidth="1"/>
    <col min="8" max="8" width="15.125" style="1" customWidth="1"/>
    <col min="9" max="9" width="13.625" style="1" customWidth="1"/>
    <col min="10" max="16384" width="8.875" style="1"/>
  </cols>
  <sheetData>
    <row r="2" spans="2:9" ht="19.5" thickBot="1">
      <c r="B2" s="2" t="s">
        <v>101</v>
      </c>
      <c r="C2" s="2"/>
      <c r="D2" s="2"/>
      <c r="E2" s="2"/>
      <c r="F2" s="2"/>
      <c r="G2" s="2"/>
      <c r="H2" s="2"/>
      <c r="I2" s="2"/>
    </row>
    <row r="4" spans="2:9" ht="19.5" thickBot="1">
      <c r="B4" s="3" t="s">
        <v>0</v>
      </c>
      <c r="C4" s="2"/>
      <c r="D4" s="2"/>
      <c r="E4" s="2"/>
      <c r="F4" s="2"/>
      <c r="G4" s="2"/>
      <c r="H4" s="2"/>
      <c r="I4" s="2"/>
    </row>
    <row r="6" spans="2:9" ht="31.5">
      <c r="B6" s="7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9" t="s">
        <v>8</v>
      </c>
    </row>
    <row r="7" spans="2:9">
      <c r="B7" s="5" t="s">
        <v>9</v>
      </c>
      <c r="C7" s="4" t="s">
        <v>10</v>
      </c>
      <c r="D7" s="4">
        <v>50</v>
      </c>
      <c r="E7" s="4">
        <v>20</v>
      </c>
      <c r="F7" s="4">
        <v>10</v>
      </c>
      <c r="G7" s="4">
        <v>60</v>
      </c>
      <c r="H7" s="4">
        <v>1200</v>
      </c>
      <c r="I7" s="6">
        <v>72000</v>
      </c>
    </row>
    <row r="8" spans="2:9">
      <c r="B8" s="5" t="s">
        <v>11</v>
      </c>
      <c r="C8" s="4" t="s">
        <v>12</v>
      </c>
      <c r="D8" s="4">
        <v>40</v>
      </c>
      <c r="E8" s="4">
        <v>15</v>
      </c>
      <c r="F8" s="4">
        <v>5</v>
      </c>
      <c r="G8" s="4">
        <v>50</v>
      </c>
      <c r="H8" s="4">
        <v>500</v>
      </c>
      <c r="I8" s="6">
        <v>25000</v>
      </c>
    </row>
    <row r="9" spans="2:9">
      <c r="B9" s="5" t="s">
        <v>13</v>
      </c>
      <c r="C9" s="4" t="s">
        <v>14</v>
      </c>
      <c r="D9" s="4">
        <v>60</v>
      </c>
      <c r="E9" s="4">
        <v>25</v>
      </c>
      <c r="F9" s="4">
        <v>15</v>
      </c>
      <c r="G9" s="4">
        <v>70</v>
      </c>
      <c r="H9" s="4">
        <v>50</v>
      </c>
      <c r="I9" s="6">
        <v>3500</v>
      </c>
    </row>
    <row r="10" spans="2:9">
      <c r="B10" s="5" t="s">
        <v>15</v>
      </c>
      <c r="C10" s="4" t="s">
        <v>16</v>
      </c>
      <c r="D10" s="4">
        <v>30</v>
      </c>
      <c r="E10" s="4">
        <v>10</v>
      </c>
      <c r="F10" s="4">
        <v>3</v>
      </c>
      <c r="G10" s="4">
        <v>37</v>
      </c>
      <c r="H10" s="4">
        <v>100</v>
      </c>
      <c r="I10" s="6">
        <v>3700</v>
      </c>
    </row>
    <row r="11" spans="2:9">
      <c r="B11" s="5" t="s">
        <v>17</v>
      </c>
      <c r="C11" s="4" t="s">
        <v>18</v>
      </c>
      <c r="D11" s="4">
        <v>70</v>
      </c>
      <c r="E11" s="4">
        <v>30</v>
      </c>
      <c r="F11" s="4">
        <v>20</v>
      </c>
      <c r="G11" s="4">
        <v>80</v>
      </c>
      <c r="H11" s="4">
        <v>900</v>
      </c>
      <c r="I11" s="6">
        <v>72000</v>
      </c>
    </row>
    <row r="12" spans="2:9">
      <c r="B12" s="5" t="s">
        <v>19</v>
      </c>
      <c r="C12" s="4" t="s">
        <v>20</v>
      </c>
      <c r="D12" s="4">
        <v>45</v>
      </c>
      <c r="E12" s="4">
        <v>18</v>
      </c>
      <c r="F12" s="4">
        <v>8</v>
      </c>
      <c r="G12" s="4">
        <v>55</v>
      </c>
      <c r="H12" s="4">
        <v>700</v>
      </c>
      <c r="I12" s="6">
        <v>38500</v>
      </c>
    </row>
    <row r="13" spans="2:9">
      <c r="B13" s="5" t="s">
        <v>21</v>
      </c>
      <c r="C13" s="4" t="s">
        <v>22</v>
      </c>
      <c r="D13" s="4">
        <v>55</v>
      </c>
      <c r="E13" s="4">
        <v>22</v>
      </c>
      <c r="F13" s="4">
        <v>12</v>
      </c>
      <c r="G13" s="4">
        <v>65</v>
      </c>
      <c r="H13" s="4">
        <v>150</v>
      </c>
      <c r="I13" s="6">
        <v>9750</v>
      </c>
    </row>
    <row r="14" spans="2:9">
      <c r="B14" s="5" t="s">
        <v>23</v>
      </c>
      <c r="C14" s="4" t="s">
        <v>24</v>
      </c>
      <c r="D14" s="4">
        <v>25</v>
      </c>
      <c r="E14" s="4">
        <v>12</v>
      </c>
      <c r="F14" s="4">
        <v>5</v>
      </c>
      <c r="G14" s="4">
        <v>32</v>
      </c>
      <c r="H14" s="4">
        <v>200</v>
      </c>
      <c r="I14" s="6">
        <v>6400</v>
      </c>
    </row>
    <row r="15" spans="2:9">
      <c r="B15" s="5" t="s">
        <v>25</v>
      </c>
      <c r="C15" s="4" t="s">
        <v>26</v>
      </c>
      <c r="D15" s="4">
        <v>35</v>
      </c>
      <c r="E15" s="4">
        <v>15</v>
      </c>
      <c r="F15" s="4">
        <v>7</v>
      </c>
      <c r="G15" s="4">
        <v>43</v>
      </c>
      <c r="H15" s="4">
        <v>80</v>
      </c>
      <c r="I15" s="6">
        <v>3440</v>
      </c>
    </row>
    <row r="16" spans="2:9">
      <c r="B16" s="5" t="s">
        <v>27</v>
      </c>
      <c r="C16" s="4" t="s">
        <v>28</v>
      </c>
      <c r="D16" s="4">
        <v>40</v>
      </c>
      <c r="E16" s="4">
        <v>20</v>
      </c>
      <c r="F16" s="4">
        <v>10</v>
      </c>
      <c r="G16" s="4">
        <v>50</v>
      </c>
      <c r="H16" s="4">
        <v>60</v>
      </c>
      <c r="I16" s="6">
        <v>3000</v>
      </c>
    </row>
    <row r="17" spans="2:9">
      <c r="B17" s="5" t="s">
        <v>29</v>
      </c>
      <c r="C17" s="4" t="s">
        <v>30</v>
      </c>
      <c r="D17" s="4">
        <v>20</v>
      </c>
      <c r="E17" s="4">
        <v>8</v>
      </c>
      <c r="F17" s="4">
        <v>3</v>
      </c>
      <c r="G17" s="4">
        <v>25</v>
      </c>
      <c r="H17" s="4">
        <v>150</v>
      </c>
      <c r="I17" s="6">
        <v>3750</v>
      </c>
    </row>
    <row r="18" spans="2:9">
      <c r="B18" s="5" t="s">
        <v>31</v>
      </c>
      <c r="C18" s="4" t="s">
        <v>32</v>
      </c>
      <c r="D18" s="4">
        <v>30</v>
      </c>
      <c r="E18" s="4">
        <v>15</v>
      </c>
      <c r="F18" s="4">
        <v>7</v>
      </c>
      <c r="G18" s="4">
        <v>38</v>
      </c>
      <c r="H18" s="4">
        <v>30</v>
      </c>
      <c r="I18" s="6">
        <v>1140</v>
      </c>
    </row>
    <row r="19" spans="2:9">
      <c r="B19" s="5" t="s">
        <v>33</v>
      </c>
      <c r="C19" s="4" t="s">
        <v>34</v>
      </c>
      <c r="D19" s="4">
        <v>50</v>
      </c>
      <c r="E19" s="4">
        <v>25</v>
      </c>
      <c r="F19" s="4">
        <v>12</v>
      </c>
      <c r="G19" s="4">
        <v>63</v>
      </c>
      <c r="H19" s="4">
        <v>20</v>
      </c>
      <c r="I19" s="6">
        <v>1260</v>
      </c>
    </row>
    <row r="20" spans="2:9">
      <c r="B20" s="5" t="s">
        <v>35</v>
      </c>
      <c r="C20" s="4" t="s">
        <v>36</v>
      </c>
      <c r="D20" s="4">
        <v>60</v>
      </c>
      <c r="E20" s="4">
        <v>30</v>
      </c>
      <c r="F20" s="4">
        <v>15</v>
      </c>
      <c r="G20" s="4">
        <v>75</v>
      </c>
      <c r="H20" s="4">
        <v>10</v>
      </c>
      <c r="I20" s="6">
        <v>750</v>
      </c>
    </row>
    <row r="21" spans="2:9">
      <c r="B21" s="5" t="s">
        <v>37</v>
      </c>
      <c r="C21" s="4" t="s">
        <v>38</v>
      </c>
      <c r="D21" s="4">
        <v>40</v>
      </c>
      <c r="E21" s="4">
        <v>20</v>
      </c>
      <c r="F21" s="4">
        <v>8</v>
      </c>
      <c r="G21" s="4">
        <v>52</v>
      </c>
      <c r="H21" s="4">
        <v>25</v>
      </c>
      <c r="I21" s="6">
        <v>1300</v>
      </c>
    </row>
    <row r="22" spans="2:9">
      <c r="B22" s="5" t="s">
        <v>39</v>
      </c>
      <c r="C22" s="4" t="s">
        <v>40</v>
      </c>
      <c r="D22" s="4">
        <v>35</v>
      </c>
      <c r="E22" s="4">
        <v>15</v>
      </c>
      <c r="F22" s="4">
        <v>5</v>
      </c>
      <c r="G22" s="4">
        <v>45</v>
      </c>
      <c r="H22" s="4">
        <v>40</v>
      </c>
      <c r="I22" s="6">
        <v>1800</v>
      </c>
    </row>
    <row r="23" spans="2:9">
      <c r="B23" s="5" t="s">
        <v>41</v>
      </c>
      <c r="C23" s="4" t="s">
        <v>42</v>
      </c>
      <c r="D23" s="4">
        <v>25</v>
      </c>
      <c r="E23" s="4">
        <v>10</v>
      </c>
      <c r="F23" s="4">
        <v>4</v>
      </c>
      <c r="G23" s="4">
        <v>31</v>
      </c>
      <c r="H23" s="4">
        <v>100</v>
      </c>
      <c r="I23" s="6">
        <v>3100</v>
      </c>
    </row>
    <row r="24" spans="2:9">
      <c r="B24" s="5" t="s">
        <v>43</v>
      </c>
      <c r="C24" s="4" t="s">
        <v>44</v>
      </c>
      <c r="D24" s="4">
        <v>30</v>
      </c>
      <c r="E24" s="4">
        <v>12</v>
      </c>
      <c r="F24" s="4">
        <v>6</v>
      </c>
      <c r="G24" s="4">
        <v>36</v>
      </c>
      <c r="H24" s="4">
        <v>80</v>
      </c>
      <c r="I24" s="6">
        <v>2880</v>
      </c>
    </row>
    <row r="25" spans="2:9">
      <c r="B25" s="5" t="s">
        <v>45</v>
      </c>
      <c r="C25" s="4" t="s">
        <v>46</v>
      </c>
      <c r="D25" s="4">
        <v>20</v>
      </c>
      <c r="E25" s="4">
        <v>8</v>
      </c>
      <c r="F25" s="4">
        <v>3</v>
      </c>
      <c r="G25" s="4">
        <v>25</v>
      </c>
      <c r="H25" s="4">
        <v>120</v>
      </c>
      <c r="I25" s="6">
        <v>3000</v>
      </c>
    </row>
    <row r="26" spans="2:9">
      <c r="B26" s="5" t="s">
        <v>47</v>
      </c>
      <c r="C26" s="4" t="s">
        <v>48</v>
      </c>
      <c r="D26" s="4">
        <v>15</v>
      </c>
      <c r="E26" s="4">
        <v>6</v>
      </c>
      <c r="F26" s="4">
        <v>2</v>
      </c>
      <c r="G26" s="4">
        <v>19</v>
      </c>
      <c r="H26" s="4">
        <v>200</v>
      </c>
      <c r="I26" s="6">
        <v>3800</v>
      </c>
    </row>
    <row r="27" spans="2:9">
      <c r="B27" s="5" t="s">
        <v>49</v>
      </c>
      <c r="C27" s="4" t="s">
        <v>50</v>
      </c>
      <c r="D27" s="4">
        <v>25</v>
      </c>
      <c r="E27" s="4">
        <v>10</v>
      </c>
      <c r="F27" s="4">
        <v>4</v>
      </c>
      <c r="G27" s="4">
        <v>29</v>
      </c>
      <c r="H27" s="4">
        <v>400</v>
      </c>
      <c r="I27" s="6">
        <v>11600</v>
      </c>
    </row>
    <row r="28" spans="2:9">
      <c r="B28" s="5" t="s">
        <v>51</v>
      </c>
      <c r="C28" s="4" t="s">
        <v>52</v>
      </c>
      <c r="D28" s="4">
        <v>40</v>
      </c>
      <c r="E28" s="4">
        <v>18</v>
      </c>
      <c r="F28" s="4">
        <v>9</v>
      </c>
      <c r="G28" s="4">
        <v>49</v>
      </c>
      <c r="H28" s="4">
        <v>600</v>
      </c>
      <c r="I28" s="6">
        <v>29400</v>
      </c>
    </row>
    <row r="29" spans="2:9">
      <c r="B29" s="5" t="s">
        <v>53</v>
      </c>
      <c r="C29" s="4" t="s">
        <v>54</v>
      </c>
      <c r="D29" s="4">
        <v>30</v>
      </c>
      <c r="E29" s="4">
        <v>15</v>
      </c>
      <c r="F29" s="4">
        <v>7</v>
      </c>
      <c r="G29" s="4">
        <v>38</v>
      </c>
      <c r="H29" s="4">
        <v>350</v>
      </c>
      <c r="I29" s="6">
        <v>13300</v>
      </c>
    </row>
    <row r="30" spans="2:9">
      <c r="B30" s="5" t="s">
        <v>55</v>
      </c>
      <c r="C30" s="4" t="s">
        <v>56</v>
      </c>
      <c r="D30" s="4">
        <v>25</v>
      </c>
      <c r="E30" s="4">
        <v>12</v>
      </c>
      <c r="F30" s="4">
        <v>5</v>
      </c>
      <c r="G30" s="4">
        <v>32</v>
      </c>
      <c r="H30" s="4">
        <v>200</v>
      </c>
      <c r="I30" s="6">
        <v>6400</v>
      </c>
    </row>
    <row r="31" spans="2:9">
      <c r="B31" s="5" t="s">
        <v>57</v>
      </c>
      <c r="C31" s="4" t="s">
        <v>58</v>
      </c>
      <c r="D31" s="4">
        <v>50</v>
      </c>
      <c r="E31" s="4">
        <v>22</v>
      </c>
      <c r="F31" s="4">
        <v>11</v>
      </c>
      <c r="G31" s="4">
        <v>61</v>
      </c>
      <c r="H31" s="4">
        <v>80</v>
      </c>
      <c r="I31" s="6">
        <v>4880</v>
      </c>
    </row>
    <row r="32" spans="2:9">
      <c r="B32" s="5" t="s">
        <v>59</v>
      </c>
      <c r="C32" s="4" t="s">
        <v>60</v>
      </c>
      <c r="D32" s="4">
        <v>45</v>
      </c>
      <c r="E32" s="4">
        <v>20</v>
      </c>
      <c r="F32" s="4">
        <v>8</v>
      </c>
      <c r="G32" s="4">
        <v>57</v>
      </c>
      <c r="H32" s="4">
        <v>120</v>
      </c>
      <c r="I32" s="6">
        <v>6840</v>
      </c>
    </row>
    <row r="33" spans="2:9">
      <c r="B33" s="5" t="s">
        <v>61</v>
      </c>
      <c r="C33" s="4" t="s">
        <v>62</v>
      </c>
      <c r="D33" s="4">
        <v>60</v>
      </c>
      <c r="E33" s="4">
        <v>25</v>
      </c>
      <c r="F33" s="4">
        <v>12</v>
      </c>
      <c r="G33" s="4">
        <v>73</v>
      </c>
      <c r="H33" s="4">
        <v>60</v>
      </c>
      <c r="I33" s="6">
        <v>4380</v>
      </c>
    </row>
    <row r="34" spans="2:9">
      <c r="B34" s="5" t="s">
        <v>63</v>
      </c>
      <c r="C34" s="4" t="s">
        <v>64</v>
      </c>
      <c r="D34" s="4">
        <v>35</v>
      </c>
      <c r="E34" s="4">
        <v>15</v>
      </c>
      <c r="F34" s="4">
        <v>6</v>
      </c>
      <c r="G34" s="4">
        <v>44</v>
      </c>
      <c r="H34" s="4">
        <v>100</v>
      </c>
      <c r="I34" s="6">
        <v>4400</v>
      </c>
    </row>
    <row r="35" spans="2:9">
      <c r="B35" s="5" t="s">
        <v>65</v>
      </c>
      <c r="C35" s="4" t="s">
        <v>66</v>
      </c>
      <c r="D35" s="4">
        <v>40</v>
      </c>
      <c r="E35" s="4">
        <v>18</v>
      </c>
      <c r="F35" s="4">
        <v>9</v>
      </c>
      <c r="G35" s="4">
        <v>49</v>
      </c>
      <c r="H35" s="4">
        <v>80</v>
      </c>
      <c r="I35" s="6">
        <v>3920</v>
      </c>
    </row>
    <row r="36" spans="2:9">
      <c r="B36" s="5" t="s">
        <v>67</v>
      </c>
      <c r="C36" s="4" t="s">
        <v>68</v>
      </c>
      <c r="D36" s="4">
        <v>30</v>
      </c>
      <c r="E36" s="4">
        <v>12</v>
      </c>
      <c r="F36" s="4">
        <v>4</v>
      </c>
      <c r="G36" s="4">
        <v>34</v>
      </c>
      <c r="H36" s="4">
        <v>50</v>
      </c>
      <c r="I36" s="6">
        <v>1700</v>
      </c>
    </row>
    <row r="37" spans="2:9">
      <c r="B37" s="5" t="s">
        <v>69</v>
      </c>
      <c r="C37" s="4" t="s">
        <v>70</v>
      </c>
      <c r="D37" s="4">
        <v>25</v>
      </c>
      <c r="E37" s="4">
        <v>10</v>
      </c>
      <c r="F37" s="4">
        <v>3</v>
      </c>
      <c r="G37" s="4">
        <v>28</v>
      </c>
      <c r="H37" s="4">
        <v>30</v>
      </c>
      <c r="I37" s="6">
        <v>840</v>
      </c>
    </row>
    <row r="38" spans="2:9">
      <c r="B38" s="5" t="s">
        <v>71</v>
      </c>
      <c r="C38" s="4" t="s">
        <v>72</v>
      </c>
      <c r="D38" s="4">
        <v>50</v>
      </c>
      <c r="E38" s="4">
        <v>20</v>
      </c>
      <c r="F38" s="4">
        <v>8</v>
      </c>
      <c r="G38" s="4">
        <v>58</v>
      </c>
      <c r="H38" s="4">
        <v>10</v>
      </c>
      <c r="I38" s="6">
        <v>580</v>
      </c>
    </row>
    <row r="39" spans="2:9">
      <c r="B39" s="5" t="s">
        <v>73</v>
      </c>
      <c r="C39" s="4" t="s">
        <v>74</v>
      </c>
      <c r="D39" s="4">
        <v>40</v>
      </c>
      <c r="E39" s="4">
        <v>15</v>
      </c>
      <c r="F39" s="4">
        <v>5</v>
      </c>
      <c r="G39" s="4">
        <v>50</v>
      </c>
      <c r="H39" s="4">
        <v>5</v>
      </c>
      <c r="I39" s="6">
        <v>250</v>
      </c>
    </row>
    <row r="40" spans="2:9">
      <c r="B40" s="5" t="s">
        <v>75</v>
      </c>
      <c r="C40" s="4" t="s">
        <v>76</v>
      </c>
      <c r="D40" s="4">
        <v>30</v>
      </c>
      <c r="E40" s="4">
        <v>12</v>
      </c>
      <c r="F40" s="4">
        <v>4</v>
      </c>
      <c r="G40" s="4">
        <v>34</v>
      </c>
      <c r="H40" s="4">
        <v>15</v>
      </c>
      <c r="I40" s="6">
        <v>510</v>
      </c>
    </row>
    <row r="41" spans="2:9">
      <c r="B41" s="5" t="s">
        <v>77</v>
      </c>
      <c r="C41" s="4" t="s">
        <v>78</v>
      </c>
      <c r="D41" s="4">
        <v>20</v>
      </c>
      <c r="E41" s="4">
        <v>8</v>
      </c>
      <c r="F41" s="4">
        <v>3</v>
      </c>
      <c r="G41" s="4">
        <v>23</v>
      </c>
      <c r="H41" s="4">
        <v>20</v>
      </c>
      <c r="I41" s="6">
        <v>460</v>
      </c>
    </row>
    <row r="42" spans="2:9">
      <c r="B42" s="5" t="s">
        <v>79</v>
      </c>
      <c r="C42" s="4" t="s">
        <v>80</v>
      </c>
      <c r="D42" s="4">
        <v>15</v>
      </c>
      <c r="E42" s="4">
        <v>6</v>
      </c>
      <c r="F42" s="4">
        <v>2</v>
      </c>
      <c r="G42" s="4">
        <v>17</v>
      </c>
      <c r="H42" s="4">
        <v>50</v>
      </c>
      <c r="I42" s="6">
        <v>850</v>
      </c>
    </row>
    <row r="43" spans="2:9">
      <c r="B43" s="5" t="s">
        <v>81</v>
      </c>
      <c r="C43" s="4" t="s">
        <v>82</v>
      </c>
      <c r="D43" s="4">
        <v>25</v>
      </c>
      <c r="E43" s="4">
        <v>10</v>
      </c>
      <c r="F43" s="4">
        <v>4</v>
      </c>
      <c r="G43" s="4">
        <v>29</v>
      </c>
      <c r="H43" s="4">
        <v>5</v>
      </c>
      <c r="I43" s="6">
        <v>145</v>
      </c>
    </row>
    <row r="44" spans="2:9">
      <c r="B44" s="5" t="s">
        <v>83</v>
      </c>
      <c r="C44" s="4" t="s">
        <v>84</v>
      </c>
      <c r="D44" s="4">
        <v>40</v>
      </c>
      <c r="E44" s="4">
        <v>18</v>
      </c>
      <c r="F44" s="4">
        <v>9</v>
      </c>
      <c r="G44" s="4">
        <v>49</v>
      </c>
      <c r="H44" s="4">
        <v>8</v>
      </c>
      <c r="I44" s="6">
        <v>392</v>
      </c>
    </row>
    <row r="45" spans="2:9">
      <c r="B45" s="5" t="s">
        <v>85</v>
      </c>
      <c r="C45" s="4" t="s">
        <v>86</v>
      </c>
      <c r="D45" s="4">
        <v>30</v>
      </c>
      <c r="E45" s="4">
        <v>15</v>
      </c>
      <c r="F45" s="4">
        <v>6</v>
      </c>
      <c r="G45" s="4">
        <v>39</v>
      </c>
      <c r="H45" s="4">
        <v>20</v>
      </c>
      <c r="I45" s="6">
        <v>780</v>
      </c>
    </row>
    <row r="46" spans="2:9">
      <c r="B46" s="5" t="s">
        <v>87</v>
      </c>
      <c r="C46" s="4" t="s">
        <v>88</v>
      </c>
      <c r="D46" s="4">
        <v>35</v>
      </c>
      <c r="E46" s="4">
        <v>12</v>
      </c>
      <c r="F46" s="4">
        <v>4</v>
      </c>
      <c r="G46" s="4">
        <v>31</v>
      </c>
      <c r="H46" s="4">
        <v>15</v>
      </c>
      <c r="I46" s="6">
        <v>465</v>
      </c>
    </row>
    <row r="47" spans="2:9">
      <c r="B47" s="5" t="s">
        <v>89</v>
      </c>
      <c r="C47" s="4" t="s">
        <v>90</v>
      </c>
      <c r="D47" s="4">
        <v>25</v>
      </c>
      <c r="E47" s="4">
        <v>8</v>
      </c>
      <c r="F47" s="4">
        <v>3</v>
      </c>
      <c r="G47" s="4">
        <v>28</v>
      </c>
      <c r="H47" s="4">
        <v>10</v>
      </c>
      <c r="I47" s="6">
        <v>280</v>
      </c>
    </row>
    <row r="48" spans="2:9">
      <c r="B48" s="5" t="s">
        <v>91</v>
      </c>
      <c r="C48" s="4" t="s">
        <v>92</v>
      </c>
      <c r="D48" s="4">
        <v>20</v>
      </c>
      <c r="E48" s="4">
        <v>10</v>
      </c>
      <c r="F48" s="4">
        <v>4</v>
      </c>
      <c r="G48" s="4">
        <v>24</v>
      </c>
      <c r="H48" s="4">
        <v>15</v>
      </c>
      <c r="I48" s="6">
        <v>360</v>
      </c>
    </row>
    <row r="49" spans="2:9">
      <c r="B49" s="5" t="s">
        <v>93</v>
      </c>
      <c r="C49" s="4" t="s">
        <v>94</v>
      </c>
      <c r="D49" s="4">
        <v>30</v>
      </c>
      <c r="E49" s="4">
        <v>12</v>
      </c>
      <c r="F49" s="4">
        <v>5</v>
      </c>
      <c r="G49" s="4">
        <v>37</v>
      </c>
      <c r="H49" s="4">
        <v>20</v>
      </c>
      <c r="I49" s="6">
        <v>740</v>
      </c>
    </row>
    <row r="50" spans="2:9">
      <c r="B50" s="5" t="s">
        <v>95</v>
      </c>
      <c r="C50" s="4" t="s">
        <v>96</v>
      </c>
      <c r="D50" s="4">
        <v>40</v>
      </c>
      <c r="E50" s="4">
        <v>18</v>
      </c>
      <c r="F50" s="4">
        <v>7</v>
      </c>
      <c r="G50" s="4">
        <v>51</v>
      </c>
      <c r="H50" s="4">
        <v>30</v>
      </c>
      <c r="I50" s="6">
        <v>1530</v>
      </c>
    </row>
    <row r="51" spans="2:9">
      <c r="B51" s="5" t="s">
        <v>97</v>
      </c>
      <c r="C51" s="4" t="s">
        <v>98</v>
      </c>
      <c r="D51" s="4">
        <v>50</v>
      </c>
      <c r="E51" s="4">
        <v>20</v>
      </c>
      <c r="F51" s="4">
        <v>9</v>
      </c>
      <c r="G51" s="4">
        <v>61</v>
      </c>
      <c r="H51" s="4">
        <v>8</v>
      </c>
      <c r="I51" s="6">
        <v>488</v>
      </c>
    </row>
    <row r="52" spans="2:9">
      <c r="B52" s="10" t="s">
        <v>99</v>
      </c>
      <c r="C52" s="11" t="s">
        <v>100</v>
      </c>
      <c r="D52" s="11">
        <v>25</v>
      </c>
      <c r="E52" s="11">
        <v>10</v>
      </c>
      <c r="F52" s="11">
        <v>3</v>
      </c>
      <c r="G52" s="11">
        <v>28</v>
      </c>
      <c r="H52" s="11">
        <v>150</v>
      </c>
      <c r="I52" s="12">
        <v>4200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2"/>
  <sheetViews>
    <sheetView topLeftCell="A32" workbookViewId="0">
      <selection activeCell="C51" sqref="C51:D52"/>
    </sheetView>
  </sheetViews>
  <sheetFormatPr defaultRowHeight="14.25"/>
  <sheetData>
    <row r="4" spans="1:4">
      <c r="A4" s="37" t="s">
        <v>102</v>
      </c>
      <c r="B4" s="38"/>
      <c r="C4" s="38"/>
      <c r="D4" s="38"/>
    </row>
    <row r="5" spans="1:4">
      <c r="A5" s="38"/>
      <c r="B5" s="38"/>
      <c r="C5" s="38"/>
      <c r="D5" s="38"/>
    </row>
    <row r="7" spans="1:4">
      <c r="A7" s="36" t="s">
        <v>111</v>
      </c>
      <c r="B7" s="36"/>
      <c r="C7" s="36"/>
      <c r="D7" s="36"/>
    </row>
    <row r="9" spans="1:4">
      <c r="A9" s="34" t="s">
        <v>103</v>
      </c>
      <c r="B9" s="35">
        <f>AVERAGE('Inventory Records Data'!E7:F52)</f>
        <v>11.097826086956522</v>
      </c>
      <c r="C9" s="35"/>
    </row>
    <row r="10" spans="1:4">
      <c r="A10" s="34"/>
      <c r="B10" s="35"/>
      <c r="C10" s="35"/>
    </row>
    <row r="13" spans="1:4">
      <c r="A13" s="33" t="s">
        <v>104</v>
      </c>
      <c r="B13" s="35">
        <f>MEDIAN('Inventory Records Data'!E7:F52)</f>
        <v>10</v>
      </c>
      <c r="C13" s="35"/>
    </row>
    <row r="14" spans="1:4">
      <c r="A14" s="33"/>
      <c r="B14" s="35"/>
      <c r="C14" s="35"/>
    </row>
    <row r="17" spans="1:6">
      <c r="A17" s="34" t="s">
        <v>105</v>
      </c>
      <c r="B17" s="35">
        <f>MODE('Inventory Records Data'!E7:E52)</f>
        <v>15</v>
      </c>
      <c r="C17" s="35"/>
    </row>
    <row r="18" spans="1:6">
      <c r="A18" s="34"/>
      <c r="B18" s="35"/>
      <c r="C18" s="35"/>
    </row>
    <row r="19" spans="1:6">
      <c r="A19" s="13"/>
    </row>
    <row r="22" spans="1:6">
      <c r="A22" s="39" t="s">
        <v>106</v>
      </c>
      <c r="B22" s="39"/>
      <c r="C22" s="39"/>
      <c r="D22" s="39"/>
    </row>
    <row r="23" spans="1:6">
      <c r="A23" s="39"/>
      <c r="B23" s="39"/>
      <c r="C23" s="39"/>
      <c r="D23" s="39"/>
    </row>
    <row r="25" spans="1:6">
      <c r="A25" s="36" t="s">
        <v>111</v>
      </c>
      <c r="B25" s="36"/>
      <c r="C25" s="36"/>
      <c r="D25" s="36"/>
    </row>
    <row r="27" spans="1:6">
      <c r="A27" s="33" t="s">
        <v>107</v>
      </c>
      <c r="B27" s="33"/>
      <c r="C27" s="35">
        <f>_xlfn.VAR.P('Inventory Records Data'!E7:E52)</f>
        <v>35.493856332703217</v>
      </c>
      <c r="D27" s="35"/>
    </row>
    <row r="28" spans="1:6">
      <c r="A28" s="33"/>
      <c r="B28" s="33"/>
      <c r="C28" s="35"/>
      <c r="D28" s="35"/>
    </row>
    <row r="31" spans="1:6">
      <c r="A31" s="34" t="s">
        <v>108</v>
      </c>
      <c r="B31" s="34"/>
      <c r="C31" s="34"/>
      <c r="D31" s="34"/>
      <c r="E31" s="35">
        <f>_xlfn.STDEV.P('Inventory Records Data'!E7:E52)</f>
        <v>5.9576720564917984</v>
      </c>
      <c r="F31" s="35"/>
    </row>
    <row r="32" spans="1:6">
      <c r="A32" s="34"/>
      <c r="B32" s="34"/>
      <c r="C32" s="34"/>
      <c r="D32" s="34"/>
      <c r="E32" s="35"/>
      <c r="F32" s="35"/>
    </row>
    <row r="36" spans="1:4">
      <c r="A36" s="37" t="s">
        <v>109</v>
      </c>
      <c r="B36" s="38"/>
      <c r="C36" s="38"/>
    </row>
    <row r="37" spans="1:4">
      <c r="A37" s="38"/>
      <c r="B37" s="38"/>
      <c r="C37" s="38"/>
    </row>
    <row r="39" spans="1:4">
      <c r="A39" s="36" t="s">
        <v>111</v>
      </c>
      <c r="B39" s="36"/>
      <c r="C39" s="36"/>
      <c r="D39" s="36"/>
    </row>
    <row r="41" spans="1:4">
      <c r="A41" s="34" t="s">
        <v>109</v>
      </c>
      <c r="B41" s="34"/>
      <c r="C41" s="35">
        <f>QUARTILE('Inventory Records Data'!E7:E52,4)</f>
        <v>30</v>
      </c>
      <c r="D41" s="35"/>
    </row>
    <row r="42" spans="1:4">
      <c r="A42" s="34"/>
      <c r="B42" s="34"/>
      <c r="C42" s="35"/>
      <c r="D42" s="35"/>
    </row>
    <row r="46" spans="1:4">
      <c r="A46" s="37" t="s">
        <v>110</v>
      </c>
      <c r="B46" s="38"/>
      <c r="C46" s="38"/>
    </row>
    <row r="47" spans="1:4">
      <c r="A47" s="38"/>
      <c r="B47" s="38"/>
      <c r="C47" s="38"/>
    </row>
    <row r="49" spans="1:4">
      <c r="A49" s="36" t="s">
        <v>111</v>
      </c>
      <c r="B49" s="36"/>
      <c r="C49" s="36"/>
      <c r="D49" s="36"/>
    </row>
    <row r="51" spans="1:4">
      <c r="A51" s="34" t="s">
        <v>110</v>
      </c>
      <c r="B51" s="34"/>
      <c r="C51" s="35">
        <f>PERCENTILE('Inventory Records Data'!E7:E52,0.5)</f>
        <v>15</v>
      </c>
      <c r="D51" s="35"/>
    </row>
    <row r="52" spans="1:4">
      <c r="A52" s="34"/>
      <c r="B52" s="34"/>
      <c r="C52" s="35"/>
      <c r="D52" s="35"/>
    </row>
  </sheetData>
  <mergeCells count="22">
    <mergeCell ref="A51:B52"/>
    <mergeCell ref="C41:D42"/>
    <mergeCell ref="C51:D52"/>
    <mergeCell ref="E31:F32"/>
    <mergeCell ref="A39:D39"/>
    <mergeCell ref="A41:B42"/>
    <mergeCell ref="A46:C47"/>
    <mergeCell ref="A49:D49"/>
    <mergeCell ref="A36:C37"/>
    <mergeCell ref="A27:B28"/>
    <mergeCell ref="A31:D32"/>
    <mergeCell ref="C27:D28"/>
    <mergeCell ref="A25:D25"/>
    <mergeCell ref="A4:D5"/>
    <mergeCell ref="A9:A10"/>
    <mergeCell ref="A13:A14"/>
    <mergeCell ref="A17:A18"/>
    <mergeCell ref="B9:C10"/>
    <mergeCell ref="B13:C14"/>
    <mergeCell ref="B17:C18"/>
    <mergeCell ref="A7:D7"/>
    <mergeCell ref="A22:D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11" workbookViewId="0">
      <selection activeCell="L19" sqref="L19"/>
    </sheetView>
  </sheetViews>
  <sheetFormatPr defaultRowHeight="14.25"/>
  <sheetData>
    <row r="1" spans="1:8">
      <c r="A1" s="40" t="s">
        <v>115</v>
      </c>
      <c r="B1" s="41"/>
      <c r="C1" s="41"/>
      <c r="D1" s="41"/>
      <c r="E1" s="41"/>
      <c r="F1" s="41"/>
      <c r="G1" s="41"/>
      <c r="H1" s="41"/>
    </row>
    <row r="2" spans="1:8">
      <c r="A2" s="41"/>
      <c r="B2" s="41"/>
      <c r="C2" s="41"/>
      <c r="D2" s="41"/>
      <c r="E2" s="41"/>
      <c r="F2" s="41"/>
      <c r="G2" s="41"/>
      <c r="H2" s="41"/>
    </row>
    <row r="3" spans="1:8">
      <c r="A3" s="41"/>
      <c r="B3" s="41"/>
      <c r="C3" s="41"/>
      <c r="D3" s="41"/>
      <c r="E3" s="41"/>
      <c r="F3" s="41"/>
      <c r="G3" s="41"/>
      <c r="H3" s="41"/>
    </row>
    <row r="6" spans="1:8" ht="15" thickBot="1"/>
    <row r="7" spans="1:8">
      <c r="B7" s="17" t="s">
        <v>117</v>
      </c>
      <c r="C7" s="17" t="s">
        <v>113</v>
      </c>
    </row>
    <row r="8" spans="1:8">
      <c r="B8" s="15">
        <v>6</v>
      </c>
      <c r="C8" s="15">
        <v>2</v>
      </c>
    </row>
    <row r="9" spans="1:8">
      <c r="B9" s="15">
        <v>10</v>
      </c>
      <c r="C9" s="15">
        <v>11</v>
      </c>
    </row>
    <row r="10" spans="1:8">
      <c r="B10" s="15">
        <v>14</v>
      </c>
      <c r="C10" s="15">
        <v>7</v>
      </c>
    </row>
    <row r="11" spans="1:8">
      <c r="B11" s="15">
        <v>18</v>
      </c>
      <c r="C11" s="15">
        <v>13</v>
      </c>
    </row>
    <row r="12" spans="1:8">
      <c r="B12" s="15">
        <v>22</v>
      </c>
      <c r="C12" s="15">
        <v>7</v>
      </c>
    </row>
    <row r="13" spans="1:8">
      <c r="B13" s="15">
        <v>26</v>
      </c>
      <c r="C13" s="15">
        <v>3</v>
      </c>
    </row>
    <row r="14" spans="1:8" ht="15" thickBot="1">
      <c r="B14" s="16" t="s">
        <v>112</v>
      </c>
      <c r="C14" s="16">
        <v>2</v>
      </c>
    </row>
    <row r="23" spans="1:8">
      <c r="A23" s="40" t="s">
        <v>114</v>
      </c>
      <c r="B23" s="41"/>
      <c r="C23" s="41"/>
      <c r="D23" s="41"/>
      <c r="E23" s="41"/>
      <c r="F23" s="41"/>
      <c r="G23" s="41"/>
      <c r="H23" s="41"/>
    </row>
    <row r="24" spans="1:8">
      <c r="A24" s="41"/>
      <c r="B24" s="41"/>
      <c r="C24" s="41"/>
      <c r="D24" s="41"/>
      <c r="E24" s="41"/>
      <c r="F24" s="41"/>
      <c r="G24" s="41"/>
      <c r="H24" s="41"/>
    </row>
    <row r="25" spans="1:8">
      <c r="A25" s="41"/>
      <c r="B25" s="41"/>
      <c r="C25" s="41"/>
      <c r="D25" s="41"/>
      <c r="E25" s="41"/>
      <c r="F25" s="41"/>
      <c r="G25" s="41"/>
      <c r="H25" s="41"/>
    </row>
    <row r="28" spans="1:8" ht="15" thickBot="1"/>
    <row r="29" spans="1:8">
      <c r="B29" s="17" t="s">
        <v>117</v>
      </c>
      <c r="C29" s="17" t="s">
        <v>113</v>
      </c>
      <c r="D29" s="18"/>
    </row>
    <row r="30" spans="1:8">
      <c r="B30" s="14">
        <v>6</v>
      </c>
      <c r="C30" s="15">
        <v>25</v>
      </c>
    </row>
    <row r="31" spans="1:8">
      <c r="B31" s="14">
        <v>9</v>
      </c>
      <c r="C31" s="15">
        <v>12</v>
      </c>
    </row>
    <row r="32" spans="1:8">
      <c r="B32" s="14">
        <v>12</v>
      </c>
      <c r="C32" s="15">
        <v>5</v>
      </c>
    </row>
    <row r="33" spans="1:8">
      <c r="B33" s="14">
        <v>15</v>
      </c>
      <c r="C33" s="15">
        <v>2</v>
      </c>
    </row>
    <row r="34" spans="1:8">
      <c r="B34" s="14">
        <v>18</v>
      </c>
      <c r="C34" s="15">
        <v>0</v>
      </c>
    </row>
    <row r="35" spans="1:8">
      <c r="B35" s="14">
        <v>21</v>
      </c>
      <c r="C35" s="15">
        <v>1</v>
      </c>
    </row>
    <row r="36" spans="1:8">
      <c r="B36" s="14">
        <v>24</v>
      </c>
      <c r="C36" s="15">
        <v>0</v>
      </c>
    </row>
    <row r="37" spans="1:8">
      <c r="B37" s="14">
        <v>27</v>
      </c>
      <c r="C37" s="15">
        <v>0</v>
      </c>
    </row>
    <row r="38" spans="1:8">
      <c r="B38" s="14">
        <v>30</v>
      </c>
      <c r="C38" s="15">
        <v>0</v>
      </c>
    </row>
    <row r="39" spans="1:8" ht="15" thickBot="1">
      <c r="B39" s="16" t="s">
        <v>112</v>
      </c>
      <c r="C39" s="16">
        <v>0</v>
      </c>
    </row>
    <row r="46" spans="1:8">
      <c r="A46" s="40" t="s">
        <v>116</v>
      </c>
      <c r="B46" s="41"/>
      <c r="C46" s="41"/>
      <c r="D46" s="41"/>
      <c r="E46" s="41"/>
      <c r="F46" s="41"/>
      <c r="G46" s="41"/>
      <c r="H46" s="41"/>
    </row>
    <row r="47" spans="1:8">
      <c r="A47" s="41"/>
      <c r="B47" s="41"/>
      <c r="C47" s="41"/>
      <c r="D47" s="41"/>
      <c r="E47" s="41"/>
      <c r="F47" s="41"/>
      <c r="G47" s="41"/>
      <c r="H47" s="41"/>
    </row>
    <row r="48" spans="1:8">
      <c r="A48" s="41"/>
      <c r="B48" s="41"/>
      <c r="C48" s="41"/>
      <c r="D48" s="41"/>
      <c r="E48" s="41"/>
      <c r="F48" s="41"/>
      <c r="G48" s="41"/>
      <c r="H48" s="41"/>
    </row>
    <row r="50" spans="2:3" ht="15" thickBot="1"/>
    <row r="51" spans="2:3">
      <c r="B51" s="17" t="s">
        <v>117</v>
      </c>
      <c r="C51" s="17" t="s">
        <v>113</v>
      </c>
    </row>
    <row r="52" spans="2:3">
      <c r="B52" s="14">
        <v>20</v>
      </c>
      <c r="C52" s="15">
        <v>2</v>
      </c>
    </row>
    <row r="53" spans="2:3">
      <c r="B53" s="14">
        <v>30</v>
      </c>
      <c r="C53" s="15">
        <v>9</v>
      </c>
    </row>
    <row r="54" spans="2:3">
      <c r="B54" s="14">
        <v>40</v>
      </c>
      <c r="C54" s="15">
        <v>12</v>
      </c>
    </row>
    <row r="55" spans="2:3">
      <c r="B55" s="14">
        <v>50</v>
      </c>
      <c r="C55" s="15">
        <v>9</v>
      </c>
    </row>
    <row r="56" spans="2:3">
      <c r="B56" s="14">
        <v>60</v>
      </c>
      <c r="C56" s="15">
        <v>5</v>
      </c>
    </row>
    <row r="57" spans="2:3">
      <c r="B57" s="14">
        <v>70</v>
      </c>
      <c r="C57" s="15">
        <v>5</v>
      </c>
    </row>
    <row r="58" spans="2:3">
      <c r="B58" s="14">
        <v>80</v>
      </c>
      <c r="C58" s="15">
        <v>3</v>
      </c>
    </row>
    <row r="59" spans="2:3">
      <c r="B59" s="14">
        <v>90</v>
      </c>
      <c r="C59" s="15">
        <v>0</v>
      </c>
    </row>
    <row r="60" spans="2:3" ht="15" thickBot="1">
      <c r="B60" s="16" t="s">
        <v>112</v>
      </c>
      <c r="C60" s="16">
        <v>0</v>
      </c>
    </row>
    <row r="68" spans="1:8">
      <c r="A68" s="40" t="s">
        <v>118</v>
      </c>
      <c r="B68" s="41"/>
      <c r="C68" s="41"/>
      <c r="D68" s="41"/>
      <c r="E68" s="41"/>
      <c r="F68" s="41"/>
      <c r="G68" s="41"/>
      <c r="H68" s="41"/>
    </row>
    <row r="69" spans="1:8">
      <c r="A69" s="41"/>
      <c r="B69" s="41"/>
      <c r="C69" s="41"/>
      <c r="D69" s="41"/>
      <c r="E69" s="41"/>
      <c r="F69" s="41"/>
      <c r="G69" s="41"/>
      <c r="H69" s="41"/>
    </row>
    <row r="70" spans="1:8">
      <c r="A70" s="41"/>
      <c r="B70" s="41"/>
      <c r="C70" s="41"/>
      <c r="D70" s="41"/>
      <c r="E70" s="41"/>
      <c r="F70" s="41"/>
      <c r="G70" s="41"/>
      <c r="H70" s="41"/>
    </row>
    <row r="73" spans="1:8" ht="15" thickBot="1"/>
    <row r="74" spans="1:8">
      <c r="B74" s="17" t="s">
        <v>117</v>
      </c>
      <c r="C74" s="17" t="s">
        <v>113</v>
      </c>
    </row>
    <row r="75" spans="1:8">
      <c r="B75" s="14">
        <v>50</v>
      </c>
      <c r="C75" s="15">
        <v>22</v>
      </c>
    </row>
    <row r="76" spans="1:8">
      <c r="B76" s="14">
        <v>150</v>
      </c>
      <c r="C76" s="15">
        <v>14</v>
      </c>
    </row>
    <row r="77" spans="1:8">
      <c r="B77" s="14">
        <v>200</v>
      </c>
      <c r="C77" s="15">
        <v>3</v>
      </c>
    </row>
    <row r="78" spans="1:8">
      <c r="B78" s="14">
        <v>300</v>
      </c>
      <c r="C78" s="15">
        <v>0</v>
      </c>
    </row>
    <row r="79" spans="1:8">
      <c r="B79" s="14">
        <v>400</v>
      </c>
      <c r="C79" s="15">
        <v>2</v>
      </c>
    </row>
    <row r="80" spans="1:8">
      <c r="B80" s="14">
        <v>500</v>
      </c>
      <c r="C80" s="15">
        <v>1</v>
      </c>
    </row>
    <row r="81" spans="2:3">
      <c r="B81" s="14">
        <v>600</v>
      </c>
      <c r="C81" s="15">
        <v>1</v>
      </c>
    </row>
    <row r="82" spans="2:3">
      <c r="B82" s="14">
        <v>700</v>
      </c>
      <c r="C82" s="15">
        <v>1</v>
      </c>
    </row>
    <row r="83" spans="2:3">
      <c r="B83" s="14">
        <v>800</v>
      </c>
      <c r="C83" s="15">
        <v>0</v>
      </c>
    </row>
    <row r="84" spans="2:3">
      <c r="B84" s="14">
        <v>900</v>
      </c>
      <c r="C84" s="15">
        <v>1</v>
      </c>
    </row>
    <row r="85" spans="2:3">
      <c r="B85" s="14">
        <v>1000</v>
      </c>
      <c r="C85" s="15">
        <v>0</v>
      </c>
    </row>
    <row r="86" spans="2:3">
      <c r="B86" s="14">
        <v>1100</v>
      </c>
      <c r="C86" s="15">
        <v>0</v>
      </c>
    </row>
    <row r="87" spans="2:3">
      <c r="B87" s="14">
        <v>1200</v>
      </c>
      <c r="C87" s="15">
        <v>1</v>
      </c>
    </row>
    <row r="88" spans="2:3" ht="15" thickBot="1">
      <c r="B88" s="16" t="s">
        <v>112</v>
      </c>
      <c r="C88" s="16">
        <v>0</v>
      </c>
    </row>
  </sheetData>
  <sortState ref="B75:B87">
    <sortCondition ref="B75"/>
  </sortState>
  <mergeCells count="4">
    <mergeCell ref="A1:H3"/>
    <mergeCell ref="A23:H25"/>
    <mergeCell ref="A46:H48"/>
    <mergeCell ref="A68:H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20" workbookViewId="0">
      <selection activeCell="C33" sqref="C33"/>
    </sheetView>
  </sheetViews>
  <sheetFormatPr defaultRowHeight="14.25"/>
  <cols>
    <col min="3" max="3" width="10.375" customWidth="1"/>
  </cols>
  <sheetData>
    <row r="1" spans="1:6">
      <c r="A1" s="40" t="s">
        <v>119</v>
      </c>
      <c r="B1" s="41"/>
      <c r="C1" s="41"/>
      <c r="D1" s="41"/>
      <c r="E1" s="41"/>
    </row>
    <row r="2" spans="1:6">
      <c r="A2" s="41"/>
      <c r="B2" s="41"/>
      <c r="C2" s="41"/>
      <c r="D2" s="41"/>
      <c r="E2" s="41"/>
    </row>
    <row r="3" spans="1:6">
      <c r="A3" s="41"/>
      <c r="B3" s="41"/>
      <c r="C3" s="41"/>
      <c r="D3" s="41"/>
      <c r="E3" s="41"/>
      <c r="F3" s="18"/>
    </row>
    <row r="8" spans="1:6" ht="57">
      <c r="C8" s="20" t="s">
        <v>120</v>
      </c>
      <c r="D8" s="21" t="s">
        <v>4</v>
      </c>
      <c r="E8" s="21" t="s">
        <v>5</v>
      </c>
      <c r="F8" s="21" t="s">
        <v>6</v>
      </c>
    </row>
    <row r="9" spans="1:6" ht="28.5">
      <c r="C9" s="19" t="s">
        <v>4</v>
      </c>
      <c r="D9" s="15">
        <v>1</v>
      </c>
      <c r="E9" s="15"/>
      <c r="F9" s="15"/>
    </row>
    <row r="10" spans="1:6" ht="28.5">
      <c r="C10" s="19" t="s">
        <v>5</v>
      </c>
      <c r="D10" s="15">
        <v>0.95804613280910655</v>
      </c>
      <c r="E10" s="15">
        <v>1</v>
      </c>
      <c r="F10" s="15"/>
    </row>
    <row r="11" spans="1:6" ht="28.5">
      <c r="C11" s="19" t="s">
        <v>6</v>
      </c>
      <c r="D11" s="15">
        <v>0.97476678481323076</v>
      </c>
      <c r="E11" s="15">
        <v>0.92245530226731298</v>
      </c>
      <c r="F11" s="15">
        <v>1</v>
      </c>
    </row>
    <row r="19" spans="1:6">
      <c r="F19" s="18"/>
    </row>
    <row r="20" spans="1:6">
      <c r="A20" s="40" t="s">
        <v>121</v>
      </c>
      <c r="B20" s="41"/>
      <c r="C20" s="41"/>
      <c r="D20" s="41"/>
      <c r="E20" s="41"/>
    </row>
    <row r="21" spans="1:6">
      <c r="A21" s="41"/>
      <c r="B21" s="41"/>
      <c r="C21" s="41"/>
      <c r="D21" s="41"/>
      <c r="E21" s="41"/>
    </row>
    <row r="22" spans="1:6">
      <c r="A22" s="41"/>
      <c r="B22" s="41"/>
      <c r="C22" s="41"/>
      <c r="D22" s="41"/>
      <c r="E22" s="41"/>
    </row>
    <row r="27" spans="1:6" ht="57">
      <c r="C27" s="20" t="s">
        <v>120</v>
      </c>
      <c r="D27" s="21" t="s">
        <v>4</v>
      </c>
      <c r="E27" s="21" t="s">
        <v>5</v>
      </c>
      <c r="F27" s="21" t="s">
        <v>6</v>
      </c>
    </row>
    <row r="28" spans="1:6" ht="28.5">
      <c r="C28" s="19" t="s">
        <v>4</v>
      </c>
      <c r="D28" s="15">
        <f>VARP('Inventory Records Data'!$E$7:$E$52)</f>
        <v>35.493856332703217</v>
      </c>
      <c r="E28" s="15"/>
      <c r="F28" s="15"/>
    </row>
    <row r="29" spans="1:6" ht="28.5">
      <c r="C29" s="19" t="s">
        <v>5</v>
      </c>
      <c r="D29" s="15">
        <v>21.890359168241968</v>
      </c>
      <c r="E29" s="15">
        <f>VARP('Inventory Records Data'!$F$7:$F$52)</f>
        <v>14.708884688090738</v>
      </c>
      <c r="F29" s="15"/>
    </row>
    <row r="30" spans="1:6" ht="28.5">
      <c r="C30" s="19" t="s">
        <v>6</v>
      </c>
      <c r="D30" s="15">
        <v>91.443289224952693</v>
      </c>
      <c r="E30" s="15">
        <v>55.706994328922512</v>
      </c>
      <c r="F30" s="15">
        <f>VARP('Inventory Records Data'!$G$7:$G$52)</f>
        <v>247.94139886578449</v>
      </c>
    </row>
  </sheetData>
  <mergeCells count="2">
    <mergeCell ref="A1:E3"/>
    <mergeCell ref="A20:E22"/>
  </mergeCells>
  <conditionalFormatting sqref="D9:F1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28:F30">
    <cfRule type="iconSet" priority="1">
      <iconSet iconSet="3Arrows">
        <cfvo type="percent" val="0"/>
        <cfvo type="percent" val="33"/>
        <cfvo type="percent" val="67"/>
      </iconSet>
    </cfRule>
    <cfRule type="top10" dxfId="0" priority="2" percent="1" rank="10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7"/>
  <sheetViews>
    <sheetView topLeftCell="F93" zoomScale="99" workbookViewId="0">
      <selection activeCell="G98" sqref="G98:H98"/>
    </sheetView>
  </sheetViews>
  <sheetFormatPr defaultRowHeight="14.25"/>
  <cols>
    <col min="7" max="7" width="16.5" customWidth="1"/>
    <col min="8" max="8" width="12.125" customWidth="1"/>
    <col min="9" max="9" width="17" customWidth="1"/>
  </cols>
  <sheetData>
    <row r="3" spans="1:11">
      <c r="A3" s="42" t="s">
        <v>153</v>
      </c>
      <c r="B3" s="36"/>
      <c r="C3" s="36"/>
      <c r="D3" s="36"/>
      <c r="E3" s="36"/>
      <c r="F3" s="36"/>
      <c r="G3" s="36"/>
      <c r="H3" s="36"/>
      <c r="I3" s="36"/>
      <c r="J3" s="36"/>
    </row>
    <row r="4" spans="1:11">
      <c r="A4" s="36"/>
      <c r="B4" s="36"/>
      <c r="C4" s="36"/>
      <c r="D4" s="36"/>
      <c r="E4" s="36"/>
      <c r="F4" s="36"/>
      <c r="G4" s="36"/>
      <c r="H4" s="36"/>
      <c r="I4" s="36"/>
      <c r="J4" s="36"/>
    </row>
    <row r="5" spans="1:11">
      <c r="A5" s="36"/>
      <c r="B5" s="36"/>
      <c r="C5" s="36"/>
      <c r="D5" s="36"/>
      <c r="E5" s="36"/>
      <c r="F5" s="36"/>
      <c r="G5" s="36"/>
      <c r="H5" s="36"/>
      <c r="I5" s="36"/>
      <c r="J5" s="36"/>
    </row>
    <row r="10" spans="1:11" ht="63">
      <c r="A10" s="23" t="s">
        <v>4</v>
      </c>
      <c r="B10" s="23" t="s">
        <v>5</v>
      </c>
    </row>
    <row r="11" spans="1:11" ht="15">
      <c r="A11" s="22">
        <v>20</v>
      </c>
      <c r="B11" s="22">
        <v>10</v>
      </c>
    </row>
    <row r="12" spans="1:11" ht="15">
      <c r="A12" s="4">
        <v>15</v>
      </c>
      <c r="B12" s="4">
        <v>5</v>
      </c>
      <c r="G12" t="s">
        <v>122</v>
      </c>
    </row>
    <row r="13" spans="1:11" ht="15">
      <c r="A13" s="22">
        <v>25</v>
      </c>
      <c r="B13" s="22">
        <v>15</v>
      </c>
    </row>
    <row r="14" spans="1:11" ht="15.75" thickBot="1">
      <c r="A14" s="4">
        <v>10</v>
      </c>
      <c r="B14" s="4">
        <v>3</v>
      </c>
      <c r="G14" t="s">
        <v>123</v>
      </c>
    </row>
    <row r="15" spans="1:11" ht="15">
      <c r="A15" s="22">
        <v>30</v>
      </c>
      <c r="B15" s="22">
        <v>20</v>
      </c>
      <c r="G15" s="17" t="s">
        <v>124</v>
      </c>
      <c r="H15" s="17" t="s">
        <v>125</v>
      </c>
      <c r="I15" s="17" t="s">
        <v>126</v>
      </c>
      <c r="J15" s="17" t="s">
        <v>127</v>
      </c>
      <c r="K15" s="17" t="s">
        <v>128</v>
      </c>
    </row>
    <row r="16" spans="1:11" ht="42.75">
      <c r="A16" s="4">
        <v>18</v>
      </c>
      <c r="B16" s="4">
        <v>8</v>
      </c>
      <c r="G16" s="19" t="s">
        <v>4</v>
      </c>
      <c r="H16" s="15">
        <v>46</v>
      </c>
      <c r="I16" s="15">
        <v>707</v>
      </c>
      <c r="J16" s="15">
        <v>15.369565217391305</v>
      </c>
      <c r="K16" s="15">
        <v>36.282608695652179</v>
      </c>
    </row>
    <row r="17" spans="1:13" ht="57.75" thickBot="1">
      <c r="A17" s="22">
        <v>22</v>
      </c>
      <c r="B17" s="22">
        <v>12</v>
      </c>
      <c r="G17" s="24" t="s">
        <v>5</v>
      </c>
      <c r="H17" s="16">
        <v>46</v>
      </c>
      <c r="I17" s="16">
        <v>314</v>
      </c>
      <c r="J17" s="16">
        <v>6.8260869565217392</v>
      </c>
      <c r="K17" s="16">
        <v>15.035748792270534</v>
      </c>
    </row>
    <row r="18" spans="1:13" ht="15">
      <c r="A18" s="4">
        <v>12</v>
      </c>
      <c r="B18" s="4">
        <v>5</v>
      </c>
    </row>
    <row r="19" spans="1:13" ht="15">
      <c r="A19" s="22">
        <v>15</v>
      </c>
      <c r="B19" s="22">
        <v>7</v>
      </c>
    </row>
    <row r="20" spans="1:13" ht="15.75" thickBot="1">
      <c r="A20" s="4">
        <v>20</v>
      </c>
      <c r="B20" s="4">
        <v>10</v>
      </c>
      <c r="G20" t="s">
        <v>129</v>
      </c>
    </row>
    <row r="21" spans="1:13" ht="15">
      <c r="A21" s="22">
        <v>8</v>
      </c>
      <c r="B21" s="22">
        <v>3</v>
      </c>
      <c r="G21" s="17" t="s">
        <v>130</v>
      </c>
      <c r="H21" s="17" t="s">
        <v>131</v>
      </c>
      <c r="I21" s="17" t="s">
        <v>132</v>
      </c>
      <c r="J21" s="17" t="s">
        <v>133</v>
      </c>
      <c r="K21" s="17" t="s">
        <v>134</v>
      </c>
      <c r="L21" s="17" t="s">
        <v>135</v>
      </c>
      <c r="M21" s="17" t="s">
        <v>136</v>
      </c>
    </row>
    <row r="22" spans="1:13" ht="15">
      <c r="A22" s="4">
        <v>15</v>
      </c>
      <c r="B22" s="4">
        <v>7</v>
      </c>
      <c r="G22" s="15" t="s">
        <v>137</v>
      </c>
      <c r="H22" s="15">
        <v>1678.79347826087</v>
      </c>
      <c r="I22" s="15">
        <v>1</v>
      </c>
      <c r="J22" s="15">
        <v>1678.79347826087</v>
      </c>
      <c r="K22" s="15">
        <v>65.426625497745448</v>
      </c>
      <c r="L22" s="15">
        <v>2.6760535787583478E-12</v>
      </c>
      <c r="M22" s="15">
        <v>3.9468757306805347</v>
      </c>
    </row>
    <row r="23" spans="1:13" ht="15">
      <c r="A23" s="22">
        <v>25</v>
      </c>
      <c r="B23" s="22">
        <v>12</v>
      </c>
      <c r="G23" s="15" t="s">
        <v>138</v>
      </c>
      <c r="H23" s="15">
        <v>2309.3260869565215</v>
      </c>
      <c r="I23" s="15">
        <v>90</v>
      </c>
      <c r="J23" s="15">
        <v>25.659178743961352</v>
      </c>
      <c r="K23" s="15"/>
      <c r="L23" s="15"/>
      <c r="M23" s="15"/>
    </row>
    <row r="24" spans="1:13" ht="15">
      <c r="A24" s="4">
        <v>30</v>
      </c>
      <c r="B24" s="4">
        <v>15</v>
      </c>
      <c r="G24" s="15"/>
      <c r="H24" s="15"/>
      <c r="I24" s="15"/>
      <c r="J24" s="15"/>
      <c r="K24" s="15"/>
      <c r="L24" s="15"/>
      <c r="M24" s="15"/>
    </row>
    <row r="25" spans="1:13" ht="15.75" thickBot="1">
      <c r="A25" s="22">
        <v>20</v>
      </c>
      <c r="B25" s="22">
        <v>8</v>
      </c>
      <c r="G25" s="16" t="s">
        <v>139</v>
      </c>
      <c r="H25" s="16">
        <v>3988.1195652173915</v>
      </c>
      <c r="I25" s="16">
        <v>91</v>
      </c>
      <c r="J25" s="16"/>
      <c r="K25" s="16"/>
      <c r="L25" s="16"/>
      <c r="M25" s="16"/>
    </row>
    <row r="26" spans="1:13" ht="15">
      <c r="A26" s="4">
        <v>15</v>
      </c>
      <c r="B26" s="4">
        <v>5</v>
      </c>
    </row>
    <row r="27" spans="1:13" ht="15">
      <c r="A27" s="22">
        <v>10</v>
      </c>
      <c r="B27" s="22">
        <v>4</v>
      </c>
    </row>
    <row r="28" spans="1:13" ht="15">
      <c r="A28" s="4">
        <v>12</v>
      </c>
      <c r="B28" s="4">
        <v>6</v>
      </c>
    </row>
    <row r="29" spans="1:13" ht="15">
      <c r="A29" s="22">
        <v>8</v>
      </c>
      <c r="B29" s="22">
        <v>3</v>
      </c>
    </row>
    <row r="30" spans="1:13" ht="15">
      <c r="A30" s="4">
        <v>6</v>
      </c>
      <c r="B30" s="4">
        <v>2</v>
      </c>
    </row>
    <row r="31" spans="1:13" ht="15">
      <c r="A31" s="22">
        <v>10</v>
      </c>
      <c r="B31" s="22">
        <v>4</v>
      </c>
    </row>
    <row r="32" spans="1:13" ht="15">
      <c r="A32" s="4">
        <v>18</v>
      </c>
      <c r="B32" s="4">
        <v>9</v>
      </c>
    </row>
    <row r="33" spans="1:11" ht="15">
      <c r="A33" s="22">
        <v>15</v>
      </c>
      <c r="B33" s="22">
        <v>7</v>
      </c>
    </row>
    <row r="34" spans="1:11" ht="15">
      <c r="A34" s="4">
        <v>12</v>
      </c>
      <c r="B34" s="4">
        <v>5</v>
      </c>
    </row>
    <row r="35" spans="1:11" ht="15">
      <c r="A35" s="22">
        <v>22</v>
      </c>
      <c r="B35" s="22">
        <v>11</v>
      </c>
    </row>
    <row r="36" spans="1:11" ht="15">
      <c r="A36" s="4">
        <v>20</v>
      </c>
      <c r="B36" s="4">
        <v>8</v>
      </c>
    </row>
    <row r="37" spans="1:11" ht="15">
      <c r="A37" s="22">
        <v>25</v>
      </c>
      <c r="B37" s="22">
        <v>12</v>
      </c>
    </row>
    <row r="38" spans="1:11" ht="15">
      <c r="A38" s="4">
        <v>15</v>
      </c>
      <c r="B38" s="4">
        <v>6</v>
      </c>
    </row>
    <row r="39" spans="1:11" ht="15">
      <c r="A39" s="22">
        <v>18</v>
      </c>
      <c r="B39" s="22">
        <v>9</v>
      </c>
    </row>
    <row r="40" spans="1:11" ht="15.75" thickBot="1">
      <c r="A40" s="4">
        <v>12</v>
      </c>
      <c r="B40" s="4">
        <v>4</v>
      </c>
    </row>
    <row r="41" spans="1:11" ht="15.75" thickBot="1">
      <c r="A41" s="22">
        <v>10</v>
      </c>
      <c r="B41" s="22">
        <v>3</v>
      </c>
      <c r="G41" s="17"/>
      <c r="H41" s="17"/>
      <c r="I41" s="17"/>
      <c r="J41" s="17"/>
      <c r="K41" s="17"/>
    </row>
    <row r="42" spans="1:11" ht="57">
      <c r="A42" s="4">
        <v>20</v>
      </c>
      <c r="B42" s="4">
        <v>8</v>
      </c>
      <c r="G42" s="25" t="s">
        <v>4</v>
      </c>
      <c r="H42" s="17"/>
      <c r="I42" s="25" t="s">
        <v>5</v>
      </c>
      <c r="J42" s="17"/>
      <c r="K42" s="15"/>
    </row>
    <row r="43" spans="1:11" ht="15">
      <c r="A43" s="22">
        <v>15</v>
      </c>
      <c r="B43" s="22">
        <v>5</v>
      </c>
      <c r="G43" s="15"/>
      <c r="H43" s="15"/>
      <c r="I43" s="15"/>
      <c r="J43" s="15"/>
      <c r="K43" s="15"/>
    </row>
    <row r="44" spans="1:11" ht="15">
      <c r="A44" s="4">
        <v>12</v>
      </c>
      <c r="B44" s="4">
        <v>4</v>
      </c>
      <c r="G44" s="15" t="s">
        <v>141</v>
      </c>
      <c r="H44" s="15">
        <v>15.369565217391305</v>
      </c>
      <c r="I44" s="15" t="s">
        <v>141</v>
      </c>
      <c r="J44" s="15">
        <v>6.8260869565217392</v>
      </c>
      <c r="K44" s="15"/>
    </row>
    <row r="45" spans="1:11" ht="15">
      <c r="A45" s="22">
        <v>8</v>
      </c>
      <c r="B45" s="22">
        <v>3</v>
      </c>
      <c r="G45" s="15" t="s">
        <v>159</v>
      </c>
      <c r="H45" s="15">
        <v>0.88811731373110869</v>
      </c>
      <c r="I45" s="15" t="s">
        <v>159</v>
      </c>
      <c r="J45" s="15">
        <v>0.5717203024030143</v>
      </c>
      <c r="K45" s="15"/>
    </row>
    <row r="46" spans="1:11" ht="15">
      <c r="A46" s="4">
        <v>6</v>
      </c>
      <c r="B46" s="4">
        <v>2</v>
      </c>
      <c r="G46" s="15" t="s">
        <v>160</v>
      </c>
      <c r="H46" s="15">
        <v>15</v>
      </c>
      <c r="I46" s="15" t="s">
        <v>160</v>
      </c>
      <c r="J46" s="15">
        <v>6</v>
      </c>
      <c r="K46" s="15"/>
    </row>
    <row r="47" spans="1:11" ht="15">
      <c r="A47" s="22">
        <v>10</v>
      </c>
      <c r="B47" s="22">
        <v>4</v>
      </c>
      <c r="G47" s="15" t="s">
        <v>161</v>
      </c>
      <c r="H47" s="15">
        <v>15</v>
      </c>
      <c r="I47" s="15" t="s">
        <v>161</v>
      </c>
      <c r="J47" s="15">
        <v>3</v>
      </c>
      <c r="K47" s="15"/>
    </row>
    <row r="48" spans="1:11" ht="15">
      <c r="A48" s="4">
        <v>18</v>
      </c>
      <c r="B48" s="4">
        <v>9</v>
      </c>
      <c r="G48" s="15" t="s">
        <v>162</v>
      </c>
      <c r="H48" s="15">
        <v>6.0235046854511687</v>
      </c>
      <c r="I48" s="15" t="s">
        <v>162</v>
      </c>
      <c r="J48" s="15">
        <v>3.8775957489494095</v>
      </c>
      <c r="K48" s="15"/>
    </row>
    <row r="49" spans="1:11" ht="15">
      <c r="A49" s="22">
        <v>15</v>
      </c>
      <c r="B49" s="22">
        <v>6</v>
      </c>
      <c r="G49" s="15" t="s">
        <v>163</v>
      </c>
      <c r="H49" s="15">
        <v>36.282608695652179</v>
      </c>
      <c r="I49" s="15" t="s">
        <v>163</v>
      </c>
      <c r="J49" s="15">
        <v>15.035748792270534</v>
      </c>
      <c r="K49" s="15"/>
    </row>
    <row r="50" spans="1:11" ht="15">
      <c r="A50" s="4">
        <v>12</v>
      </c>
      <c r="B50" s="4">
        <v>4</v>
      </c>
      <c r="G50" s="15" t="s">
        <v>164</v>
      </c>
      <c r="H50" s="15">
        <v>-0.15855652544422227</v>
      </c>
      <c r="I50" s="15" t="s">
        <v>164</v>
      </c>
      <c r="J50" s="15">
        <v>1.8325743624436357</v>
      </c>
      <c r="K50" s="15"/>
    </row>
    <row r="51" spans="1:11" ht="15">
      <c r="A51" s="22">
        <v>8</v>
      </c>
      <c r="B51" s="22">
        <v>3</v>
      </c>
      <c r="G51" s="15" t="s">
        <v>165</v>
      </c>
      <c r="H51" s="15">
        <v>0.59683641368707863</v>
      </c>
      <c r="I51" s="15" t="s">
        <v>165</v>
      </c>
      <c r="J51" s="15">
        <v>1.2612865959016901</v>
      </c>
      <c r="K51" s="15"/>
    </row>
    <row r="52" spans="1:11" ht="15">
      <c r="A52" s="4">
        <v>10</v>
      </c>
      <c r="B52" s="4">
        <v>4</v>
      </c>
      <c r="G52" s="15" t="s">
        <v>166</v>
      </c>
      <c r="H52" s="15">
        <v>24</v>
      </c>
      <c r="I52" s="15" t="s">
        <v>166</v>
      </c>
      <c r="J52" s="15">
        <v>18</v>
      </c>
      <c r="K52" s="15"/>
    </row>
    <row r="53" spans="1:11" ht="15">
      <c r="A53" s="22">
        <v>12</v>
      </c>
      <c r="B53" s="22">
        <v>5</v>
      </c>
      <c r="G53" s="15" t="s">
        <v>167</v>
      </c>
      <c r="H53" s="15">
        <v>6</v>
      </c>
      <c r="I53" s="15" t="s">
        <v>167</v>
      </c>
      <c r="J53" s="15">
        <v>2</v>
      </c>
      <c r="K53" s="15"/>
    </row>
    <row r="54" spans="1:11" ht="15">
      <c r="A54" s="4">
        <v>18</v>
      </c>
      <c r="B54" s="4">
        <v>7</v>
      </c>
      <c r="G54" s="15" t="s">
        <v>168</v>
      </c>
      <c r="H54" s="15">
        <v>30</v>
      </c>
      <c r="I54" s="15" t="s">
        <v>168</v>
      </c>
      <c r="J54" s="15">
        <v>20</v>
      </c>
      <c r="K54" s="15"/>
    </row>
    <row r="55" spans="1:11" ht="15">
      <c r="A55" s="22">
        <v>20</v>
      </c>
      <c r="B55" s="22">
        <v>9</v>
      </c>
      <c r="G55" s="15" t="s">
        <v>126</v>
      </c>
      <c r="H55" s="15">
        <v>707</v>
      </c>
      <c r="I55" s="15" t="s">
        <v>126</v>
      </c>
      <c r="J55" s="15">
        <v>314</v>
      </c>
      <c r="K55" s="15"/>
    </row>
    <row r="56" spans="1:11" ht="15">
      <c r="A56" s="4">
        <v>10</v>
      </c>
      <c r="B56" s="4">
        <v>3</v>
      </c>
      <c r="G56" s="15" t="s">
        <v>125</v>
      </c>
      <c r="H56" s="15">
        <v>46</v>
      </c>
      <c r="I56" s="15" t="s">
        <v>125</v>
      </c>
      <c r="J56" s="15">
        <v>46</v>
      </c>
      <c r="K56" s="15"/>
    </row>
    <row r="57" spans="1:11" ht="15" thickBot="1">
      <c r="G57" s="16" t="s">
        <v>169</v>
      </c>
      <c r="H57" s="16">
        <v>1.7887600913095794</v>
      </c>
      <c r="I57" s="16" t="s">
        <v>169</v>
      </c>
      <c r="J57" s="16">
        <v>1.151503798561893</v>
      </c>
      <c r="K57" s="15"/>
    </row>
    <row r="58" spans="1:11">
      <c r="G58" s="15"/>
      <c r="H58" s="15"/>
      <c r="I58" s="15"/>
      <c r="J58" s="15"/>
      <c r="K58" s="15"/>
    </row>
    <row r="59" spans="1:11">
      <c r="G59" s="15"/>
      <c r="H59" s="15"/>
      <c r="I59" s="15"/>
      <c r="J59" s="15"/>
      <c r="K59" s="15"/>
    </row>
    <row r="60" spans="1:11">
      <c r="G60" s="15"/>
      <c r="H60" s="15"/>
      <c r="I60" s="15"/>
      <c r="J60" s="15"/>
      <c r="K60" s="15"/>
    </row>
    <row r="61" spans="1:11">
      <c r="G61" s="15"/>
      <c r="H61" s="15"/>
      <c r="I61" s="15"/>
      <c r="J61" s="15"/>
      <c r="K61" s="15"/>
    </row>
    <row r="62" spans="1:11">
      <c r="G62" s="15"/>
      <c r="H62" s="15"/>
      <c r="I62" s="15"/>
      <c r="J62" s="15"/>
      <c r="K62" s="15"/>
    </row>
    <row r="63" spans="1:11">
      <c r="G63" s="15"/>
      <c r="H63" s="15"/>
      <c r="I63" s="15"/>
      <c r="J63" s="15"/>
      <c r="K63" s="15"/>
    </row>
    <row r="64" spans="1:11">
      <c r="G64" s="15"/>
      <c r="H64" s="15"/>
      <c r="I64" s="15"/>
      <c r="J64" s="15"/>
      <c r="K64" s="15"/>
    </row>
    <row r="65" spans="7:11">
      <c r="G65" s="15"/>
      <c r="H65" s="15"/>
      <c r="I65" s="15"/>
      <c r="J65" s="15"/>
      <c r="K65" s="15"/>
    </row>
    <row r="66" spans="7:11">
      <c r="G66" s="15"/>
      <c r="H66" s="15"/>
      <c r="I66" s="15"/>
      <c r="J66" s="15"/>
      <c r="K66" s="15"/>
    </row>
    <row r="67" spans="7:11">
      <c r="G67" s="15"/>
      <c r="H67" s="15"/>
      <c r="I67" s="15"/>
      <c r="J67" s="15"/>
      <c r="K67" s="15"/>
    </row>
    <row r="68" spans="7:11">
      <c r="G68" s="15"/>
      <c r="H68" s="15"/>
      <c r="I68" s="15"/>
      <c r="J68" s="15"/>
      <c r="K68" s="15"/>
    </row>
    <row r="69" spans="7:11">
      <c r="G69" s="15"/>
      <c r="H69" s="15"/>
      <c r="I69" s="15"/>
      <c r="J69" s="15"/>
      <c r="K69" s="15"/>
    </row>
    <row r="70" spans="7:11">
      <c r="G70" s="15"/>
      <c r="H70" s="15"/>
      <c r="I70" s="15"/>
      <c r="J70" s="15"/>
      <c r="K70" s="15"/>
    </row>
    <row r="71" spans="7:11">
      <c r="G71" s="15"/>
      <c r="H71" s="15"/>
      <c r="I71" s="15"/>
      <c r="J71" s="15"/>
      <c r="K71" s="15"/>
    </row>
    <row r="72" spans="7:11">
      <c r="G72" t="s">
        <v>146</v>
      </c>
      <c r="J72" s="15"/>
      <c r="K72" s="15"/>
    </row>
    <row r="73" spans="7:11" ht="15" thickBot="1">
      <c r="J73" s="15"/>
      <c r="K73" s="15"/>
    </row>
    <row r="74" spans="7:11" ht="28.5">
      <c r="G74" s="17"/>
      <c r="H74" s="25" t="s">
        <v>4</v>
      </c>
      <c r="I74" s="25" t="s">
        <v>5</v>
      </c>
      <c r="J74" s="15"/>
      <c r="K74" s="15"/>
    </row>
    <row r="75" spans="7:11">
      <c r="G75" s="15" t="s">
        <v>141</v>
      </c>
      <c r="H75" s="15">
        <v>15.369565217391305</v>
      </c>
      <c r="I75" s="15">
        <v>6.8260869565217392</v>
      </c>
      <c r="J75" s="15"/>
      <c r="K75" s="15"/>
    </row>
    <row r="76" spans="7:11">
      <c r="G76" s="15" t="s">
        <v>147</v>
      </c>
      <c r="H76" s="15">
        <v>36.282608699999997</v>
      </c>
      <c r="I76" s="15">
        <v>15.0357</v>
      </c>
      <c r="J76" s="15"/>
      <c r="K76" s="15"/>
    </row>
    <row r="77" spans="7:11">
      <c r="G77" s="15" t="s">
        <v>142</v>
      </c>
      <c r="H77" s="15">
        <v>46</v>
      </c>
      <c r="I77" s="15">
        <v>46</v>
      </c>
      <c r="J77" s="15"/>
      <c r="K77" s="15"/>
    </row>
    <row r="78" spans="7:11">
      <c r="G78" s="15" t="s">
        <v>145</v>
      </c>
      <c r="H78" s="15">
        <v>8.5434751999999996</v>
      </c>
      <c r="I78" s="15"/>
      <c r="J78" s="15"/>
      <c r="K78" s="15"/>
    </row>
    <row r="79" spans="7:11">
      <c r="G79" s="15" t="s">
        <v>148</v>
      </c>
      <c r="H79" s="15">
        <v>2.8979278709612959E-6</v>
      </c>
      <c r="I79" s="15"/>
      <c r="J79" s="15"/>
      <c r="K79" s="15"/>
    </row>
    <row r="80" spans="7:11">
      <c r="G80" s="15" t="s">
        <v>149</v>
      </c>
      <c r="H80" s="15">
        <v>0.4999988438940467</v>
      </c>
      <c r="I80" s="15"/>
      <c r="J80" s="15"/>
      <c r="K80" s="15"/>
    </row>
    <row r="81" spans="7:11">
      <c r="G81" s="15" t="s">
        <v>150</v>
      </c>
      <c r="H81" s="15">
        <v>1.6448536269514715</v>
      </c>
      <c r="I81" s="15"/>
      <c r="J81" s="15"/>
      <c r="K81" s="15"/>
    </row>
    <row r="82" spans="7:11">
      <c r="G82" s="15" t="s">
        <v>151</v>
      </c>
      <c r="H82" s="15">
        <v>0.99999768778809339</v>
      </c>
      <c r="I82" s="15"/>
      <c r="J82" s="15"/>
      <c r="K82" s="15"/>
    </row>
    <row r="83" spans="7:11" ht="15" thickBot="1">
      <c r="G83" s="16" t="s">
        <v>152</v>
      </c>
      <c r="H83" s="16">
        <v>1.9599639845400536</v>
      </c>
      <c r="I83" s="16"/>
      <c r="J83" s="15"/>
      <c r="K83" s="15"/>
    </row>
    <row r="84" spans="7:11">
      <c r="G84" s="15"/>
      <c r="H84" s="15"/>
      <c r="I84" s="15"/>
      <c r="J84" s="15"/>
      <c r="K84" s="15"/>
    </row>
    <row r="85" spans="7:11">
      <c r="G85" s="15"/>
      <c r="H85" s="15"/>
      <c r="I85" s="15"/>
      <c r="J85" s="15"/>
      <c r="K85" s="15"/>
    </row>
    <row r="86" spans="7:11">
      <c r="G86" s="15"/>
      <c r="H86" s="15"/>
      <c r="I86" s="15"/>
      <c r="J86" s="15"/>
      <c r="K86" s="15"/>
    </row>
    <row r="87" spans="7:11">
      <c r="G87" s="15"/>
      <c r="H87" s="15"/>
      <c r="I87" s="15"/>
      <c r="J87" s="15"/>
      <c r="K87" s="15"/>
    </row>
    <row r="88" spans="7:11">
      <c r="G88" s="15"/>
      <c r="H88" s="15"/>
      <c r="I88" s="15"/>
      <c r="J88" s="15"/>
      <c r="K88" s="15"/>
    </row>
    <row r="89" spans="7:11" ht="15" thickBot="1">
      <c r="G89" s="24"/>
      <c r="H89" s="16"/>
      <c r="I89" s="16"/>
      <c r="J89" s="16"/>
      <c r="K89" s="16"/>
    </row>
    <row r="98" spans="7:9">
      <c r="G98" t="s">
        <v>140</v>
      </c>
    </row>
    <row r="99" spans="7:9" ht="15" thickBot="1"/>
    <row r="100" spans="7:9" ht="28.5">
      <c r="G100" s="17"/>
      <c r="H100" s="25" t="s">
        <v>4</v>
      </c>
      <c r="I100" s="25" t="s">
        <v>5</v>
      </c>
    </row>
    <row r="101" spans="7:9">
      <c r="G101" s="15" t="s">
        <v>141</v>
      </c>
      <c r="H101" s="15">
        <v>15.369565217391305</v>
      </c>
      <c r="I101" s="15">
        <v>6.8260869565217392</v>
      </c>
    </row>
    <row r="102" spans="7:9">
      <c r="G102" s="15" t="s">
        <v>128</v>
      </c>
      <c r="H102" s="15">
        <v>36.282608695652179</v>
      </c>
      <c r="I102" s="15">
        <v>15.035748792270534</v>
      </c>
    </row>
    <row r="103" spans="7:9">
      <c r="G103" s="15" t="s">
        <v>142</v>
      </c>
      <c r="H103" s="15">
        <v>46</v>
      </c>
      <c r="I103" s="15">
        <v>46</v>
      </c>
    </row>
    <row r="104" spans="7:9">
      <c r="G104" s="15" t="s">
        <v>132</v>
      </c>
      <c r="H104" s="15">
        <v>45</v>
      </c>
      <c r="I104" s="15">
        <v>45</v>
      </c>
    </row>
    <row r="105" spans="7:9">
      <c r="G105" s="15" t="s">
        <v>134</v>
      </c>
      <c r="H105" s="15">
        <v>2.4130895771751701</v>
      </c>
      <c r="I105" s="15"/>
    </row>
    <row r="106" spans="7:9">
      <c r="G106" s="15" t="s">
        <v>143</v>
      </c>
      <c r="H106" s="15">
        <v>1.90785968904436E-3</v>
      </c>
      <c r="I106" s="15"/>
    </row>
    <row r="107" spans="7:9" ht="15" thickBot="1">
      <c r="G107" s="16" t="s">
        <v>144</v>
      </c>
      <c r="H107" s="16">
        <v>1.6415160713804153</v>
      </c>
      <c r="I107" s="16"/>
    </row>
  </sheetData>
  <mergeCells count="1">
    <mergeCell ref="A3:J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81"/>
  <sheetViews>
    <sheetView topLeftCell="A64" zoomScale="101" zoomScaleNormal="109" workbookViewId="0">
      <selection activeCell="M118" sqref="M118"/>
    </sheetView>
  </sheetViews>
  <sheetFormatPr defaultRowHeight="14.25"/>
  <cols>
    <col min="1" max="1" width="22.875" customWidth="1"/>
    <col min="2" max="2" width="16" customWidth="1"/>
    <col min="3" max="3" width="16.375" customWidth="1"/>
    <col min="4" max="4" width="17.5" customWidth="1"/>
    <col min="5" max="5" width="12.125" customWidth="1"/>
    <col min="10" max="10" width="14.25" customWidth="1"/>
  </cols>
  <sheetData>
    <row r="2" spans="1:9">
      <c r="A2" s="49" t="s">
        <v>173</v>
      </c>
      <c r="B2" s="49"/>
      <c r="C2" s="49"/>
      <c r="D2" s="49"/>
      <c r="E2" s="49"/>
      <c r="F2" s="49"/>
      <c r="G2" s="49"/>
      <c r="H2" s="49"/>
      <c r="I2" s="49"/>
    </row>
    <row r="3" spans="1:9">
      <c r="A3" s="49"/>
      <c r="B3" s="49"/>
      <c r="C3" s="49"/>
      <c r="D3" s="49"/>
      <c r="E3" s="49"/>
      <c r="F3" s="49"/>
      <c r="G3" s="49"/>
      <c r="H3" s="49"/>
      <c r="I3" s="49"/>
    </row>
    <row r="4" spans="1:9">
      <c r="A4" s="49"/>
      <c r="B4" s="49"/>
      <c r="C4" s="49"/>
      <c r="D4" s="49"/>
      <c r="E4" s="49"/>
      <c r="F4" s="49"/>
      <c r="G4" s="49"/>
      <c r="H4" s="49"/>
      <c r="I4" s="49"/>
    </row>
    <row r="5" spans="1:9">
      <c r="A5" s="49"/>
      <c r="B5" s="49"/>
      <c r="C5" s="49"/>
      <c r="D5" s="49"/>
      <c r="E5" s="49"/>
      <c r="F5" s="49"/>
      <c r="G5" s="49"/>
      <c r="H5" s="49"/>
      <c r="I5" s="49"/>
    </row>
    <row r="7" spans="1:9">
      <c r="B7" s="26" t="s">
        <v>103</v>
      </c>
      <c r="C7">
        <f>AVERAGE(B11:B56)</f>
        <v>15.369565217391305</v>
      </c>
    </row>
    <row r="8" spans="1:9">
      <c r="B8" s="26" t="s">
        <v>154</v>
      </c>
      <c r="C8">
        <f>_xlfn.STDEV.P(B11:B56)</f>
        <v>5.9576720564917984</v>
      </c>
    </row>
    <row r="10" spans="1:9" ht="31.5">
      <c r="A10" s="23" t="s">
        <v>2</v>
      </c>
      <c r="B10" s="28" t="s">
        <v>4</v>
      </c>
      <c r="C10" s="27" t="s">
        <v>155</v>
      </c>
    </row>
    <row r="11" spans="1:9" ht="15">
      <c r="A11" s="22" t="s">
        <v>10</v>
      </c>
      <c r="B11" s="29">
        <v>20</v>
      </c>
      <c r="C11">
        <f>_xlfn.NORM.DIST(B11,C7,C8,TRUE)</f>
        <v>0.78148614675921779</v>
      </c>
    </row>
    <row r="12" spans="1:9" ht="15">
      <c r="A12" s="4" t="s">
        <v>12</v>
      </c>
      <c r="B12" s="30">
        <v>15</v>
      </c>
      <c r="C12">
        <f>_xlfn.NORM.DIST(B12,C7,C8,TRUE)</f>
        <v>0.47526874759868015</v>
      </c>
    </row>
    <row r="13" spans="1:9" ht="15">
      <c r="A13" s="22" t="s">
        <v>14</v>
      </c>
      <c r="B13" s="29">
        <v>25</v>
      </c>
      <c r="C13">
        <f>_xlfn.NORM.DIST(B13,C7,C8,TRUE)</f>
        <v>0.94700429695225774</v>
      </c>
    </row>
    <row r="14" spans="1:9" ht="15">
      <c r="A14" s="4" t="s">
        <v>16</v>
      </c>
      <c r="B14" s="30">
        <v>10</v>
      </c>
      <c r="C14">
        <f>_xlfn.NORM.DIST(B14,C7,C8,TRUE)</f>
        <v>0.18371819127651473</v>
      </c>
    </row>
    <row r="15" spans="1:9" ht="15">
      <c r="A15" s="22" t="s">
        <v>18</v>
      </c>
      <c r="B15" s="29">
        <v>30</v>
      </c>
      <c r="C15">
        <f>_xlfn.NORM.DIST(B15,C7,C8,TRUE)</f>
        <v>0.99297006511787633</v>
      </c>
    </row>
    <row r="16" spans="1:9" ht="15">
      <c r="A16" s="4" t="s">
        <v>20</v>
      </c>
      <c r="B16" s="30">
        <v>18</v>
      </c>
      <c r="C16">
        <f>_xlfn.NORM.DIST(B16,C7,C8,TRUE)</f>
        <v>0.6705819146359917</v>
      </c>
    </row>
    <row r="17" spans="1:3" ht="15">
      <c r="A17" s="22" t="s">
        <v>22</v>
      </c>
      <c r="B17" s="29">
        <v>22</v>
      </c>
      <c r="C17">
        <f>_xlfn.NORM.DIST(B17,C7,C8,TRUE)</f>
        <v>0.86712941259294962</v>
      </c>
    </row>
    <row r="18" spans="1:3" ht="15">
      <c r="A18" s="4" t="s">
        <v>24</v>
      </c>
      <c r="B18" s="30">
        <v>12</v>
      </c>
      <c r="C18">
        <f>_xlfn.NORM.DIST(B18,C7,C8,TRUE)</f>
        <v>0.28583823360029065</v>
      </c>
    </row>
    <row r="19" spans="1:3" ht="15">
      <c r="A19" s="22" t="s">
        <v>26</v>
      </c>
      <c r="B19" s="29">
        <v>15</v>
      </c>
      <c r="C19">
        <f>_xlfn.NORM.DIST(B19,C7,C8,TRUE)</f>
        <v>0.47526874759868015</v>
      </c>
    </row>
    <row r="20" spans="1:3" ht="15">
      <c r="A20" s="4" t="s">
        <v>28</v>
      </c>
      <c r="B20" s="30">
        <v>20</v>
      </c>
      <c r="C20">
        <f>_xlfn.NORM.DIST(B20,C7,C8,TRUE)</f>
        <v>0.78148614675921779</v>
      </c>
    </row>
    <row r="21" spans="1:3" ht="15">
      <c r="A21" s="22" t="s">
        <v>30</v>
      </c>
      <c r="B21" s="29">
        <v>8</v>
      </c>
      <c r="C21">
        <f>_xlfn.NORM.DIST(B21,C7,C8,TRUE)</f>
        <v>0.10804588176805967</v>
      </c>
    </row>
    <row r="22" spans="1:3" ht="15">
      <c r="A22" s="4" t="s">
        <v>32</v>
      </c>
      <c r="B22" s="30">
        <v>15</v>
      </c>
      <c r="C22">
        <f>_xlfn.NORM.DIST(B22,C7,C8,TRUE)</f>
        <v>0.47526874759868015</v>
      </c>
    </row>
    <row r="23" spans="1:3" ht="15">
      <c r="A23" s="22" t="s">
        <v>34</v>
      </c>
      <c r="B23" s="29">
        <v>25</v>
      </c>
      <c r="C23">
        <f>_xlfn.NORM.DIST(B23,C7,C8,TRUE)</f>
        <v>0.94700429695225774</v>
      </c>
    </row>
    <row r="24" spans="1:3" ht="15">
      <c r="A24" s="4" t="s">
        <v>36</v>
      </c>
      <c r="B24" s="30">
        <v>30</v>
      </c>
      <c r="C24">
        <f>_xlfn.NORM.DIST(B24,C7,C8,TRUE)</f>
        <v>0.99297006511787633</v>
      </c>
    </row>
    <row r="25" spans="1:3" ht="15">
      <c r="A25" s="22" t="s">
        <v>38</v>
      </c>
      <c r="B25" s="29">
        <v>20</v>
      </c>
      <c r="C25">
        <f>_xlfn.NORM.DIST(B25,C7,C8,TRUE)</f>
        <v>0.78148614675921779</v>
      </c>
    </row>
    <row r="26" spans="1:3" ht="15">
      <c r="A26" s="4" t="s">
        <v>40</v>
      </c>
      <c r="B26" s="30">
        <v>15</v>
      </c>
      <c r="C26">
        <f>_xlfn.NORM.DIST(B26,C7,C8,TRUE)</f>
        <v>0.47526874759868015</v>
      </c>
    </row>
    <row r="27" spans="1:3" ht="15">
      <c r="A27" s="22" t="s">
        <v>42</v>
      </c>
      <c r="B27" s="29">
        <v>10</v>
      </c>
      <c r="C27">
        <f>_xlfn.NORM.DIST(B27,C7,C8,TRUE)</f>
        <v>0.18371819127651473</v>
      </c>
    </row>
    <row r="28" spans="1:3" ht="15">
      <c r="A28" s="4" t="s">
        <v>44</v>
      </c>
      <c r="B28" s="30">
        <v>12</v>
      </c>
      <c r="C28">
        <f>_xlfn.NORM.DIST(B28,C7,C8,TRUE)</f>
        <v>0.28583823360029065</v>
      </c>
    </row>
    <row r="29" spans="1:3" ht="15">
      <c r="A29" s="22" t="s">
        <v>46</v>
      </c>
      <c r="B29" s="29">
        <v>8</v>
      </c>
      <c r="C29">
        <f>_xlfn.NORM.DIST(B29,C7,C8,TRUE)</f>
        <v>0.10804588176805967</v>
      </c>
    </row>
    <row r="30" spans="1:3" ht="15">
      <c r="A30" s="4" t="s">
        <v>48</v>
      </c>
      <c r="B30" s="30">
        <v>6</v>
      </c>
      <c r="C30">
        <f>_xlfn.NORM.DIST(B30,C7,C8,TRUE)</f>
        <v>5.7895425847027046E-2</v>
      </c>
    </row>
    <row r="31" spans="1:3" ht="15">
      <c r="A31" s="22" t="s">
        <v>50</v>
      </c>
      <c r="B31" s="29">
        <v>10</v>
      </c>
      <c r="C31">
        <f>_xlfn.NORM.DIST(B31,C7,C8,TRUE)</f>
        <v>0.18371819127651473</v>
      </c>
    </row>
    <row r="32" spans="1:3" ht="15">
      <c r="A32" s="4" t="s">
        <v>52</v>
      </c>
      <c r="B32" s="30">
        <v>18</v>
      </c>
      <c r="C32">
        <f>_xlfn.NORM.DIST(B32,C7,C8,TRUE)</f>
        <v>0.6705819146359917</v>
      </c>
    </row>
    <row r="33" spans="1:3" ht="15">
      <c r="A33" s="22" t="s">
        <v>54</v>
      </c>
      <c r="B33" s="29">
        <v>15</v>
      </c>
      <c r="C33">
        <f>_xlfn.NORM.DIST(B33,C7,C8,TRUE)</f>
        <v>0.47526874759868015</v>
      </c>
    </row>
    <row r="34" spans="1:3" ht="15">
      <c r="A34" s="4" t="s">
        <v>56</v>
      </c>
      <c r="B34" s="30">
        <v>12</v>
      </c>
      <c r="C34">
        <f>_xlfn.NORM.DIST(B34,C7,C8,TRUE)</f>
        <v>0.28583823360029065</v>
      </c>
    </row>
    <row r="35" spans="1:3" ht="15">
      <c r="A35" s="22" t="s">
        <v>58</v>
      </c>
      <c r="B35" s="29">
        <v>22</v>
      </c>
      <c r="C35">
        <f>_xlfn.NORM.DIST(B35,C7,C8,TRUE)</f>
        <v>0.86712941259294962</v>
      </c>
    </row>
    <row r="36" spans="1:3" ht="15">
      <c r="A36" s="4" t="s">
        <v>60</v>
      </c>
      <c r="B36" s="30">
        <v>20</v>
      </c>
      <c r="C36">
        <f>_xlfn.NORM.DIST(B36,C7,C8,TRUE)</f>
        <v>0.78148614675921779</v>
      </c>
    </row>
    <row r="37" spans="1:3" ht="15">
      <c r="A37" s="22" t="s">
        <v>62</v>
      </c>
      <c r="B37" s="29">
        <v>25</v>
      </c>
      <c r="C37">
        <f>_xlfn.NORM.DIST(B37,C7,C8,TRUE)</f>
        <v>0.94700429695225774</v>
      </c>
    </row>
    <row r="38" spans="1:3" ht="15">
      <c r="A38" s="4" t="s">
        <v>64</v>
      </c>
      <c r="B38" s="30">
        <v>15</v>
      </c>
      <c r="C38">
        <f>_xlfn.NORM.DIST(B38,C7,C8,TRUE)</f>
        <v>0.47526874759868015</v>
      </c>
    </row>
    <row r="39" spans="1:3" ht="15">
      <c r="A39" s="22" t="s">
        <v>66</v>
      </c>
      <c r="B39" s="29">
        <v>18</v>
      </c>
      <c r="C39">
        <f>_xlfn.NORM.DIST(B39,C7,C8,TRUE)</f>
        <v>0.6705819146359917</v>
      </c>
    </row>
    <row r="40" spans="1:3" ht="15">
      <c r="A40" s="4" t="s">
        <v>68</v>
      </c>
      <c r="B40" s="30">
        <v>12</v>
      </c>
      <c r="C40">
        <f>_xlfn.NORM.DIST(B40,C7,C8,TRUE)</f>
        <v>0.28583823360029065</v>
      </c>
    </row>
    <row r="41" spans="1:3" ht="15">
      <c r="A41" s="22" t="s">
        <v>70</v>
      </c>
      <c r="B41" s="29">
        <v>10</v>
      </c>
      <c r="C41">
        <f>_xlfn.NORM.DIST(B41,C7,C8,TRUE)</f>
        <v>0.18371819127651473</v>
      </c>
    </row>
    <row r="42" spans="1:3" ht="15">
      <c r="A42" s="4" t="s">
        <v>72</v>
      </c>
      <c r="B42" s="30">
        <v>20</v>
      </c>
      <c r="C42">
        <f>_xlfn.NORM.DIST(B42,C7,C8,TRUE)</f>
        <v>0.78148614675921779</v>
      </c>
    </row>
    <row r="43" spans="1:3" ht="15">
      <c r="A43" s="22" t="s">
        <v>74</v>
      </c>
      <c r="B43" s="29">
        <v>15</v>
      </c>
      <c r="C43">
        <f>_xlfn.NORM.DIST(B43,C7,C8,TRUE)</f>
        <v>0.47526874759868015</v>
      </c>
    </row>
    <row r="44" spans="1:3" ht="15">
      <c r="A44" s="4" t="s">
        <v>76</v>
      </c>
      <c r="B44" s="30">
        <v>12</v>
      </c>
      <c r="C44">
        <f>_xlfn.NORM.DIST(B44,C7,C8,TRUE)</f>
        <v>0.28583823360029065</v>
      </c>
    </row>
    <row r="45" spans="1:3" ht="15">
      <c r="A45" s="22" t="s">
        <v>78</v>
      </c>
      <c r="B45" s="29">
        <v>8</v>
      </c>
      <c r="C45">
        <f>_xlfn.NORM.DIST(B45,C7,C8,TRUE)</f>
        <v>0.10804588176805967</v>
      </c>
    </row>
    <row r="46" spans="1:3" ht="15">
      <c r="A46" s="4" t="s">
        <v>80</v>
      </c>
      <c r="B46" s="30">
        <v>6</v>
      </c>
      <c r="C46">
        <f>_xlfn.NORM.DIST(B46,C7,C8,TRUE)</f>
        <v>5.7895425847027046E-2</v>
      </c>
    </row>
    <row r="47" spans="1:3" ht="15">
      <c r="A47" s="22" t="s">
        <v>82</v>
      </c>
      <c r="B47" s="29">
        <v>10</v>
      </c>
      <c r="C47">
        <f>_xlfn.NORM.DIST(B47,C7,C8,TRUE)</f>
        <v>0.18371819127651473</v>
      </c>
    </row>
    <row r="48" spans="1:3" ht="15">
      <c r="A48" s="4" t="s">
        <v>84</v>
      </c>
      <c r="B48" s="30">
        <v>18</v>
      </c>
      <c r="C48">
        <f>_xlfn.NORM.DIST(B48,C7,C8,TRUE)</f>
        <v>0.6705819146359917</v>
      </c>
    </row>
    <row r="49" spans="1:11" ht="15">
      <c r="A49" s="22" t="s">
        <v>86</v>
      </c>
      <c r="B49" s="29">
        <v>15</v>
      </c>
      <c r="C49">
        <f>_xlfn.NORM.DIST(B49,C7,C8,TRUE)</f>
        <v>0.47526874759868015</v>
      </c>
    </row>
    <row r="50" spans="1:11" ht="15">
      <c r="A50" s="4" t="s">
        <v>88</v>
      </c>
      <c r="B50" s="30">
        <v>12</v>
      </c>
      <c r="C50">
        <f>_xlfn.NORM.DIST(B50,C7,C8,TRUE)</f>
        <v>0.28583823360029065</v>
      </c>
    </row>
    <row r="51" spans="1:11" ht="15">
      <c r="A51" s="22" t="s">
        <v>90</v>
      </c>
      <c r="B51" s="29">
        <v>8</v>
      </c>
      <c r="C51">
        <f>_xlfn.NORM.DIST(B51,C7,C8,TRUE)</f>
        <v>0.10804588176805967</v>
      </c>
    </row>
    <row r="52" spans="1:11" ht="15">
      <c r="A52" s="4" t="s">
        <v>92</v>
      </c>
      <c r="B52" s="30">
        <v>10</v>
      </c>
      <c r="C52">
        <f>_xlfn.NORM.DIST(B52,C7,C8,TRUE)</f>
        <v>0.18371819127651473</v>
      </c>
    </row>
    <row r="53" spans="1:11" ht="15">
      <c r="A53" s="22" t="s">
        <v>94</v>
      </c>
      <c r="B53" s="29">
        <v>12</v>
      </c>
      <c r="C53">
        <f>_xlfn.NORM.DIST(B53,C7,C8,TRUE)</f>
        <v>0.28583823360029065</v>
      </c>
    </row>
    <row r="54" spans="1:11" ht="15">
      <c r="A54" s="4" t="s">
        <v>96</v>
      </c>
      <c r="B54" s="30">
        <v>18</v>
      </c>
      <c r="C54">
        <f>_xlfn.NORM.DIST(B54,C7,C8,TRUE)</f>
        <v>0.6705819146359917</v>
      </c>
    </row>
    <row r="55" spans="1:11" ht="15">
      <c r="A55" s="22" t="s">
        <v>98</v>
      </c>
      <c r="B55" s="29">
        <v>20</v>
      </c>
      <c r="C55">
        <f>_xlfn.NORM.DIST(B55,C7,C8,TRUE)</f>
        <v>0.78148614675921779</v>
      </c>
    </row>
    <row r="56" spans="1:11" ht="15">
      <c r="A56" s="4" t="s">
        <v>100</v>
      </c>
      <c r="B56" s="30">
        <v>10</v>
      </c>
      <c r="C56">
        <f>_xlfn.NORM.DIST(B56,C7,C8,TRUE)</f>
        <v>0.18371819127651473</v>
      </c>
    </row>
    <row r="61" spans="1:11" ht="25.5" customHeight="1">
      <c r="A61" s="49" t="s">
        <v>174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</row>
    <row r="62" spans="1:11" ht="30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</row>
    <row r="63" spans="1:11" ht="30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</row>
    <row r="64" spans="1:11" ht="30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</row>
    <row r="68" spans="1:3" ht="31.5">
      <c r="A68" s="23" t="s">
        <v>2</v>
      </c>
      <c r="B68" s="28" t="s">
        <v>4</v>
      </c>
      <c r="C68" s="23" t="s">
        <v>5</v>
      </c>
    </row>
    <row r="69" spans="1:3" ht="15" customHeight="1">
      <c r="A69" s="22" t="s">
        <v>10</v>
      </c>
      <c r="B69" s="29">
        <v>20</v>
      </c>
      <c r="C69" s="22">
        <v>10</v>
      </c>
    </row>
    <row r="70" spans="1:3" ht="15" customHeight="1">
      <c r="A70" s="4" t="s">
        <v>12</v>
      </c>
      <c r="B70" s="30">
        <v>15</v>
      </c>
      <c r="C70" s="4">
        <v>5</v>
      </c>
    </row>
    <row r="71" spans="1:3" ht="15" customHeight="1">
      <c r="A71" s="22" t="s">
        <v>14</v>
      </c>
      <c r="B71" s="29">
        <v>25</v>
      </c>
      <c r="C71" s="22">
        <v>15</v>
      </c>
    </row>
    <row r="72" spans="1:3" ht="15" customHeight="1">
      <c r="A72" s="4" t="s">
        <v>16</v>
      </c>
      <c r="B72" s="30">
        <v>10</v>
      </c>
      <c r="C72" s="4">
        <v>3</v>
      </c>
    </row>
    <row r="73" spans="1:3" ht="15" customHeight="1">
      <c r="A73" s="22" t="s">
        <v>18</v>
      </c>
      <c r="B73" s="29">
        <v>30</v>
      </c>
      <c r="C73" s="22">
        <v>20</v>
      </c>
    </row>
    <row r="74" spans="1:3" ht="15" customHeight="1">
      <c r="A74" s="4" t="s">
        <v>20</v>
      </c>
      <c r="B74" s="30">
        <v>18</v>
      </c>
      <c r="C74" s="4">
        <v>8</v>
      </c>
    </row>
    <row r="75" spans="1:3" ht="15" customHeight="1">
      <c r="A75" s="22" t="s">
        <v>22</v>
      </c>
      <c r="B75" s="29">
        <v>22</v>
      </c>
      <c r="C75" s="22">
        <v>12</v>
      </c>
    </row>
    <row r="76" spans="1:3" ht="15" customHeight="1">
      <c r="A76" s="4" t="s">
        <v>24</v>
      </c>
      <c r="B76" s="30">
        <v>12</v>
      </c>
      <c r="C76" s="4">
        <v>5</v>
      </c>
    </row>
    <row r="77" spans="1:3" ht="15" customHeight="1">
      <c r="A77" s="22" t="s">
        <v>26</v>
      </c>
      <c r="B77" s="29">
        <v>15</v>
      </c>
      <c r="C77" s="22">
        <v>7</v>
      </c>
    </row>
    <row r="78" spans="1:3" ht="15" customHeight="1">
      <c r="A78" s="4" t="s">
        <v>28</v>
      </c>
      <c r="B78" s="30">
        <v>20</v>
      </c>
      <c r="C78" s="4">
        <v>10</v>
      </c>
    </row>
    <row r="79" spans="1:3" ht="15" customHeight="1">
      <c r="A79" s="22" t="s">
        <v>30</v>
      </c>
      <c r="B79" s="29">
        <v>8</v>
      </c>
      <c r="C79" s="22">
        <v>3</v>
      </c>
    </row>
    <row r="80" spans="1:3" ht="15" customHeight="1">
      <c r="A80" s="4" t="s">
        <v>32</v>
      </c>
      <c r="B80" s="30">
        <v>15</v>
      </c>
      <c r="C80" s="4">
        <v>7</v>
      </c>
    </row>
    <row r="81" spans="1:3" ht="15" customHeight="1">
      <c r="A81" s="22" t="s">
        <v>34</v>
      </c>
      <c r="B81" s="29">
        <v>25</v>
      </c>
      <c r="C81" s="22">
        <v>12</v>
      </c>
    </row>
    <row r="82" spans="1:3" ht="15" customHeight="1">
      <c r="A82" s="4" t="s">
        <v>36</v>
      </c>
      <c r="B82" s="30">
        <v>30</v>
      </c>
      <c r="C82" s="4">
        <v>15</v>
      </c>
    </row>
    <row r="83" spans="1:3" ht="15" customHeight="1">
      <c r="A83" s="22" t="s">
        <v>38</v>
      </c>
      <c r="B83" s="29">
        <v>20</v>
      </c>
      <c r="C83" s="22">
        <v>8</v>
      </c>
    </row>
    <row r="84" spans="1:3" ht="15" customHeight="1">
      <c r="A84" s="4" t="s">
        <v>40</v>
      </c>
      <c r="B84" s="30">
        <v>15</v>
      </c>
      <c r="C84" s="4">
        <v>5</v>
      </c>
    </row>
    <row r="85" spans="1:3" ht="15" customHeight="1">
      <c r="A85" s="22" t="s">
        <v>42</v>
      </c>
      <c r="B85" s="29">
        <v>10</v>
      </c>
      <c r="C85" s="22">
        <v>4</v>
      </c>
    </row>
    <row r="86" spans="1:3" ht="15" customHeight="1">
      <c r="A86" s="4" t="s">
        <v>44</v>
      </c>
      <c r="B86" s="30">
        <v>12</v>
      </c>
      <c r="C86" s="4">
        <v>6</v>
      </c>
    </row>
    <row r="87" spans="1:3" ht="15" customHeight="1">
      <c r="A87" s="22" t="s">
        <v>46</v>
      </c>
      <c r="B87" s="29">
        <v>8</v>
      </c>
      <c r="C87" s="22">
        <v>3</v>
      </c>
    </row>
    <row r="88" spans="1:3" ht="15" customHeight="1">
      <c r="A88" s="4" t="s">
        <v>48</v>
      </c>
      <c r="B88" s="30">
        <v>6</v>
      </c>
      <c r="C88" s="4">
        <v>2</v>
      </c>
    </row>
    <row r="89" spans="1:3" ht="15" customHeight="1">
      <c r="A89" s="22" t="s">
        <v>50</v>
      </c>
      <c r="B89" s="29">
        <v>10</v>
      </c>
      <c r="C89" s="22">
        <v>4</v>
      </c>
    </row>
    <row r="90" spans="1:3" ht="15" customHeight="1">
      <c r="A90" s="4" t="s">
        <v>52</v>
      </c>
      <c r="B90" s="30">
        <v>18</v>
      </c>
      <c r="C90" s="4">
        <v>9</v>
      </c>
    </row>
    <row r="91" spans="1:3" ht="15" customHeight="1">
      <c r="A91" s="22" t="s">
        <v>54</v>
      </c>
      <c r="B91" s="29">
        <v>15</v>
      </c>
      <c r="C91" s="22">
        <v>7</v>
      </c>
    </row>
    <row r="92" spans="1:3" ht="15" customHeight="1">
      <c r="A92" s="4" t="s">
        <v>56</v>
      </c>
      <c r="B92" s="30">
        <v>12</v>
      </c>
      <c r="C92" s="4">
        <v>5</v>
      </c>
    </row>
    <row r="93" spans="1:3" ht="15" customHeight="1">
      <c r="A93" s="22" t="s">
        <v>58</v>
      </c>
      <c r="B93" s="29">
        <v>22</v>
      </c>
      <c r="C93" s="22">
        <v>11</v>
      </c>
    </row>
    <row r="94" spans="1:3" ht="15" customHeight="1">
      <c r="A94" s="4" t="s">
        <v>60</v>
      </c>
      <c r="B94" s="30">
        <v>20</v>
      </c>
      <c r="C94" s="4">
        <v>8</v>
      </c>
    </row>
    <row r="95" spans="1:3" ht="15" customHeight="1">
      <c r="A95" s="22" t="s">
        <v>62</v>
      </c>
      <c r="B95" s="29">
        <v>25</v>
      </c>
      <c r="C95" s="22">
        <v>12</v>
      </c>
    </row>
    <row r="96" spans="1:3" ht="15" customHeight="1">
      <c r="A96" s="4" t="s">
        <v>64</v>
      </c>
      <c r="B96" s="30">
        <v>15</v>
      </c>
      <c r="C96" s="4">
        <v>6</v>
      </c>
    </row>
    <row r="97" spans="1:3" ht="15" customHeight="1">
      <c r="A97" s="22" t="s">
        <v>66</v>
      </c>
      <c r="B97" s="29">
        <v>18</v>
      </c>
      <c r="C97" s="22">
        <v>9</v>
      </c>
    </row>
    <row r="98" spans="1:3" ht="15" customHeight="1">
      <c r="A98" s="4" t="s">
        <v>68</v>
      </c>
      <c r="B98" s="30">
        <v>12</v>
      </c>
      <c r="C98" s="4">
        <v>4</v>
      </c>
    </row>
    <row r="99" spans="1:3" ht="15" customHeight="1">
      <c r="A99" s="22" t="s">
        <v>70</v>
      </c>
      <c r="B99" s="29">
        <v>10</v>
      </c>
      <c r="C99" s="22">
        <v>3</v>
      </c>
    </row>
    <row r="100" spans="1:3" ht="15" customHeight="1">
      <c r="A100" s="4" t="s">
        <v>72</v>
      </c>
      <c r="B100" s="30">
        <v>20</v>
      </c>
      <c r="C100" s="4">
        <v>8</v>
      </c>
    </row>
    <row r="101" spans="1:3" ht="15" customHeight="1">
      <c r="A101" s="22" t="s">
        <v>74</v>
      </c>
      <c r="B101" s="29">
        <v>15</v>
      </c>
      <c r="C101" s="22">
        <v>5</v>
      </c>
    </row>
    <row r="102" spans="1:3" ht="15" customHeight="1">
      <c r="A102" s="4" t="s">
        <v>76</v>
      </c>
      <c r="B102" s="30">
        <v>12</v>
      </c>
      <c r="C102" s="4">
        <v>4</v>
      </c>
    </row>
    <row r="103" spans="1:3" ht="15" customHeight="1">
      <c r="A103" s="22" t="s">
        <v>78</v>
      </c>
      <c r="B103" s="29">
        <v>8</v>
      </c>
      <c r="C103" s="22">
        <v>3</v>
      </c>
    </row>
    <row r="104" spans="1:3" ht="15" customHeight="1">
      <c r="A104" s="4" t="s">
        <v>80</v>
      </c>
      <c r="B104" s="30">
        <v>6</v>
      </c>
      <c r="C104" s="4">
        <v>2</v>
      </c>
    </row>
    <row r="105" spans="1:3" ht="15" customHeight="1">
      <c r="A105" s="22" t="s">
        <v>82</v>
      </c>
      <c r="B105" s="29">
        <v>10</v>
      </c>
      <c r="C105" s="22">
        <v>4</v>
      </c>
    </row>
    <row r="106" spans="1:3" ht="15" customHeight="1">
      <c r="A106" s="4" t="s">
        <v>84</v>
      </c>
      <c r="B106" s="30">
        <v>18</v>
      </c>
      <c r="C106" s="4">
        <v>9</v>
      </c>
    </row>
    <row r="107" spans="1:3" ht="15" customHeight="1">
      <c r="A107" s="22" t="s">
        <v>86</v>
      </c>
      <c r="B107" s="29">
        <v>15</v>
      </c>
      <c r="C107" s="22">
        <v>6</v>
      </c>
    </row>
    <row r="108" spans="1:3" ht="15" customHeight="1">
      <c r="A108" s="4" t="s">
        <v>88</v>
      </c>
      <c r="B108" s="30">
        <v>12</v>
      </c>
      <c r="C108" s="4">
        <v>4</v>
      </c>
    </row>
    <row r="109" spans="1:3" ht="15" customHeight="1">
      <c r="A109" s="22" t="s">
        <v>90</v>
      </c>
      <c r="B109" s="29">
        <v>8</v>
      </c>
      <c r="C109" s="22">
        <v>3</v>
      </c>
    </row>
    <row r="110" spans="1:3" ht="15" customHeight="1">
      <c r="A110" s="4" t="s">
        <v>92</v>
      </c>
      <c r="B110" s="30">
        <v>10</v>
      </c>
      <c r="C110" s="4">
        <v>4</v>
      </c>
    </row>
    <row r="111" spans="1:3" ht="15" customHeight="1">
      <c r="A111" s="22" t="s">
        <v>94</v>
      </c>
      <c r="B111" s="29">
        <v>12</v>
      </c>
      <c r="C111" s="22">
        <v>5</v>
      </c>
    </row>
    <row r="112" spans="1:3" ht="15" customHeight="1">
      <c r="A112" s="4" t="s">
        <v>96</v>
      </c>
      <c r="B112" s="30">
        <v>18</v>
      </c>
      <c r="C112" s="4">
        <v>7</v>
      </c>
    </row>
    <row r="113" spans="1:12" ht="15" customHeight="1">
      <c r="A113" s="22" t="s">
        <v>98</v>
      </c>
      <c r="B113" s="29">
        <v>20</v>
      </c>
      <c r="C113" s="22">
        <v>9</v>
      </c>
    </row>
    <row r="114" spans="1:12" ht="15" customHeight="1">
      <c r="A114" s="4" t="s">
        <v>100</v>
      </c>
      <c r="B114" s="30">
        <v>10</v>
      </c>
      <c r="C114" s="4">
        <v>3</v>
      </c>
    </row>
    <row r="119" spans="1:12" ht="18" customHeight="1">
      <c r="A119" s="56" t="s">
        <v>175</v>
      </c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</row>
    <row r="120" spans="1:1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</row>
    <row r="121" spans="1:12" ht="14.2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 ht="14.2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</row>
    <row r="123" spans="1:12" ht="14.2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</row>
    <row r="124" spans="1:12" ht="14.2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</row>
    <row r="125" spans="1:12" ht="14.2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</row>
    <row r="128" spans="1:12" ht="47.25">
      <c r="A128" s="23" t="s">
        <v>2</v>
      </c>
      <c r="B128" s="23" t="s">
        <v>4</v>
      </c>
      <c r="C128" s="23" t="s">
        <v>6</v>
      </c>
      <c r="D128" s="23" t="s">
        <v>5</v>
      </c>
      <c r="E128" s="23" t="s">
        <v>7</v>
      </c>
      <c r="F128" s="45" t="s">
        <v>156</v>
      </c>
      <c r="G128" s="46"/>
      <c r="H128" s="46"/>
      <c r="I128" s="47"/>
      <c r="J128" s="32" t="s">
        <v>157</v>
      </c>
    </row>
    <row r="129" spans="1:10" ht="15">
      <c r="A129" s="22" t="s">
        <v>10</v>
      </c>
      <c r="B129" s="22">
        <v>20</v>
      </c>
      <c r="C129" s="22">
        <v>60</v>
      </c>
      <c r="D129" s="22">
        <v>10</v>
      </c>
      <c r="E129" s="22">
        <v>1200</v>
      </c>
      <c r="F129" s="44">
        <f>SUM(B129,C129)-D129</f>
        <v>70</v>
      </c>
      <c r="G129" s="43"/>
      <c r="H129" s="43"/>
      <c r="I129" s="43"/>
      <c r="J129">
        <f>PRODUCT(F129,E129)</f>
        <v>84000</v>
      </c>
    </row>
    <row r="130" spans="1:10" ht="15">
      <c r="A130" s="4" t="s">
        <v>12</v>
      </c>
      <c r="B130" s="4">
        <v>15</v>
      </c>
      <c r="C130" s="4">
        <v>50</v>
      </c>
      <c r="D130" s="4">
        <v>5</v>
      </c>
      <c r="E130" s="4">
        <v>500</v>
      </c>
      <c r="F130" s="44">
        <f t="shared" ref="F130:F174" si="0">SUM(B130,C130)-D130</f>
        <v>60</v>
      </c>
      <c r="G130" s="43"/>
      <c r="H130" s="43"/>
      <c r="I130" s="43"/>
      <c r="J130" s="31">
        <f>PRODUCT(F130,E130)</f>
        <v>30000</v>
      </c>
    </row>
    <row r="131" spans="1:10" ht="15">
      <c r="A131" s="22" t="s">
        <v>14</v>
      </c>
      <c r="B131" s="22">
        <v>25</v>
      </c>
      <c r="C131" s="22">
        <v>70</v>
      </c>
      <c r="D131" s="22">
        <v>15</v>
      </c>
      <c r="E131" s="22">
        <v>50</v>
      </c>
      <c r="F131" s="44">
        <f t="shared" si="0"/>
        <v>80</v>
      </c>
      <c r="G131" s="43"/>
      <c r="H131" s="43"/>
      <c r="I131" s="43"/>
      <c r="J131" s="31">
        <f t="shared" ref="J131:J174" si="1">PRODUCT(F131,E131)</f>
        <v>4000</v>
      </c>
    </row>
    <row r="132" spans="1:10" ht="15">
      <c r="A132" s="4" t="s">
        <v>16</v>
      </c>
      <c r="B132" s="4">
        <v>10</v>
      </c>
      <c r="C132" s="4">
        <v>37</v>
      </c>
      <c r="D132" s="4">
        <v>3</v>
      </c>
      <c r="E132" s="4">
        <v>100</v>
      </c>
      <c r="F132" s="44">
        <f t="shared" si="0"/>
        <v>44</v>
      </c>
      <c r="G132" s="43"/>
      <c r="H132" s="43"/>
      <c r="I132" s="43"/>
      <c r="J132" s="31">
        <f t="shared" si="1"/>
        <v>4400</v>
      </c>
    </row>
    <row r="133" spans="1:10" ht="15">
      <c r="A133" s="22" t="s">
        <v>18</v>
      </c>
      <c r="B133" s="22">
        <v>30</v>
      </c>
      <c r="C133" s="22">
        <v>80</v>
      </c>
      <c r="D133" s="22">
        <v>20</v>
      </c>
      <c r="E133" s="22">
        <v>900</v>
      </c>
      <c r="F133" s="44">
        <f t="shared" si="0"/>
        <v>90</v>
      </c>
      <c r="G133" s="43"/>
      <c r="H133" s="43"/>
      <c r="I133" s="43"/>
      <c r="J133" s="31">
        <f t="shared" si="1"/>
        <v>81000</v>
      </c>
    </row>
    <row r="134" spans="1:10" ht="15">
      <c r="A134" s="4" t="s">
        <v>20</v>
      </c>
      <c r="B134" s="4">
        <v>18</v>
      </c>
      <c r="C134" s="4">
        <v>55</v>
      </c>
      <c r="D134" s="4">
        <v>8</v>
      </c>
      <c r="E134" s="4">
        <v>700</v>
      </c>
      <c r="F134" s="44">
        <f t="shared" si="0"/>
        <v>65</v>
      </c>
      <c r="G134" s="43"/>
      <c r="H134" s="43"/>
      <c r="I134" s="43"/>
      <c r="J134" s="31">
        <f t="shared" si="1"/>
        <v>45500</v>
      </c>
    </row>
    <row r="135" spans="1:10" ht="15">
      <c r="A135" s="22" t="s">
        <v>22</v>
      </c>
      <c r="B135" s="22">
        <v>22</v>
      </c>
      <c r="C135" s="22">
        <v>65</v>
      </c>
      <c r="D135" s="22">
        <v>12</v>
      </c>
      <c r="E135" s="22">
        <v>150</v>
      </c>
      <c r="F135" s="44">
        <f t="shared" si="0"/>
        <v>75</v>
      </c>
      <c r="G135" s="43"/>
      <c r="H135" s="43"/>
      <c r="I135" s="43"/>
      <c r="J135" s="31">
        <f t="shared" si="1"/>
        <v>11250</v>
      </c>
    </row>
    <row r="136" spans="1:10" ht="15">
      <c r="A136" s="4" t="s">
        <v>24</v>
      </c>
      <c r="B136" s="4">
        <v>12</v>
      </c>
      <c r="C136" s="4">
        <v>32</v>
      </c>
      <c r="D136" s="4">
        <v>5</v>
      </c>
      <c r="E136" s="4">
        <v>200</v>
      </c>
      <c r="F136" s="44">
        <f t="shared" si="0"/>
        <v>39</v>
      </c>
      <c r="G136" s="43"/>
      <c r="H136" s="43"/>
      <c r="I136" s="43"/>
      <c r="J136" s="31">
        <f t="shared" si="1"/>
        <v>7800</v>
      </c>
    </row>
    <row r="137" spans="1:10" ht="15">
      <c r="A137" s="22" t="s">
        <v>26</v>
      </c>
      <c r="B137" s="22">
        <v>15</v>
      </c>
      <c r="C137" s="22">
        <v>43</v>
      </c>
      <c r="D137" s="22">
        <v>7</v>
      </c>
      <c r="E137" s="22">
        <v>80</v>
      </c>
      <c r="F137" s="44">
        <f t="shared" si="0"/>
        <v>51</v>
      </c>
      <c r="G137" s="43"/>
      <c r="H137" s="43"/>
      <c r="I137" s="43"/>
      <c r="J137" s="31">
        <f t="shared" si="1"/>
        <v>4080</v>
      </c>
    </row>
    <row r="138" spans="1:10" ht="15">
      <c r="A138" s="4" t="s">
        <v>28</v>
      </c>
      <c r="B138" s="4">
        <v>20</v>
      </c>
      <c r="C138" s="4">
        <v>50</v>
      </c>
      <c r="D138" s="4">
        <v>10</v>
      </c>
      <c r="E138" s="4">
        <v>60</v>
      </c>
      <c r="F138" s="44">
        <f t="shared" si="0"/>
        <v>60</v>
      </c>
      <c r="G138" s="43"/>
      <c r="H138" s="43"/>
      <c r="I138" s="43"/>
      <c r="J138" s="31">
        <f t="shared" si="1"/>
        <v>3600</v>
      </c>
    </row>
    <row r="139" spans="1:10" ht="15">
      <c r="A139" s="22" t="s">
        <v>30</v>
      </c>
      <c r="B139" s="22">
        <v>8</v>
      </c>
      <c r="C139" s="22">
        <v>25</v>
      </c>
      <c r="D139" s="22">
        <v>3</v>
      </c>
      <c r="E139" s="22">
        <v>150</v>
      </c>
      <c r="F139" s="44">
        <f t="shared" si="0"/>
        <v>30</v>
      </c>
      <c r="G139" s="43"/>
      <c r="H139" s="43"/>
      <c r="I139" s="43"/>
      <c r="J139" s="31">
        <f t="shared" si="1"/>
        <v>4500</v>
      </c>
    </row>
    <row r="140" spans="1:10" ht="15">
      <c r="A140" s="4" t="s">
        <v>32</v>
      </c>
      <c r="B140" s="4">
        <v>15</v>
      </c>
      <c r="C140" s="4">
        <v>38</v>
      </c>
      <c r="D140" s="4">
        <v>7</v>
      </c>
      <c r="E140" s="4">
        <v>30</v>
      </c>
      <c r="F140" s="44">
        <f t="shared" si="0"/>
        <v>46</v>
      </c>
      <c r="G140" s="43"/>
      <c r="H140" s="43"/>
      <c r="I140" s="43"/>
      <c r="J140" s="31">
        <f t="shared" si="1"/>
        <v>1380</v>
      </c>
    </row>
    <row r="141" spans="1:10" ht="15">
      <c r="A141" s="22" t="s">
        <v>34</v>
      </c>
      <c r="B141" s="22">
        <v>25</v>
      </c>
      <c r="C141" s="22">
        <v>63</v>
      </c>
      <c r="D141" s="22">
        <v>12</v>
      </c>
      <c r="E141" s="22">
        <v>20</v>
      </c>
      <c r="F141" s="44">
        <f t="shared" si="0"/>
        <v>76</v>
      </c>
      <c r="G141" s="43"/>
      <c r="H141" s="43"/>
      <c r="I141" s="43"/>
      <c r="J141" s="31">
        <f t="shared" si="1"/>
        <v>1520</v>
      </c>
    </row>
    <row r="142" spans="1:10" ht="15">
      <c r="A142" s="4" t="s">
        <v>36</v>
      </c>
      <c r="B142" s="4">
        <v>30</v>
      </c>
      <c r="C142" s="4">
        <v>75</v>
      </c>
      <c r="D142" s="4">
        <v>15</v>
      </c>
      <c r="E142" s="4">
        <v>10</v>
      </c>
      <c r="F142" s="44">
        <f t="shared" si="0"/>
        <v>90</v>
      </c>
      <c r="G142" s="43"/>
      <c r="H142" s="43"/>
      <c r="I142" s="43"/>
      <c r="J142" s="31">
        <f t="shared" si="1"/>
        <v>900</v>
      </c>
    </row>
    <row r="143" spans="1:10" ht="15">
      <c r="A143" s="22" t="s">
        <v>38</v>
      </c>
      <c r="B143" s="22">
        <v>20</v>
      </c>
      <c r="C143" s="22">
        <v>52</v>
      </c>
      <c r="D143" s="22">
        <v>8</v>
      </c>
      <c r="E143" s="22">
        <v>25</v>
      </c>
      <c r="F143" s="44">
        <f t="shared" si="0"/>
        <v>64</v>
      </c>
      <c r="G143" s="43"/>
      <c r="H143" s="43"/>
      <c r="I143" s="43"/>
      <c r="J143" s="31">
        <f t="shared" si="1"/>
        <v>1600</v>
      </c>
    </row>
    <row r="144" spans="1:10" ht="15">
      <c r="A144" s="4" t="s">
        <v>40</v>
      </c>
      <c r="B144" s="4">
        <v>15</v>
      </c>
      <c r="C144" s="4">
        <v>45</v>
      </c>
      <c r="D144" s="4">
        <v>5</v>
      </c>
      <c r="E144" s="4">
        <v>40</v>
      </c>
      <c r="F144" s="44">
        <f t="shared" si="0"/>
        <v>55</v>
      </c>
      <c r="G144" s="43"/>
      <c r="H144" s="43"/>
      <c r="I144" s="43"/>
      <c r="J144" s="31">
        <f t="shared" si="1"/>
        <v>2200</v>
      </c>
    </row>
    <row r="145" spans="1:33" ht="15">
      <c r="A145" s="22" t="s">
        <v>42</v>
      </c>
      <c r="B145" s="22">
        <v>10</v>
      </c>
      <c r="C145" s="22">
        <v>31</v>
      </c>
      <c r="D145" s="22">
        <v>4</v>
      </c>
      <c r="E145" s="22">
        <v>100</v>
      </c>
      <c r="F145" s="44">
        <f t="shared" si="0"/>
        <v>37</v>
      </c>
      <c r="G145" s="43"/>
      <c r="H145" s="43"/>
      <c r="I145" s="43"/>
      <c r="J145" s="31">
        <f t="shared" si="1"/>
        <v>3700</v>
      </c>
    </row>
    <row r="146" spans="1:33" ht="15">
      <c r="A146" s="4" t="s">
        <v>44</v>
      </c>
      <c r="B146" s="4">
        <v>12</v>
      </c>
      <c r="C146" s="4">
        <v>36</v>
      </c>
      <c r="D146" s="4">
        <v>6</v>
      </c>
      <c r="E146" s="4">
        <v>80</v>
      </c>
      <c r="F146" s="44">
        <f t="shared" si="0"/>
        <v>42</v>
      </c>
      <c r="G146" s="43"/>
      <c r="H146" s="43"/>
      <c r="I146" s="43"/>
      <c r="J146" s="31">
        <f t="shared" si="1"/>
        <v>3360</v>
      </c>
      <c r="O146" s="51" t="s">
        <v>170</v>
      </c>
      <c r="P146" s="50"/>
      <c r="Q146" s="50"/>
      <c r="AE146" s="52" t="s">
        <v>171</v>
      </c>
      <c r="AF146" s="53"/>
      <c r="AG146" s="53"/>
    </row>
    <row r="147" spans="1:33" ht="15">
      <c r="A147" s="22" t="s">
        <v>46</v>
      </c>
      <c r="B147" s="22">
        <v>8</v>
      </c>
      <c r="C147" s="22">
        <v>25</v>
      </c>
      <c r="D147" s="22">
        <v>3</v>
      </c>
      <c r="E147" s="22">
        <v>120</v>
      </c>
      <c r="F147" s="44">
        <f t="shared" si="0"/>
        <v>30</v>
      </c>
      <c r="G147" s="43"/>
      <c r="H147" s="43"/>
      <c r="I147" s="43"/>
      <c r="J147" s="31">
        <f t="shared" si="1"/>
        <v>3600</v>
      </c>
      <c r="O147" s="50"/>
      <c r="P147" s="50"/>
      <c r="Q147" s="50"/>
      <c r="AE147" s="53"/>
      <c r="AF147" s="53"/>
      <c r="AG147" s="53"/>
    </row>
    <row r="148" spans="1:33" ht="15">
      <c r="A148" s="4" t="s">
        <v>48</v>
      </c>
      <c r="B148" s="4">
        <v>6</v>
      </c>
      <c r="C148" s="4">
        <v>19</v>
      </c>
      <c r="D148" s="4">
        <v>2</v>
      </c>
      <c r="E148" s="4">
        <v>200</v>
      </c>
      <c r="F148" s="44">
        <f t="shared" si="0"/>
        <v>23</v>
      </c>
      <c r="G148" s="43"/>
      <c r="H148" s="43"/>
      <c r="I148" s="43"/>
      <c r="J148" s="31">
        <f t="shared" si="1"/>
        <v>4600</v>
      </c>
    </row>
    <row r="149" spans="1:33" ht="15">
      <c r="A149" s="22" t="s">
        <v>50</v>
      </c>
      <c r="B149" s="22">
        <v>10</v>
      </c>
      <c r="C149" s="22">
        <v>29</v>
      </c>
      <c r="D149" s="22">
        <v>4</v>
      </c>
      <c r="E149" s="22">
        <v>400</v>
      </c>
      <c r="F149" s="44">
        <f t="shared" si="0"/>
        <v>35</v>
      </c>
      <c r="G149" s="43"/>
      <c r="H149" s="43"/>
      <c r="I149" s="43"/>
      <c r="J149" s="31">
        <f t="shared" si="1"/>
        <v>14000</v>
      </c>
    </row>
    <row r="150" spans="1:33" ht="15">
      <c r="A150" s="4" t="s">
        <v>52</v>
      </c>
      <c r="B150" s="4">
        <v>18</v>
      </c>
      <c r="C150" s="4">
        <v>49</v>
      </c>
      <c r="D150" s="4">
        <v>9</v>
      </c>
      <c r="E150" s="4">
        <v>600</v>
      </c>
      <c r="F150" s="44">
        <f t="shared" si="0"/>
        <v>58</v>
      </c>
      <c r="G150" s="43"/>
      <c r="H150" s="43"/>
      <c r="I150" s="43"/>
      <c r="J150" s="31">
        <f t="shared" si="1"/>
        <v>34800</v>
      </c>
    </row>
    <row r="151" spans="1:33" ht="15">
      <c r="A151" s="22" t="s">
        <v>54</v>
      </c>
      <c r="B151" s="22">
        <v>15</v>
      </c>
      <c r="C151" s="22">
        <v>38</v>
      </c>
      <c r="D151" s="22">
        <v>7</v>
      </c>
      <c r="E151" s="22">
        <v>350</v>
      </c>
      <c r="F151" s="44">
        <f t="shared" si="0"/>
        <v>46</v>
      </c>
      <c r="G151" s="43"/>
      <c r="H151" s="43"/>
      <c r="I151" s="43"/>
      <c r="J151" s="31">
        <f t="shared" si="1"/>
        <v>16100</v>
      </c>
    </row>
    <row r="152" spans="1:33" ht="15">
      <c r="A152" s="4" t="s">
        <v>56</v>
      </c>
      <c r="B152" s="4">
        <v>12</v>
      </c>
      <c r="C152" s="4">
        <v>32</v>
      </c>
      <c r="D152" s="4">
        <v>5</v>
      </c>
      <c r="E152" s="4">
        <v>200</v>
      </c>
      <c r="F152" s="44">
        <f t="shared" si="0"/>
        <v>39</v>
      </c>
      <c r="G152" s="43"/>
      <c r="H152" s="43"/>
      <c r="I152" s="43"/>
      <c r="J152" s="31">
        <f t="shared" si="1"/>
        <v>7800</v>
      </c>
    </row>
    <row r="153" spans="1:33" ht="15">
      <c r="A153" s="22" t="s">
        <v>58</v>
      </c>
      <c r="B153" s="22">
        <v>22</v>
      </c>
      <c r="C153" s="22">
        <v>61</v>
      </c>
      <c r="D153" s="22">
        <v>11</v>
      </c>
      <c r="E153" s="22">
        <v>80</v>
      </c>
      <c r="F153" s="44">
        <f t="shared" si="0"/>
        <v>72</v>
      </c>
      <c r="G153" s="43"/>
      <c r="H153" s="43"/>
      <c r="I153" s="43"/>
      <c r="J153" s="31">
        <f t="shared" si="1"/>
        <v>5760</v>
      </c>
    </row>
    <row r="154" spans="1:33" ht="15">
      <c r="A154" s="4" t="s">
        <v>60</v>
      </c>
      <c r="B154" s="4">
        <v>20</v>
      </c>
      <c r="C154" s="4">
        <v>57</v>
      </c>
      <c r="D154" s="4">
        <v>8</v>
      </c>
      <c r="E154" s="4">
        <v>120</v>
      </c>
      <c r="F154" s="44">
        <f t="shared" si="0"/>
        <v>69</v>
      </c>
      <c r="G154" s="43"/>
      <c r="H154" s="43"/>
      <c r="I154" s="43"/>
      <c r="J154" s="31">
        <f t="shared" si="1"/>
        <v>8280</v>
      </c>
    </row>
    <row r="155" spans="1:33" ht="15">
      <c r="A155" s="22" t="s">
        <v>62</v>
      </c>
      <c r="B155" s="22">
        <v>25</v>
      </c>
      <c r="C155" s="22">
        <v>73</v>
      </c>
      <c r="D155" s="22">
        <v>12</v>
      </c>
      <c r="E155" s="22">
        <v>60</v>
      </c>
      <c r="F155" s="44">
        <f t="shared" si="0"/>
        <v>86</v>
      </c>
      <c r="G155" s="43"/>
      <c r="H155" s="43"/>
      <c r="I155" s="43"/>
      <c r="J155" s="31">
        <f t="shared" si="1"/>
        <v>5160</v>
      </c>
    </row>
    <row r="156" spans="1:33" ht="15">
      <c r="A156" s="4" t="s">
        <v>64</v>
      </c>
      <c r="B156" s="4">
        <v>15</v>
      </c>
      <c r="C156" s="4">
        <v>44</v>
      </c>
      <c r="D156" s="4">
        <v>6</v>
      </c>
      <c r="E156" s="4">
        <v>100</v>
      </c>
      <c r="F156" s="44">
        <f t="shared" si="0"/>
        <v>53</v>
      </c>
      <c r="G156" s="43"/>
      <c r="H156" s="43"/>
      <c r="I156" s="43"/>
      <c r="J156" s="31">
        <f t="shared" si="1"/>
        <v>5300</v>
      </c>
    </row>
    <row r="157" spans="1:33" ht="15">
      <c r="A157" s="22" t="s">
        <v>66</v>
      </c>
      <c r="B157" s="22">
        <v>18</v>
      </c>
      <c r="C157" s="22">
        <v>49</v>
      </c>
      <c r="D157" s="22">
        <v>9</v>
      </c>
      <c r="E157" s="22">
        <v>80</v>
      </c>
      <c r="F157" s="44">
        <f t="shared" si="0"/>
        <v>58</v>
      </c>
      <c r="G157" s="43"/>
      <c r="H157" s="43"/>
      <c r="I157" s="43"/>
      <c r="J157" s="31">
        <f t="shared" si="1"/>
        <v>4640</v>
      </c>
    </row>
    <row r="158" spans="1:33" ht="15">
      <c r="A158" s="4" t="s">
        <v>68</v>
      </c>
      <c r="B158" s="4">
        <v>12</v>
      </c>
      <c r="C158" s="4">
        <v>34</v>
      </c>
      <c r="D158" s="4">
        <v>4</v>
      </c>
      <c r="E158" s="4">
        <v>50</v>
      </c>
      <c r="F158" s="44">
        <f t="shared" si="0"/>
        <v>42</v>
      </c>
      <c r="G158" s="43"/>
      <c r="H158" s="43"/>
      <c r="I158" s="43"/>
      <c r="J158" s="31">
        <f t="shared" si="1"/>
        <v>2100</v>
      </c>
    </row>
    <row r="159" spans="1:33" ht="15">
      <c r="A159" s="22" t="s">
        <v>70</v>
      </c>
      <c r="B159" s="22">
        <v>10</v>
      </c>
      <c r="C159" s="22">
        <v>28</v>
      </c>
      <c r="D159" s="22">
        <v>3</v>
      </c>
      <c r="E159" s="22">
        <v>30</v>
      </c>
      <c r="F159" s="44">
        <f t="shared" si="0"/>
        <v>35</v>
      </c>
      <c r="G159" s="43"/>
      <c r="H159" s="43"/>
      <c r="I159" s="43"/>
      <c r="J159" s="31">
        <f t="shared" si="1"/>
        <v>1050</v>
      </c>
    </row>
    <row r="160" spans="1:33" ht="15">
      <c r="A160" s="4" t="s">
        <v>72</v>
      </c>
      <c r="B160" s="4">
        <v>20</v>
      </c>
      <c r="C160" s="4">
        <v>58</v>
      </c>
      <c r="D160" s="4">
        <v>8</v>
      </c>
      <c r="E160" s="4">
        <v>10</v>
      </c>
      <c r="F160" s="44">
        <f t="shared" si="0"/>
        <v>70</v>
      </c>
      <c r="G160" s="43"/>
      <c r="H160" s="43"/>
      <c r="I160" s="43"/>
      <c r="J160" s="31">
        <f t="shared" si="1"/>
        <v>700</v>
      </c>
    </row>
    <row r="161" spans="1:10" ht="15">
      <c r="A161" s="22" t="s">
        <v>74</v>
      </c>
      <c r="B161" s="22">
        <v>15</v>
      </c>
      <c r="C161" s="22">
        <v>50</v>
      </c>
      <c r="D161" s="22">
        <v>5</v>
      </c>
      <c r="E161" s="22">
        <v>5</v>
      </c>
      <c r="F161" s="44">
        <f t="shared" si="0"/>
        <v>60</v>
      </c>
      <c r="G161" s="43"/>
      <c r="H161" s="43"/>
      <c r="I161" s="43"/>
      <c r="J161" s="31">
        <f t="shared" si="1"/>
        <v>300</v>
      </c>
    </row>
    <row r="162" spans="1:10" ht="15">
      <c r="A162" s="4" t="s">
        <v>76</v>
      </c>
      <c r="B162" s="4">
        <v>12</v>
      </c>
      <c r="C162" s="4">
        <v>34</v>
      </c>
      <c r="D162" s="4">
        <v>4</v>
      </c>
      <c r="E162" s="4">
        <v>15</v>
      </c>
      <c r="F162" s="44">
        <f t="shared" si="0"/>
        <v>42</v>
      </c>
      <c r="G162" s="43"/>
      <c r="H162" s="43"/>
      <c r="I162" s="43"/>
      <c r="J162" s="31">
        <f t="shared" si="1"/>
        <v>630</v>
      </c>
    </row>
    <row r="163" spans="1:10" ht="15">
      <c r="A163" s="22" t="s">
        <v>78</v>
      </c>
      <c r="B163" s="22">
        <v>8</v>
      </c>
      <c r="C163" s="22">
        <v>23</v>
      </c>
      <c r="D163" s="22">
        <v>3</v>
      </c>
      <c r="E163" s="22">
        <v>20</v>
      </c>
      <c r="F163" s="44">
        <f t="shared" si="0"/>
        <v>28</v>
      </c>
      <c r="G163" s="43"/>
      <c r="H163" s="43"/>
      <c r="I163" s="43"/>
      <c r="J163" s="31">
        <f t="shared" si="1"/>
        <v>560</v>
      </c>
    </row>
    <row r="164" spans="1:10" ht="15">
      <c r="A164" s="4" t="s">
        <v>80</v>
      </c>
      <c r="B164" s="4">
        <v>6</v>
      </c>
      <c r="C164" s="4">
        <v>17</v>
      </c>
      <c r="D164" s="4">
        <v>2</v>
      </c>
      <c r="E164" s="4">
        <v>50</v>
      </c>
      <c r="F164" s="44">
        <f t="shared" si="0"/>
        <v>21</v>
      </c>
      <c r="G164" s="43"/>
      <c r="H164" s="43"/>
      <c r="I164" s="43"/>
      <c r="J164" s="31">
        <f t="shared" si="1"/>
        <v>1050</v>
      </c>
    </row>
    <row r="165" spans="1:10" ht="15">
      <c r="A165" s="22" t="s">
        <v>82</v>
      </c>
      <c r="B165" s="22">
        <v>10</v>
      </c>
      <c r="C165" s="22">
        <v>29</v>
      </c>
      <c r="D165" s="22">
        <v>4</v>
      </c>
      <c r="E165" s="22">
        <v>5</v>
      </c>
      <c r="F165" s="44">
        <f t="shared" si="0"/>
        <v>35</v>
      </c>
      <c r="G165" s="43"/>
      <c r="H165" s="43"/>
      <c r="I165" s="43"/>
      <c r="J165" s="31">
        <f t="shared" si="1"/>
        <v>175</v>
      </c>
    </row>
    <row r="166" spans="1:10" ht="15">
      <c r="A166" s="4" t="s">
        <v>84</v>
      </c>
      <c r="B166" s="4">
        <v>18</v>
      </c>
      <c r="C166" s="4">
        <v>49</v>
      </c>
      <c r="D166" s="4">
        <v>9</v>
      </c>
      <c r="E166" s="4">
        <v>8</v>
      </c>
      <c r="F166" s="44">
        <f t="shared" si="0"/>
        <v>58</v>
      </c>
      <c r="G166" s="43"/>
      <c r="H166" s="43"/>
      <c r="I166" s="43"/>
      <c r="J166" s="31">
        <f t="shared" si="1"/>
        <v>464</v>
      </c>
    </row>
    <row r="167" spans="1:10" ht="15">
      <c r="A167" s="22" t="s">
        <v>86</v>
      </c>
      <c r="B167" s="22">
        <v>15</v>
      </c>
      <c r="C167" s="22">
        <v>39</v>
      </c>
      <c r="D167" s="22">
        <v>6</v>
      </c>
      <c r="E167" s="22">
        <v>20</v>
      </c>
      <c r="F167" s="44">
        <f t="shared" si="0"/>
        <v>48</v>
      </c>
      <c r="G167" s="43"/>
      <c r="H167" s="43"/>
      <c r="I167" s="43"/>
      <c r="J167" s="31">
        <f t="shared" si="1"/>
        <v>960</v>
      </c>
    </row>
    <row r="168" spans="1:10" ht="15">
      <c r="A168" s="4" t="s">
        <v>88</v>
      </c>
      <c r="B168" s="4">
        <v>12</v>
      </c>
      <c r="C168" s="4">
        <v>31</v>
      </c>
      <c r="D168" s="4">
        <v>4</v>
      </c>
      <c r="E168" s="4">
        <v>15</v>
      </c>
      <c r="F168" s="44">
        <f t="shared" si="0"/>
        <v>39</v>
      </c>
      <c r="G168" s="43"/>
      <c r="H168" s="43"/>
      <c r="I168" s="43"/>
      <c r="J168" s="31">
        <f t="shared" si="1"/>
        <v>585</v>
      </c>
    </row>
    <row r="169" spans="1:10" ht="15">
      <c r="A169" s="22" t="s">
        <v>90</v>
      </c>
      <c r="B169" s="22">
        <v>8</v>
      </c>
      <c r="C169" s="22">
        <v>28</v>
      </c>
      <c r="D169" s="22">
        <v>3</v>
      </c>
      <c r="E169" s="22">
        <v>10</v>
      </c>
      <c r="F169" s="44">
        <f t="shared" si="0"/>
        <v>33</v>
      </c>
      <c r="G169" s="43"/>
      <c r="H169" s="43"/>
      <c r="I169" s="43"/>
      <c r="J169" s="31">
        <f t="shared" si="1"/>
        <v>330</v>
      </c>
    </row>
    <row r="170" spans="1:10" ht="15">
      <c r="A170" s="4" t="s">
        <v>92</v>
      </c>
      <c r="B170" s="4">
        <v>10</v>
      </c>
      <c r="C170" s="4">
        <v>24</v>
      </c>
      <c r="D170" s="4">
        <v>4</v>
      </c>
      <c r="E170" s="4">
        <v>15</v>
      </c>
      <c r="F170" s="44">
        <f t="shared" si="0"/>
        <v>30</v>
      </c>
      <c r="G170" s="43"/>
      <c r="H170" s="43"/>
      <c r="I170" s="43"/>
      <c r="J170" s="31">
        <f t="shared" si="1"/>
        <v>450</v>
      </c>
    </row>
    <row r="171" spans="1:10" ht="15">
      <c r="A171" s="22" t="s">
        <v>94</v>
      </c>
      <c r="B171" s="22">
        <v>12</v>
      </c>
      <c r="C171" s="22">
        <v>37</v>
      </c>
      <c r="D171" s="22">
        <v>5</v>
      </c>
      <c r="E171" s="22">
        <v>20</v>
      </c>
      <c r="F171" s="44">
        <f t="shared" si="0"/>
        <v>44</v>
      </c>
      <c r="G171" s="43"/>
      <c r="H171" s="43"/>
      <c r="I171" s="43"/>
      <c r="J171" s="31">
        <f t="shared" si="1"/>
        <v>880</v>
      </c>
    </row>
    <row r="172" spans="1:10" ht="15">
      <c r="A172" s="4" t="s">
        <v>96</v>
      </c>
      <c r="B172" s="4">
        <v>18</v>
      </c>
      <c r="C172" s="4">
        <v>51</v>
      </c>
      <c r="D172" s="4">
        <v>7</v>
      </c>
      <c r="E172" s="4">
        <v>30</v>
      </c>
      <c r="F172" s="44">
        <f t="shared" si="0"/>
        <v>62</v>
      </c>
      <c r="G172" s="43"/>
      <c r="H172" s="43"/>
      <c r="I172" s="43"/>
      <c r="J172" s="31">
        <f t="shared" si="1"/>
        <v>1860</v>
      </c>
    </row>
    <row r="173" spans="1:10" ht="15">
      <c r="A173" s="22" t="s">
        <v>98</v>
      </c>
      <c r="B173" s="22">
        <v>20</v>
      </c>
      <c r="C173" s="22">
        <v>61</v>
      </c>
      <c r="D173" s="22">
        <v>9</v>
      </c>
      <c r="E173" s="22">
        <v>8</v>
      </c>
      <c r="F173" s="44">
        <f t="shared" si="0"/>
        <v>72</v>
      </c>
      <c r="G173" s="43"/>
      <c r="H173" s="43"/>
      <c r="I173" s="43"/>
      <c r="J173" s="31">
        <f t="shared" si="1"/>
        <v>576</v>
      </c>
    </row>
    <row r="174" spans="1:10" ht="15">
      <c r="A174" s="4" t="s">
        <v>100</v>
      </c>
      <c r="B174" s="4">
        <v>10</v>
      </c>
      <c r="C174" s="4">
        <v>28</v>
      </c>
      <c r="D174" s="4">
        <v>3</v>
      </c>
      <c r="E174" s="4">
        <v>150</v>
      </c>
      <c r="F174" s="44">
        <f t="shared" si="0"/>
        <v>35</v>
      </c>
      <c r="G174" s="43"/>
      <c r="H174" s="43"/>
      <c r="I174" s="43"/>
      <c r="J174" s="31">
        <f t="shared" si="1"/>
        <v>5250</v>
      </c>
    </row>
    <row r="180" spans="24:26">
      <c r="X180" s="54" t="s">
        <v>172</v>
      </c>
      <c r="Y180" s="55"/>
      <c r="Z180" s="55"/>
    </row>
    <row r="181" spans="24:26">
      <c r="X181" s="55"/>
      <c r="Y181" s="55"/>
      <c r="Z181" s="55"/>
    </row>
  </sheetData>
  <mergeCells count="53">
    <mergeCell ref="AE146:AG147"/>
    <mergeCell ref="X180:Z181"/>
    <mergeCell ref="A2:I5"/>
    <mergeCell ref="A61:K64"/>
    <mergeCell ref="A119:L125"/>
    <mergeCell ref="O146:Q147"/>
    <mergeCell ref="F170:I170"/>
    <mergeCell ref="F171:I171"/>
    <mergeCell ref="F172:I172"/>
    <mergeCell ref="F173:I173"/>
    <mergeCell ref="F174:I174"/>
    <mergeCell ref="F155:I155"/>
    <mergeCell ref="F156:I156"/>
    <mergeCell ref="F157:I157"/>
    <mergeCell ref="F162:I162"/>
    <mergeCell ref="F163:I163"/>
    <mergeCell ref="F150:I150"/>
    <mergeCell ref="F151:I151"/>
    <mergeCell ref="F152:I152"/>
    <mergeCell ref="F153:I153"/>
    <mergeCell ref="F154:I154"/>
    <mergeCell ref="F143:I143"/>
    <mergeCell ref="F128:I128"/>
    <mergeCell ref="F129:I129"/>
    <mergeCell ref="F130:I130"/>
    <mergeCell ref="F131:I131"/>
    <mergeCell ref="F134:I134"/>
    <mergeCell ref="F135:I135"/>
    <mergeCell ref="F136:I136"/>
    <mergeCell ref="F137:I137"/>
    <mergeCell ref="F132:I132"/>
    <mergeCell ref="F133:I133"/>
    <mergeCell ref="F138:I138"/>
    <mergeCell ref="F139:I139"/>
    <mergeCell ref="F140:I140"/>
    <mergeCell ref="F141:I141"/>
    <mergeCell ref="F142:I142"/>
    <mergeCell ref="F168:I168"/>
    <mergeCell ref="F169:I169"/>
    <mergeCell ref="F158:I158"/>
    <mergeCell ref="F159:I159"/>
    <mergeCell ref="F160:I160"/>
    <mergeCell ref="F161:I161"/>
    <mergeCell ref="F167:I167"/>
    <mergeCell ref="F164:I164"/>
    <mergeCell ref="F165:I165"/>
    <mergeCell ref="F166:I166"/>
    <mergeCell ref="F146:I146"/>
    <mergeCell ref="F147:I147"/>
    <mergeCell ref="F148:I148"/>
    <mergeCell ref="F149:I149"/>
    <mergeCell ref="F144:I144"/>
    <mergeCell ref="F145:I14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"/>
  <sheetViews>
    <sheetView tabSelected="1" topLeftCell="A47" workbookViewId="0">
      <selection activeCell="J69" sqref="J69"/>
    </sheetView>
  </sheetViews>
  <sheetFormatPr defaultRowHeight="14.25"/>
  <sheetData>
    <row r="3" spans="1:12">
      <c r="A3" s="48" t="s">
        <v>158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</sheetData>
  <mergeCells count="1">
    <mergeCell ref="A3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Inventory Records Data</vt:lpstr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ram</cp:lastModifiedBy>
  <dcterms:created xsi:type="dcterms:W3CDTF">2024-02-19T11:46:38Z</dcterms:created>
  <dcterms:modified xsi:type="dcterms:W3CDTF">2024-03-05T14:59:24Z</dcterms:modified>
</cp:coreProperties>
</file>