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m\OneDrive\Documents\GitHub\DATA-ANALYTICS\ASSIGNMENT\STATISTICS\"/>
    </mc:Choice>
  </mc:AlternateContent>
  <bookViews>
    <workbookView xWindow="0" yWindow="0" windowWidth="20490" windowHeight="7500"/>
  </bookViews>
  <sheets>
    <sheet name="Sheet1" sheetId="1" r:id="rId1"/>
    <sheet name="Sheet2" sheetId="2" r:id="rId2"/>
    <sheet name="Sheet3" sheetId="3" r:id="rId3"/>
    <sheet name="Sheet4" sheetId="4" r:id="rId4"/>
    <sheet name="Sheet5" sheetId="5" r:id="rId5"/>
    <sheet name="Sheet6" sheetId="7" r:id="rId6"/>
    <sheet name="Sheet7" sheetId="8" r:id="rId7"/>
    <sheet name="Sheet8" sheetId="9" r:id="rId8"/>
    <sheet name="Sheet9" sheetId="10" r:id="rId9"/>
    <sheet name="Sheet10" sheetId="11" r:id="rId10"/>
    <sheet name="Sheet11" sheetId="12" r:id="rId11"/>
    <sheet name="Sheet12" sheetId="13" r:id="rId12"/>
    <sheet name="Sheet13" sheetId="14" r:id="rId13"/>
    <sheet name="Sheet14" sheetId="15" r:id="rId14"/>
    <sheet name="Sheet15" sheetId="16" r:id="rId15"/>
    <sheet name="Sheet16" sheetId="17" r:id="rId16"/>
    <sheet name="Sheet17" sheetId="18" r:id="rId17"/>
    <sheet name="Sheet18" sheetId="19" r:id="rId18"/>
    <sheet name="Sheet19" sheetId="20" r:id="rId19"/>
    <sheet name="Sheet20" sheetId="21" r:id="rId20"/>
    <sheet name="Sheet21" sheetId="22" r:id="rId21"/>
    <sheet name="Sheet22" sheetId="23" r:id="rId22"/>
    <sheet name="Sheet23" sheetId="24" r:id="rId23"/>
    <sheet name="Sheet24" sheetId="25" r:id="rId24"/>
    <sheet name="Sheet25" sheetId="26" r:id="rId25"/>
    <sheet name="Sheet26" sheetId="27" r:id="rId26"/>
    <sheet name="Sheet27" sheetId="28" r:id="rId27"/>
    <sheet name="Sheet28" sheetId="29" r:id="rId28"/>
    <sheet name="Sheet30" sheetId="31" r:id="rId29"/>
    <sheet name="Sheet31" sheetId="32" r:id="rId3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2" i="32" l="1"/>
  <c r="G29" i="32"/>
  <c r="G30" i="31"/>
  <c r="G28" i="31"/>
  <c r="F32" i="29"/>
  <c r="F27" i="29"/>
  <c r="D43" i="28" l="1"/>
  <c r="D42" i="28"/>
  <c r="D41" i="28"/>
  <c r="D37" i="28"/>
  <c r="D36" i="28"/>
  <c r="D35" i="28"/>
  <c r="E46" i="27"/>
  <c r="E45" i="27"/>
  <c r="E44" i="27"/>
  <c r="E40" i="27"/>
  <c r="E39" i="27"/>
  <c r="E38" i="27"/>
  <c r="G32" i="26"/>
  <c r="G39" i="26"/>
  <c r="G38" i="26"/>
  <c r="G37" i="26"/>
  <c r="G33" i="26"/>
  <c r="G31" i="26"/>
  <c r="F41" i="25" l="1"/>
  <c r="F40" i="25"/>
  <c r="F39" i="25"/>
  <c r="F36" i="25"/>
  <c r="F35" i="25"/>
  <c r="F34" i="25"/>
  <c r="I52" i="24"/>
  <c r="I51" i="24"/>
  <c r="I50" i="24"/>
  <c r="I49" i="24"/>
  <c r="I44" i="24"/>
  <c r="I43" i="24"/>
  <c r="I42" i="24"/>
  <c r="H35" i="23"/>
  <c r="H33" i="23"/>
  <c r="F37" i="22"/>
  <c r="F35" i="22"/>
  <c r="I32" i="21"/>
  <c r="I30" i="21"/>
  <c r="H42" i="20" l="1"/>
  <c r="H39" i="20"/>
  <c r="G30" i="19"/>
  <c r="G28" i="19"/>
  <c r="B71" i="18"/>
  <c r="B70" i="18"/>
  <c r="B57" i="18"/>
  <c r="B56" i="18"/>
  <c r="B44" i="18"/>
  <c r="B43" i="18"/>
  <c r="K34" i="17"/>
  <c r="F67" i="16"/>
  <c r="D46" i="15"/>
  <c r="G35" i="14" l="1"/>
  <c r="E46" i="13"/>
  <c r="E48" i="13"/>
  <c r="E47" i="13"/>
  <c r="E44" i="13"/>
  <c r="E42" i="13"/>
  <c r="E54" i="12" l="1"/>
  <c r="E51" i="12"/>
  <c r="E49" i="12"/>
  <c r="E47" i="11" l="1"/>
  <c r="E45" i="11"/>
  <c r="E43" i="11"/>
  <c r="D47" i="11"/>
  <c r="D45" i="11"/>
  <c r="D43" i="11"/>
  <c r="C47" i="11"/>
  <c r="C45" i="11"/>
  <c r="C43" i="11"/>
  <c r="B47" i="11"/>
  <c r="B45" i="11"/>
  <c r="B43" i="11"/>
  <c r="A47" i="11"/>
  <c r="A45" i="11"/>
  <c r="A43" i="11"/>
  <c r="D39" i="10"/>
  <c r="D36" i="10"/>
  <c r="D33" i="10"/>
  <c r="G32" i="9"/>
  <c r="G28" i="9"/>
  <c r="E32" i="8"/>
  <c r="E29" i="8"/>
  <c r="G31" i="7"/>
  <c r="G34" i="7"/>
  <c r="G29" i="7"/>
  <c r="G30" i="5" l="1"/>
  <c r="G27" i="5"/>
  <c r="G25" i="5"/>
  <c r="N34" i="4"/>
  <c r="N31" i="4"/>
  <c r="N29" i="4"/>
  <c r="F33" i="3"/>
  <c r="F30" i="3"/>
  <c r="F27" i="3"/>
  <c r="E29" i="2"/>
  <c r="E27" i="2"/>
  <c r="E25" i="2"/>
  <c r="I33" i="1"/>
  <c r="I30" i="1"/>
  <c r="I27" i="1"/>
  <c r="K37" i="24"/>
</calcChain>
</file>

<file path=xl/sharedStrings.xml><?xml version="1.0" encoding="utf-8"?>
<sst xmlns="http://schemas.openxmlformats.org/spreadsheetml/2006/main" count="273" uniqueCount="164">
  <si>
    <t xml:space="preserve">Questions on measure of central tendency
1) Business Problem: A retail store wants to analyze the sales data of a particular
product category to understand the typical sales performance and make strategic
decisions.
Data:
Let's consider the weekly sales data (in units) for the past month for a specific product
category:
Week 1: 50 units
Week 2: 60 units
Week 3: 55 units
Week 4: 70 units
Question:
1. Mean: What is the average weekly sales of the product category?
2. Median: What is the typical or central sales value for the product category?
3. Mode: Are there any recurring or most frequently occurring sales figures for the
product category?
By answering these questions using the mean, median, and mode, the retail store can
gain insights into the sales performance of the product category, identify any patterns or
outliers, and make informed decisions regarding stock management, marketing
strategies, and product placement.
</t>
  </si>
  <si>
    <t xml:space="preserve">Week 1 </t>
  </si>
  <si>
    <t>Week 2</t>
  </si>
  <si>
    <t>Week 3</t>
  </si>
  <si>
    <t>Week 4</t>
  </si>
  <si>
    <t>MEAN:</t>
  </si>
  <si>
    <t>MEDIAN:</t>
  </si>
  <si>
    <t>MODE:</t>
  </si>
  <si>
    <t xml:space="preserve">2) Business Problem: A restaurant wants to analyze the waiting times of its
customers to understand the typical waiting experience and improve service
efficiency.
Data:
Let's consider the waiting times (in minutes) for the past 20 customers:
15, 10, 20, 25, 15, 10, 30, 20, 15, 10,
10, 25, 15, 20, 20, 15, 10, 10, 20, 25
Question:
1. Mean: What is the average waiting time for customers at the restaurant?
2. Median: What is the typical or central waiting time experienced by customers?
3. Mode: Are there any recurring or most frequently occurring waiting times for
customers?
By answering these questions using the mean, median, and mode, the restaurant can
gain insights into the average waiting time, identify any common or peak waiting periods,
and make informed decisions to optimize the customer service process, such as
adjusting staffing levels, streamlining operations, or implementing strategies to reduce
waiting times.
</t>
  </si>
  <si>
    <t>Waiting time (in min.)</t>
  </si>
  <si>
    <t>3) Business Problem: A car rental company wants to analyze the rental durations of
its customers to understand the typical rental period and optimize its pricing and
fleet management strategies.
Data:
Let's consider the rental durations (in days) for a sample of 50 customers:
3, 2, 5, 4, 7, 2, 3, 3, 1, 6,
4, 2, 3, 5, 2, 4, 2, 1, 3, 5,
6, 3, 2, 1, 4, 2, 4, 5, 3, 2,
7, 2, 3, 4, 5, 1, 6, 2, 4, 3,
5, 3, 2, 4, 2, 6, 3, 2, 4, 5
Question:
1. Mean: What is the average rental duration for customers at the car rental company?
2. Median: What is the typical or central rental duration experienced by customers?
3. Mode: Are there any recurring or most frequently occurring rental durations for
customers?
By answering these questions using the mean, median, and mode, the car rental
company can gain insights into the average rental duration, understand the most
common rental periods, and make informed decisions regarding pricing, fleet size, and
availability. Additionally, this analysis can help the company optimize resource allocation,
plan for peak demand periods, and enhance customer satisfaction by aligning service
offerings with customers' typical rental needs</t>
  </si>
  <si>
    <t>rental durations (in days)</t>
  </si>
  <si>
    <t>Questions on measure of dispersion
1) Problem: A manufacturing company wants to analyze the production output of a
specific machine to understand the variability or spread in its performance.
Data:
Let's consider the number of units produced per hour by the machine for a sample of 10
working days:
Day 1: 120 units
Day 2: 110 units
Day 3: 130 units
Day 4: 115 units
Day 5: 125 units
Day 6: 105 units
Day 7: 135 units
Day 8: 115 units
Day 9: 125 units
Day 10: 140 units
Question:
1. Range: What is the range of the production output for the machine?
2. Variance: What is the variance of the production output for the machine?
3. Standard Deviation: What is the standard deviation of the production output for the
machine?
By answering these questions using different measures of dispersion, the manufacturing
company can gain insights into the variability in the machine's production output. This
information can help identify any fluctuations, assess the consistency of performance,
and make informed decisions regarding quality control, scheduling, and resource
allocation.</t>
  </si>
  <si>
    <t>DAY1</t>
  </si>
  <si>
    <t>DAY2</t>
  </si>
  <si>
    <t>DAY3</t>
  </si>
  <si>
    <t>DAY4</t>
  </si>
  <si>
    <t>DAY5</t>
  </si>
  <si>
    <t>DAY6</t>
  </si>
  <si>
    <t>DAY7</t>
  </si>
  <si>
    <t>DAY8</t>
  </si>
  <si>
    <t>DAY9</t>
  </si>
  <si>
    <t>DAY10</t>
  </si>
  <si>
    <t>RANGE:</t>
  </si>
  <si>
    <t>VARIANCE:</t>
  </si>
  <si>
    <t>STAN. DEVIAT.</t>
  </si>
  <si>
    <t>2) Problem: A retail store wants to analyze the sales of a specific product to
understand the variability in daily sales and assess its inventory management.
Data:
Let's consider the daily sales (in dollars) for the past 30 days:
$500, $700, $400, $600, $550, $750, $650, $500, $600, $550,
$800, $450, $700, $550, $600, $400, $650, $500, $750, $550,
$700, $600, $500, $800, $550, $650, $400, $600, $750, $550
Questions:
1. Range: What is the range of the daily sales?
2. Variance: What is the variance of the daily sales?
3. Standard Deviation: What is the standard deviation of the daily sales?
By answering these questions using different measures of dispersion, the retail store can
gain insights into the variability in daily sales, assess the consistency of demand, and
make informed decisions regarding inventory stocking levels, sales forecasting, and
pricing strategies.</t>
  </si>
  <si>
    <t>DAILY SALES(IN DOLLARS)</t>
  </si>
  <si>
    <t>STAN. DEVIATION:</t>
  </si>
  <si>
    <t>3) Problem: An e-commerce platform wants to analyze the delivery times of its
shipments to understand the variability in order fulfillment and optimize its
logistics operations.
Data:
Let's consider the delivery times (in days) for a sample of 50 shipments:
3, 5, 2, 4, 6, 2, 3, 4, 2, 5,
7, 2, 3, 4, 2, 4, 2, 3, 5, 6,
3, 2, 1, 4, 2, 4, 5, 3, 2, 7,
2, 3, 4, 5, 1, 6, 2, 4, 3, 5,
3, 2, 4, 2, 6, 3, 2, 4, 5, 3
Questions:
1. Range: What is the range of the delivery times?
2. Variance: What is the variance of the delivery times?
3. Standard Deviation: What is the standard deviation of the delivery times?
By answering these questions using different measures of dispersion, the e-commerce
platform can gain insights into the variability in delivery times, identify any bottlenecks in
the logistics process, and make informed decisions regarding shipment tracking,
customer expectations, and service level agreements.</t>
  </si>
  <si>
    <t>delivery time (in days)</t>
  </si>
  <si>
    <t>STAN. DEVIATION</t>
  </si>
  <si>
    <t>4) Problem : A company wants to analyze the monthly revenue generated by one of
its products to understand its performance and variability.
Data:
Let's consider the monthly revenue (in thousands of dollars) for the past 12 months:
$120, $150, $110, $135, $125, $140, $130, $155, $115, $145, $135, $130
Questions:
1. Measure of Central Tendency: What is the average monthly revenue for the product?
2. Measure of Dispersion: What is the range of monthly revenue for the product?
By answering these questions, the company can gain insights into the average revenue
generated by the product and understand the range or variability in its monthly revenue,
which can help with financial planning, forecasting, and evaluating the product's
performance.</t>
  </si>
  <si>
    <t>monthly revenue (in thousands of dollars)</t>
  </si>
  <si>
    <t>5) Problem : A survey was conducted to gather feedback from customers regarding
their satisfaction with a particular service on a scale of 1 to 10.
Data:
Let's consider the satisfaction ratings from 50 customers:
8, 7, 9, 6, 7, 8, 9, 8, 7, 6,
8, 9, 7, 8, 7, 6, 8, 9, 6, 7,
8, 9, 7, 6, 7, 8, 9, 8, 7, 6,
9, 8, 7, 6, 8, 9, 7, 8, 7, 6,
9, 8, 7, 6, 7, 8, 9, 8, 7, 6
Questions:
1. Measure of Central Tendency: What is the average satisfaction rating?
2. Measure of Dispersion: What is the standard deviation of the satisfaction ratings?
By answering these questions, the company can gain insights into the average
satisfaction rating of customers and understand the spread or variability in their ratings.
This information can help identify areas for improvement, evaluate customer perception,
and make informed decisions to enhance the service quality.</t>
  </si>
  <si>
    <t>satisfaction ratings</t>
  </si>
  <si>
    <t>ST. DEVIA.</t>
  </si>
  <si>
    <t>6) Problem :A company wants to analyze the customer wait times at its call center to
assess the efficiency of its customer service operations.
Data:
Let's consider the wait times (in minutes) for a sample of 100 randomly selected
customer calls:
10 15, 12 18  20  25 8 14  16  22
9, 17, 11, 13, 19, 23, 21, 16, 24, 27,
13, 10, 18, 16, 12, 14, 19, 21, 11, 17,
15, 20, 26, 13, 12, 14, 22, 19, 16, 11,
25, 18, 16, 13, 21, 20, 15, 12, 19, 17,
14, 16, 23, 18, 15, 11, 19, 22, 17, 12,
16, 14, 18, 20, 25, 13, 11, 22, 19, 17,
15, 16, 13, 14, 18, 20, 19, 21, 17, 12,
15, 13, 16, 14, 22, 21, 19, 18, 16, 11,
17, 14, 12, 20, 23, 19, 15, 16, 13, 18
Questions:
1. Measure of Central Tendency: What is the average wait time for customers at the call
center?
2. Measure of Dispersion: What is the range of wait times for customers at the call
center?
3. Measure of Dispersion: What is the standard deviation of the wait times for customers
at the call center?
By answering these questions, the company can gain insights into the average wait time
experienced by customers, assess the variability or spread in the wait times, and make
informed decisions regarding staffing levels, call center efficiency, and customer
satisfaction.</t>
  </si>
  <si>
    <t>WAIT TIME(IN MIN.)</t>
  </si>
  <si>
    <t>7) Problem : A transportation company wants to analyze the fuel efficiency of its
vehicle fleet to identify any variations across different vehicle models.
Data:
Let's consider the fuel efficiency (in miles per gallon, mpg) for a sample of 50 vehicles:
Model A: 30, 32, 33, 28, 31, 30, 29, 30, 32, 31,
Model B: 25, 27, 26, 23, 28, 24, 26, 25, 27, 28,
Model C: 22, 23, 20, 25, 21, 24, 23, 22, 25, 24,
Model D: 18, 17, 19, 20, 21, 18, 19, 17, 20, 19,
Model E: 35, 36, 34, 35, 33, 34, 32, 33, 36, 34
Questions:
1. Measure of Central Tendency: What is the average fuel efficiency for each vehicle
model?
2. Measure of Dispersion: What is the range of fuel efficiency for each vehicle model?
3. Measure of Dispersion: What is the variance of the fuel efficiency for each vehicle
model?
By answering these questions, the transportation company can
gain insights into the average fuel efficiency of different vehicle models, understand the
variations or spread in the fuel efficiency, and make informed decisions regarding fleet
management, vehicle selection, and fuel consumption optimization.</t>
  </si>
  <si>
    <t>MODEL A</t>
  </si>
  <si>
    <t>MODEL B</t>
  </si>
  <si>
    <t>MODEL C</t>
  </si>
  <si>
    <t>MODEL D</t>
  </si>
  <si>
    <t>MODEL E</t>
  </si>
  <si>
    <t xml:space="preserve">More Statistics Questions
8) Problem : A company wants to analyze the ages of its employees to understand
the age distribution and demographics within the organization.
Data:
Let's consider the ages of 100 employees:
28, 32, 35, 40, 42, 28, 33, 38, 30, 41,
37, 31, 34, 29, 36, 43, 39, 27, 35, 31,
39, 45, 29, 33, 37, 40, 36, 29, 31, 38,
35, 44, 32, 39, 36, 30, 33, 28, 41, 35,
31, 37, 42, 29, 34, 40, 31, 33, 38, 36,
39, 27, 35, 30, 43, 29, 32, 36, 31, 40,
38, 44, 37, 33, 35, 41, 30, 31, 39, 28,
45, 29, 33, 38, 34, 32, 35, 31, 40, 36,
39, 27, 35, 30, 43, 29, 32, 36, 31, 40,
38, 44, 37, 33, 35, 41, 30, 31, 39, 28
Questions:
1. Frequency Distribution: Create a frequency distribution table for the ages of the
employees.
2. Mode: What is the mode (most common age) among the employees?
3. Median: What is the median age of the employees?
4. Range: What is the range of ages among the employees?
By answering these questions using frequency distribution and other measures, the
company can gain insights into the age distribution of its workforce, identify the most
common age group, understand the central tendency, and assess the spread of ages.
This information can be useful for workforce planning, diversity initiatives, and
understanding the generational dynamics within the organization.
</t>
  </si>
  <si>
    <t>ages of employees</t>
  </si>
  <si>
    <t>FREQUENCY DISTRIBUTION</t>
  </si>
  <si>
    <t>Bin</t>
  </si>
  <si>
    <t>More</t>
  </si>
  <si>
    <t>Frequency</t>
  </si>
  <si>
    <t>9) Problem :A retail store wants to analyze the purchase amounts made by
customers to understand their spending habits.
Data:
Let's consider the purchase amounts (in dollars) for a sample of 50 customers:
56, 40, 28, 73, 52, 61, 35, 40, 47, 65,
52, 44, 38, 60, 56, 40, 36, 49, 68, 57,
52, 63, 41, 48, 55, 42, 39, 58, 62, 49,
59, 45, 47, 51, 65, 41, 48, 55, 42, 39,
58, 62, 49, 59, 45, 47, 51, 65, 43, 58
Questions:
1. Frequency Distribution: Create a frequency distribution table for the purchase
amounts.
2. Mode: What is the mode (most common purchase amount) among the customers?
3. Median: What is the median purchase amount among the customers?
4. Interquartile Range: What is the interquartile range of the purchase amounts?
By answering these questions using frequency distribution and other measures, the retail
store can gain insights into the spending habits of its customers, identify the most
common purchase amount</t>
  </si>
  <si>
    <t xml:space="preserve">purchase amounts (in dollars) </t>
  </si>
  <si>
    <t xml:space="preserve"> Frequency Distribution: </t>
  </si>
  <si>
    <t xml:space="preserve"> Mode: </t>
  </si>
  <si>
    <t xml:space="preserve"> Interquartile Range:Q3-Q1</t>
  </si>
  <si>
    <t>Q3</t>
  </si>
  <si>
    <t>Q1</t>
  </si>
  <si>
    <t xml:space="preserve">10) Problem : A manufacturing company wants to analyze the defect rates of its
production line to identify the frequency of different types of defects.
Data:
Let's consider the types of defects and their corresponding frequencies observed in a
sample of 200 products:
Defect Type: A, B, C, D, E, F, G
Frequency: 30, 40, 20, 10, 45, 25, 30
Questions:
1. Bar Chart: Create a bar chart to visualize the frequency of different defect types.
2. Most Common Defect: Which defect type has the highest frequency?
3. Histogram: Create a histogram to represent the defect frequencies.
By answering these questions using a bar chart and histogram, the manufacturing
company can visually understand the distribution of defect types, identify the most
common defect, and prioritize quality control efforts to address the prevalent issues.
</t>
  </si>
  <si>
    <t>Defect Type:</t>
  </si>
  <si>
    <t>FREQUENCY</t>
  </si>
  <si>
    <t>A</t>
  </si>
  <si>
    <t>B</t>
  </si>
  <si>
    <t>C</t>
  </si>
  <si>
    <t>E</t>
  </si>
  <si>
    <t>F</t>
  </si>
  <si>
    <t>D</t>
  </si>
  <si>
    <t>G</t>
  </si>
  <si>
    <t>BAR CHART:</t>
  </si>
  <si>
    <t>HISTOGRAM</t>
  </si>
  <si>
    <t>MAX FREQ:</t>
  </si>
  <si>
    <t>"D" defect  type has maximum frequency.</t>
  </si>
  <si>
    <t>11) Problem : A survey was conducted to gather feedback from customers about their
satisfaction levels with a specific service on a scale of 1 to 5.
Data:
Let's consider the satisfaction ratings from 100 customers:
Ratings: 4, 5, 3, 4, 4, 3, 2, 5, 4, 3,
5, 4, 2, 3, 4, 5, 3, 4, 5, 3,
4, 3, 2, 4, 5, 3, 4, 5, 4, 3,
3, 4, 5, 2, 3, 4, 4, 3, 5, 4,
3, 4, 5, 4, 2, 3, 4, 5, 3, 4,
5, 4, 3, 4, 5, 3, 4, 5, 4, 3,
3, 4, 5, 2, 3, 4, 4, 3, 5, 4,
3, 4, 5, 4, 2, 3, 4, 5, 3, 4,
5, 4, 3, 4, 5, 3, 4, 5, 4, 3,
3, 4, 5, 2, 3, 4, 4, 3, 5, 4
Questions:
1. Histogram: Create a histogram to visualize the distribution of satisfaction ratings.
2. Mode: Which satisfaction rating has the highest frequency?
3. Bar Chart: Create a bar chart to display the frequency of each satisfaction rating.
By answering these questions using a histogram and bar chart, the organization can
gain insights into the distribution of satisfaction ratings, identify the most common
satisfaction level, and assess overall customer satisfaction.</t>
  </si>
  <si>
    <t xml:space="preserve"> satisfaction rating</t>
  </si>
  <si>
    <t xml:space="preserve">Histogram: </t>
  </si>
  <si>
    <t xml:space="preserve"> Bar Chart:</t>
  </si>
  <si>
    <t>12) Problem : A company wants to analyze the monthly sales figures of its products to
understand the sales distribution across different price ranges.
Data:
Let's consider the monthly sales figures (in thousands of dollars) for a sample of 50
products:
Sales: 35, 28, 32, 45, 38, 29, 42, 30, 36, 41,
47, 31, 39, 43, 37, 30, 34, 39, 28, 33,
36, 40, 42, 29, 31, 45, 38, 33, 41, 35,
37,
34, 46, 30, 39, 43, 28, 32, 36, 29,
31, 37, 40, 42, 33, 39, 28, 35, 38, 43
Questions:
1. Histogram: Create a histogram to visualize the sales distribution across different price
ranges.
2. Measure of Central Tendency: What is the average monthly sales figure?
3. Bar Chart: Create a bar chart to display the frequency of sales in different price
ranges.
By answering these questions using a histogram and bar chart, the company can
understand the distribution of sales figures, determine the average sales performance,
and identify the price ranges where sales are concentrated or lacking.</t>
  </si>
  <si>
    <t>monthly sales figures (in thousands of dollars)</t>
  </si>
  <si>
    <t>HISTOGRAM:</t>
  </si>
  <si>
    <t>BIN RANGE</t>
  </si>
  <si>
    <t>13) Problem : A study was conducted to analyze the response times of a website for
different user locations.
Data:
Let's consider the response times (in milliseconds) for a sample of 200 user requests:
Response Times: 125, 148, 137, 120, 135, 132, 145, 122, 130, 141,
118, 125, 132, 136, 128, 123, 132, 138, 126, 129,
136, 127, 130, 122, 125, 133, 140, 126, 133, 135,
130, 134, 141, 119, 125, 131, 136, 128, 124, 132,
136, 127, 130, 122, 125, 133, 140, 126, 133, 135,
130, 134, 141, 119, 125, 131, 136, 128, 124, 132,
136, 127, 130, 122, 125, 133, 140, 126, 133, 135,
130, 134, 141, 119, 125, 131, 136, 128, 124, 132,
136, 127, 130, 122, 125, 133, 140, 126, 133, 135,
130, 134, 141, 119, 125, 131, 136, 128, 124, 132
Questions:
1. Histogram: Create a histogram to visualize the distribution of response times.
2. Measure of Central Tendency: What is the median response time?
3. Bar Chart: Create a bar chart to display the frequency of response times within
different ranges.
By answering these questions using a histogram and bar chart, the study can gain
insights into the distribution of response times, understand the typical response time
experienced by users, and assess the performance of the website.</t>
  </si>
  <si>
    <t xml:space="preserve"> response times (in milliseconds)</t>
  </si>
  <si>
    <t>BIN RANGE:</t>
  </si>
  <si>
    <t>14) Problem : A company wants to analyze the sales performance of its products
across different regions.
Data:
Let's consider the sales figures (in thousands of dollars) for a sample of 50 products in
three regions:
Region 1: 45, 35, 40, 38, 42, 37, 39, 43, 44, 41,
Region 2: 32, 28, 30, 34, 33, 35, 31, 29, 36, 37,
Region 3: 40, 39, 42, 41, 38, 43, 45, 44, 41, 37
Questions:
1. Bar Chart: Create a bar chart to compare the sales figures across the three regions.
2. Measure of Central Tendency: What is the average sales figure for each region?
3. Measure of Dispersion
: What is the range of sales figures in each region?
By answering these questions using a bar chart and measures of central tendency and
dispersion, the company can compare the sales performance across different regions,
identify the average sales figures, and understand the variability in sales within each
region. This information can be used for regional sales analysis, resource allocation, and
decision-making processes.</t>
  </si>
  <si>
    <t>REGION 1</t>
  </si>
  <si>
    <t>REGION 2</t>
  </si>
  <si>
    <t>REGION 3</t>
  </si>
  <si>
    <t>BAR CHART:COMPARE FIGURES REGION WISE:REGION 1</t>
  </si>
  <si>
    <t>Questions on Measure of Skewness and Kurtosis
1) Question : A company wants to analyze the monthly returns of its investment
portfolio to understand the distribution and risk associated with the returns.
Data:
Let's consider the monthly returns (%) for the portfolio over a one-year period:
Returns: -2.5, 1.3, -0.8, -1.9, 2.1, 0.5, -1.2, 1.8, -0.5, 2.3,
-0.7, 1.2, -1.5, -0.3, 2.6, 1.1, -1.7, 0.9, -1.4, 0.3,
1.9, -1.1, -0.4, 2.2, -0.9, 1.6, -0.6, -1.3, 2.4, 0.7,
-1.8, 1.5, -0.2, -2.1, 2.8, 0.8, -1.6, 1.4, -0.1, 2.5,
-1.0, 1.7, -0.9, -2.0, 2.7, 0.6, -1.4, 1.1, -0.3, 2.0
Questions:
1. Skewness: Calculate the skewness of the monthly returns.
2. Kurtosis: Calculate the kurtosis of the monthly returns.
3. Interpretation: Based on the skewness and kurtosis values, what can be said about
the distribution of returns?
By answering these questions using measures of skewness and kurtosis, the company
can understand the shape and symmetry of the return distribution, assess the level of
risk and potential outliers, and make informed decisions regarding portfolio management
and risk mitigation strategies.</t>
  </si>
  <si>
    <t xml:space="preserve"> monthly returns (%) </t>
  </si>
  <si>
    <t>SKEWNESS:</t>
  </si>
  <si>
    <t>KURTOSIS:</t>
  </si>
  <si>
    <t>2) Question : A research study wants to analyze the income distribution of a
population to understand the level of income inequality.
Data:
Let's consider the monthly incomes (in thousands of dollars) of a sample of 100
individuals:
Incomes: 2.5, 4.8, 3.2, 2.1, 4.5, 2.9, 2.3, 3.1, 4.2, 3.9,
2.8, 4.1, 2.6, 2.4, 4.7, 3.3, 2.7, 3.0, 4.3, 3.7,
2.2, 3.6, 4.0, 2.7, 3.8, 3.5, 3.2, 4.4, 2.0, 3.4,
3.1, 2.9, 4.6, 3.3, 2.5, 4.9, 2.8, 3.0, 4.2, 3.9,
2.8, 4.1, 2.6, 2.4, 4.7, 3.3, 2.7, 3.0, 4.3, 3.7,
2.2, 3.6, 4.0, 2.7, 3.8, 3.5, 3.2, 4.4,
2.0, 3.4,
3.1, 2.9, 4.6, 3.3, 2.5, 4.9, 2.8, 3.0, 4.2, 3.9,
2.8, 4.1, 2.6, 2.4, 4.7, 3.3, 2.7, 3.0, 4.3, 3.7,
2.2, 3.6, 4.0, 2.7, 3.8, 3.5, 3.2, 4.4, 2.0, 3.4,
3.1, 2.9, 4.6, 3.3, 2.5, 4.9
Questions:
1. Skewness: Calculate the skewness of the income distribution.
2. Kurtosis: Calculate the kurtosis of the income distribution.
3. Interpretation: Based on the skewness and kurtosis values, what can be inferred
about the income inequality?
By answering these questions using measures of skewness and kurtosis, the research
study can assess the level of income inequality, determine the shape of the income
distribution, and make informed policy recommendations to address income disparities.</t>
  </si>
  <si>
    <t xml:space="preserve">monthly incomes (in thousands of dollars) </t>
  </si>
  <si>
    <t>INTERPRETATION:</t>
  </si>
  <si>
    <t>FOLLOWING NORMAL DISTRIBUTION</t>
  </si>
  <si>
    <t>here skewness positively skewed on right side near by 0.</t>
  </si>
  <si>
    <t>and kurtosis is negative or small tailed or under the normal curve.</t>
  </si>
  <si>
    <t xml:space="preserve">3) Question : A survey was conducted to analyze the satisfaction ratings of
customers on a scale of 1 to 5 for a specific product.
Data:
Let's consider the satisfaction ratings from 200 customers:
Ratings: 4, 5, 3, 4, 4, 3, 2, 5, 4, 3,
5, 4, 2, 3, 4, 5, 3, 4, 5, 3,
4, 3, 2, 4, 5, 3, 4, 5, 4, 3,
3, 4, 5, 2, 3, 4, 4, 3, 5, 4,
3, 4, 5, 4, 2, 3, 4, 5, 3, 4,
5, 4, 3, 4, 5, 3, 4, 5, 4, 3,
3, 4, 5, 2, 3, 4, 4, 3, 5, 4,
3, 4, 5, 4, 2, 3, 4, 5, 3, 4,
5, 4, 3, 4, 5, 3, 4, 5, 4, 3,
3, 4, 5, 2, 3, 4, 4, 3, 5, 4
Questions:
1. Skewness: Calculate the skewness of the satisfaction ratings.
2. Kurtosis: Calculate the kurtosis of the satisfaction ratings.
3. Interpretation: Based on the skewness and kurtosis values, what can be inferred
about the satisfaction ratings distribution?
By answering these questions using measures of skewness and kurtosis, the survey can
assess the skewness and peakedness of the satisfaction ratings, determine if the ratings
are skewed towards positive or negative evaluations, and understand the distribution
characteristics of customer satisfaction.
</t>
  </si>
  <si>
    <t>FOLLOWING NORMAL DISTTRIBUTION</t>
  </si>
  <si>
    <t>4) Question : A study wants to analyze the distribution of house prices in a specific
city to understand the market trends.
Data:
Let's consider the house prices (in thousands of dollars) for
a sample of 150 houses:
House Prices: 280, 350, 310, 270, 390, 320, 290, 340, 310, 380,
270, 350, 300, 330, 370, 310, 280, 320, 350, 290,
270, 350, 300, 330, 370, 310, 280, 320, 350, 290,
270, 350, 300, 330, 370, 310, 280, 320, 350, 290,
270, 350, 300, 330, 370, 310, 280, 320, 350, 290,
270, 350, 300, 330, 370, 310, 280, 320, 350, 290,
270, 350, 300, 330, 370, 310, 280, 320, 350, 290,
270, 350, 300, 330, 370, 310, 280, 320, 350, 290,
270, 350, 300, 330, 370, 310, 280, 320, 350, 290,
270, 350, 300, 330, 370, 310, 280, 320, 350, 290
Questions:
1. Skewness: Calculate the skewness of the house price distribution.
2. Kurtosis: Calculate the kurtosis of the house price distribution.
3. Interpretation: Based on the skewness and kurtosis values, what can be inferred
about the distribution of house prices?
By answering these questions using measures of skewness and kurtosis, the study can
assess the symmetry and peakedness of the house price distribution, identify any
outliers or extreme values, and gain insights into the market trends and pricing
dynamics.</t>
  </si>
  <si>
    <t>house prices</t>
  </si>
  <si>
    <t>5) Question : A company wants to analyze the waiting times of customers at a
service center to improve operational efficiency.
Data:
Let's consider the waiting times (in minutes) for a sample of 100 customers:
Waiting Times: 12, 18, 15, 22, 20, 14, 16, 21, 19, 17,
22, 19, 13, 16, 21, 22, 17, 19, 22, 18,
14, 20, 19, 17, 22, 18, 15, 21, 20, 16,
12, 18, 15, 22, 20, 14, 16, 21, 19, 17,
22, 19, 13, 16, 21, 22, 17, 19, 22, 18,
14, 20, 19, 17, 22, 18, 15, 21, 20, 16,
12, 18, 15, 22, 20, 14, 16, 21, 19, 17,
22, 19, 13, 16, 21, 22, 17, 19, 22, 18,
14, 20, 19, 17, 22, 18, 15, 21, 20, 16,
12, 18, 15, 22, 20, 14, 16, 21, 19, 17
Questions:
1. Skewness: Calculate the skewness of the waiting time distribution.
2. Kurtosis
: Calculate the kurtosis of the waiting time distribution.
3. Interpretation: Based on the skewness and kurtosis values, what can be inferred
about the waiting time distribution?
By answering these questions using measures of skewness and kurtosis, the company
can assess the symmetry and tail behavior of the waiting time distribution, identify any
patterns or anomalies in customer waiting times, and make improvements to streamline
the service process and enhance customer satisfaction.</t>
  </si>
  <si>
    <t>WAITING TIME(in min.)</t>
  </si>
  <si>
    <t>Questions on Percentile and Quartiles
1) Question : A company wants to analyze the salary distribution of its employees to
determine the income levels at different percentiles.
Data:
Let's consider the monthly salaries (in thousands of dollars) of a sample of 200
employees:
Salaries: 40, 45, 50, 55, 60, 62, 65, 68, 70, 72,
75, 78, 80, 82, 85, 88, 90, 92, 95, 100,
105, 110, 115, 120, 125, 130, 135, 140, 145, 150,
155, 160, 165, 170, 175, 180, 185, 190, 195, 200,
205, 210, 215, 220, 225, 230, 235, 240, 245, 250,
255, 260, 265, 270, 275, 280, 285, 290, 295, 300,
305, 310, 315, 320, 325, 330, 335, 340, 345, 350,
355, 360, 365, 370, 375, 380, 385, 390, 395, 400,
405, 410, 415, 420, 425, 430, 435, 440, 445, 450,
455, 460, 465, 470, 475, 480, 485, 490, 495, 500
Questions:
1. Quartiles: Calculate the first quartile (Q1), median (Q2), and third quartile (Q3) of the
salary distribution.
2. Percentiles: Calculate the 10th percentile, 25th percentile, 75th percentile, and 90th
percentile of the salary distribution.
3. Interpretation: Based on the quartiles and percentiles, what can be inferred about the
income distribution of the employees?
By answering these questions using quartiles and percentiles, the company can
understand the income levels at different points in the distribution, identify the median
salary and the spread of salaries, and make informed decisions related to compensation,
employee benefits, and salary structures.</t>
  </si>
  <si>
    <t xml:space="preserve"> monthly salaries (in thousands of dollars) </t>
  </si>
  <si>
    <t>QUARTILES:</t>
  </si>
  <si>
    <t>Q2</t>
  </si>
  <si>
    <t>PERCENTILES:</t>
  </si>
  <si>
    <t>10TH</t>
  </si>
  <si>
    <t>25TH</t>
  </si>
  <si>
    <t>75TH</t>
  </si>
  <si>
    <t>90TH</t>
  </si>
  <si>
    <t>income distribution in 4 ranges of salary with diff.128.75 between each range of all qurtile.</t>
  </si>
  <si>
    <t>for 10 th percentile employees salary around 74.7.</t>
  </si>
  <si>
    <t>similary for 25th=128.75 salary,75th=376.25 salary,90th=450.5 salary.</t>
  </si>
  <si>
    <t>2) Question : A research study wants to analyze the weight distribution of a sample
of individuals to assess their health and body composition.
Data:
Let's consider the weights (in kilograms) of a sample of 100 individuals:
Weights: 55, 60, 62, 65, 68, 70, 72, 75, 78, 80,
82, 85, 88, 90, 92, 95, 100, 105, 110, 115,
120, 125, 130, 135, 140, 145, 150, 155, 160, 165,
170, 175, 180, 185, 190, 195, 200, 205, 210, 215,
220, 225, 230, 235, 240, 245, 250, 255, 260, 265,
270, 275, 280, 285, 290, 295, 300, 305, 310, 315,
320, 325, 330, 335, 340, 345, 350, 355, 360, 365,
370, 375,
380, 385, 390, 395, 400, 405, 410, 415,
420, 425, 430, 435, 440, 445, 450, 455, 460, 465,
470, 475, 480, 485, 490, 495, 500, 505, 510, 515
Questions:
1. Quartiles: Calculate the first quartile (Q1), median (Q2), and third quartile (Q3) of the
weight distribution.
2. Percentiles: Calculate the 15th percentile, 50th percentile, and 85th percentile of the
weight distribution.
3. Interpretation: Based on the quartiles and percentiles, what can be inferred about the
weight distribution of the individuals?
By answering these questions using quartiles and percentiles, the research study can
understand the weight distribution and identify the weight ranges at different percentiles,
such as underweight, normal weight, overweight, and obese categories. This information
can be used for evaluating health risks, designing appropriate interventions, and
providing personalized recommendations for weight management.</t>
  </si>
  <si>
    <t xml:space="preserve"> weights (in kilograms)</t>
  </si>
  <si>
    <t>PERCENTILE:</t>
  </si>
  <si>
    <t>15TH</t>
  </si>
  <si>
    <t>50TH</t>
  </si>
  <si>
    <t>85TH</t>
  </si>
  <si>
    <t>INTERPRETATION</t>
  </si>
  <si>
    <t>weight distribution in 4 ranges of salary with diff.143.75 between each range of all qurtile.</t>
  </si>
  <si>
    <t>for 15 th percentile weight around 94.55.</t>
  </si>
  <si>
    <t>similary for 50 th=267.5 kg and for 85th=440.75kg.</t>
  </si>
  <si>
    <t>3) Question : A retail store wants to analyze the distribution of customer purchase
amounts to identify their spending patterns.
Data:
Let's consider the purchase amounts (in dollars) of a sample of 150 customers:
Purchase Amounts: 20, 25, 30, 35, 40, 45, 50, 55, 60, 65,
70, 75, 80, 85, 90, 95, 100, 105, 110, 115,
120, 125, 130, 135, 140, 145, 150, 155, 160, 165,
170, 175, 180, 185, 190, 195, 200, 205, 210, 215,
220, 225, 230, 235, 240, 245, 250, 255, 260, 265,
270, 275, 280, 285, 290, 295, 300, 305, 310, 315,
320, 325, 330, 335, 340, 345, 350, 355, 360, 365,
370, 375, 380, 385, 390, 395, 400, 405, 410, 415,
420, 425, 430, 435, 440, 445, 450, 455, 460, 465,
470, 475, 480, 485, 490, 495, 500, 505, 510, 515,
520, 525, 530, 535, 540, 545, 550, 555, 560, 565
Questions:
1. Quartiles: Calculate the first quartile (Q1), median (Q2), and third quartile (Q3) of the
purchase amount distribution.
2. Percentiles: Calculate the 20th percentile, 40th percentile, and 80th percentile of the
purchase amount distribution.
3. Interpretation: Based on the quartiles and percentiles, what can be inferred about the
spending patterns of the customers?
By answering these questions using quartiles and percentiles, the retail store can
understand the distribution of purchase amounts, identify the spending ranges at
different percentiles, analyze customer segments based on their spending behavior, and
tailor marketing strategies to target specific customer groups.</t>
  </si>
  <si>
    <t xml:space="preserve"> purchase amounts (in dollars)</t>
  </si>
  <si>
    <t>20TH</t>
  </si>
  <si>
    <t>40TH</t>
  </si>
  <si>
    <t>80TH</t>
  </si>
  <si>
    <t>HERE from 4 same ranges of purchase amount in ascending order Q1=160,Q2=295,Q3=430</t>
  </si>
  <si>
    <t>for 20th percentile customer's purchase amount is 133.</t>
  </si>
  <si>
    <t>similarly for 40th=236 and for 80th=457.</t>
  </si>
  <si>
    <t>4) Question : A study wants to analyze the distribution of commute times of
employees to determine the average time spent traveling to work.
Data:
Let's consider the commute times (in minutes) of a sample of 250 employees:
Commute Times: 15, 20, 25, 30, 35, 40, 45, 50, 55, 60,
65, 70, 75, 80, 85, 90, 95, 100, 105, 110,
115, 120, 125, 130, 135, 140, 145, 150, 155, 160,
165, 170, 175, 180, 185, 190, 195, 200, 205, 210,
215, 220, 225, 230, 235, 240, 245, 250, 255, 260,
265, 270, 275, 280, 285, 290, 295, 300, 305, 310,
315, 320, 325, 330, 335, 340, 345, 350, 355, 360,
365, 370, 375, 380, 385, 390, 395, 400, 405, 410,
415, 420, 425, 430, 435, 440, 445, 450, 455, 460,
465, 470, 475, 480, 485, 490, 495, 500, 505, 510,
515, 520, 525, 530, 535, 540, 545, 550, 555, 560,
565, 570, 575, 580, 585, 590, 595, 600, 605, 610
Questions:
1. Quartiles: Calculate the first quartile (Q1), median (Q2), and third quartile (Q3) of the
commute time distribution.
2. Percentiles: Calculate the 30th percentile, 50th percentile, and 70th percentile of the
commute time distribution.
3. Interpretation: Based on the quartiles and percentiles, what can be inferred about the
average commute time of the employees?
By answering these questions using quartiles and percentiles, the study can determine
the typical commute times, understand the spread of commute times, identify any
outliers or extreme values, and provide insights for transportation planning, scheduling,
and employee well-being initiatives.</t>
  </si>
  <si>
    <t xml:space="preserve"> commute times (in minutes) </t>
  </si>
  <si>
    <t>70TH</t>
  </si>
  <si>
    <t>30TH</t>
  </si>
  <si>
    <t>here 3 quartiles ranges of commute times are Q1=165,Q2=315,Q3=462.5</t>
  </si>
  <si>
    <t>for 30th percentile commute time is 192 of employees</t>
  </si>
  <si>
    <t>similarly for 50th=315min and for 70th=433min.</t>
  </si>
  <si>
    <t>5) Question : A manufacturing company wants to analyze the defect rates in its
production process to evaluate product quality.
Data:
Let's consider the defect rates (in percentage) for a sample of 300 products:
Defect Rates: 0.5, 1.0, 0.2, 0.7, 0.3, 0.9, 1.2, 0.6, 0.4, 1.1,
0.8, 0.5, 0.3, 0.6, 1.0, 0.4, 0.5, 0.7, 0.9, 1.3,
0.8, 0.6, 0.4, 0.7, 0.9, 0.5, 0.2, 1.0, 0.8, 0.3,
0.6, 0.4, 0.7, 0.9, 1.2, 0.8, 0.3, 0.6, 0.5, 0.4,
0.7, 0.9, 1.1, 0.3, 1.4, 0,9, 0.6, 0.2, 1.5, 1.0
0.6, 0.4, 0.7, 1.0, 0.8, 0.3, 0.5, 0.8, 0.6, 0.3, 0.9
0.4, 0.7, 0.9, 1.0, 0.8, 0.3, 0.5, 0.6, 0.4, 0.7,
0.9, 1.1, 0.8, 0.3, 0.5, 0.6, 0.4, 0.7, 0.9, 1.0,
0.8, 0.3, 0.5, 0.6, 0.4, 0.7, 0.9, 1.1, 0.8, 0.3,
0.5, 0.6, 0.4, 0.7, 0.9, 1.0, 0.8, 0.3, 0.5, 0.6,
0.4, 0.7, 0.9, 1.1, 0.8, 0.3, 0.5, 0.6, 0.4, 0.7,
0.9, 1.0, 0.8, 0.3, 0.5, 0.6, 0.4, 0.7, 0.9, 1.1
Questions:
1. Quartiles: Calculate the first quartile (Q1), median (Q2), and third quartile (Q3) of the
defect rate distribution.
2. Percentiles: Calculate the 25th percentile, 50th percentile, and 75th percentile of the
defect rate distribution.
3. Interpretation: Based on the quartiles and percentiles, what can be inferred about the
quality of the products?
By answering these questions using quartiles and percentiles, the manufacturing
company can evaluate the defect rates, understand the spread of defects, identify any
quality issues or deviations from standards, and take corrective actions to improve the
production process and product quality.</t>
  </si>
  <si>
    <t>Defect ratings(in percentage)</t>
  </si>
  <si>
    <t>25th</t>
  </si>
  <si>
    <t>50th</t>
  </si>
  <si>
    <t>75th</t>
  </si>
  <si>
    <t>Here defect ratings for product quality are in quartiles Q1=0.4,Q2=0.7,Q3=0.9</t>
  </si>
  <si>
    <t>for 25th percentile defect ratings are in 0.4</t>
  </si>
  <si>
    <t>similarly for 50th=0.7 and for 75th=0.9.</t>
  </si>
  <si>
    <t>Questions on Correlation and Covariance
1) Question : A marketing department wants to understand the relationship between
advertising expenditure and sales revenue to assess the effectiveness of their
advertising campaigns.
Data:
Let's consider the monthly advertising expenditure (in thousands of dollars) and
corresponding sales revenue (in thousands of dollars) for a sample of 12 months:
Advertising Expenditure: 10, 12, 15, 18, 20, 22, 25, 28, 30, 32, 35, 38
Sales Revenue: 50, 55, 60, 65, 70, 75, 80, 85, 90, 95, 100, 105
Question:
Calculate the correlation coefficient between advertising expenditure and sales revenue.
Interpret the value of the correlation coefficient and explain the nature of the relationship
between advertising expenditure and sales revenue.
By analyzing the correlation coefficient, the marketing department can determine the
strength and direction of the relationship between advertising expenditure and sales
revenue. This information can help them make informed decisions about allocating their
advertising budget and optimizing their marketing strategies.</t>
  </si>
  <si>
    <t>Sales Revenue</t>
  </si>
  <si>
    <t>Advertising Expenditure</t>
  </si>
  <si>
    <t>CORRELATION:</t>
  </si>
  <si>
    <t>COVARIANCE:</t>
  </si>
  <si>
    <t>POSITIVE CORRELATION means X propotional to Y or advertising expenditure increases propotionally also sales revenue increases.</t>
  </si>
  <si>
    <t>2) Question : An investment analyst wants to assess the relationship between the
stock prices of two companies to identify potential investment opportunities.
Data:
Let's consider the daily closing prices (in dollars) of Company A and Company B for a
sample of 20 trading days:
Company A: 45, 47, 48, 50, 52, 53, 55, 56, 58, 60, 62, 64, 65, 67, 69, 70, 72, 74, 76, 77
Company B: 52, 54, 55, 57, 59, 60, 61, 62, 64, 66, 67, 69, 71, 73, 74, 76, 78, 80, 82, 83
Question:
Calculate the covariance between the stock prices of Company A and Company B.
Interpret the value of the covariance and explain the nature of the relationship between
the two stocks.
By analyzing the covariance, the investment analyst can determine whether the stock
prices of Company A and Company B move together (positive covariance) or in opposite
directions (negative covariance). This information can assist in identifying potential
investment opportunities and understanding the diversification benefits of combining
these stocks in a portfolio.</t>
  </si>
  <si>
    <t>COMPANY A</t>
  </si>
  <si>
    <t>COMPANY B</t>
  </si>
  <si>
    <t>Here POSITIVE CORRELATION AND HIGH VALUE OF POSITIVE COVARIANCE SO…company A and B closing prices propotional to each other and increasing propotional with same or near by amounts. Also we say that here covariance value is highly positive so the closing price of company A and B both have strong propotional relation with each other.</t>
  </si>
  <si>
    <t>3) Question : A researcher wants to examine the relationship between the hours
spent studying and the exam scores of a group of students.
Data:
Let's consider the number of hours spent studying and the corresponding exam scores
for a sample of 30 students:
Hours Spent Studying: 10, 12, 15, 18, 20, 22, 25, 28, 30, 32, 35, 38, 40, 42, 45, 48, 50,
52, 55, 58, 60, 62, 65, 68, 70, 72, 75, 78, 80, 82
Exam Scores: 60, 65, 70, 75, 80, 82, 85, 88, 90, 92, 93, 95, 96, 97, 98, 99, 100, 102,
105, 106, 107, 108, 110, 112, 114, 115, 116, 118, 120, 122
Question:
Calculate the correlation coefficient between the hours spent studying and the exam
scores. Interpret the value of the correlation coefficient and explain the nature of the
relationship between studying hours and exam scores.
By analyzing the correlation coefficient, the researcher can determine the strength and
direction of the relationship between studying hours and exam scores. This information
can provide insights into the effectiveness of studying and help students and educators
make informed decisions about study habits and academic performance</t>
  </si>
  <si>
    <t>Hours Spent Studying</t>
  </si>
  <si>
    <t>Exam scores</t>
  </si>
  <si>
    <t>Here we can interpret that both COVARIANCE and CORRELATION are POSITIVE and covariance is highly positive so we said that hours spent studying strong propotional relation with exam score and both are increasing togather by follwing positive relation of propotional between them.</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</si>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</sst>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i/>
      <sz val="11"/>
      <color theme="1"/>
      <name val="Calibri"/>
      <family val="2"/>
      <scheme val="minor"/>
    </font>
    <font>
      <sz val="11"/>
      <color theme="4" tint="-0.249977111117893"/>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bgColor indexed="64"/>
      </patternFill>
    </fill>
    <fill>
      <patternFill patternType="solid">
        <fgColor theme="5"/>
        <bgColor indexed="64"/>
      </patternFill>
    </fill>
    <fill>
      <patternFill patternType="solid">
        <fgColor theme="7" tint="0.5999938962981048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8">
    <xf numFmtId="0" fontId="0" fillId="0" borderId="0" xfId="0"/>
    <xf numFmtId="0" fontId="0" fillId="0" borderId="0" xfId="0" applyAlignment="1">
      <alignment horizontal="center"/>
    </xf>
    <xf numFmtId="0" fontId="0" fillId="0" borderId="0" xfId="0"/>
    <xf numFmtId="0" fontId="0" fillId="0" borderId="0" xfId="0"/>
    <xf numFmtId="0" fontId="0" fillId="0" borderId="0" xfId="0"/>
    <xf numFmtId="0" fontId="0" fillId="0" borderId="0" xfId="0"/>
    <xf numFmtId="0" fontId="0" fillId="3" borderId="0" xfId="0" applyFill="1"/>
    <xf numFmtId="0" fontId="0" fillId="4" borderId="0" xfId="0" applyFill="1"/>
    <xf numFmtId="0" fontId="0" fillId="5" borderId="0" xfId="0" applyFill="1"/>
    <xf numFmtId="0" fontId="0" fillId="4" borderId="0" xfId="0" applyFill="1" applyAlignment="1">
      <alignment horizontal="center"/>
    </xf>
    <xf numFmtId="0" fontId="0" fillId="2" borderId="0" xfId="0" applyFill="1" applyAlignment="1">
      <alignment horizontal="center"/>
    </xf>
    <xf numFmtId="0" fontId="0" fillId="6" borderId="0" xfId="0" applyFill="1"/>
    <xf numFmtId="0" fontId="0" fillId="7" borderId="0" xfId="0" applyFill="1"/>
    <xf numFmtId="0" fontId="0" fillId="5" borderId="0" xfId="0" applyFill="1" applyAlignment="1">
      <alignment wrapText="1"/>
    </xf>
    <xf numFmtId="0" fontId="0" fillId="5" borderId="0" xfId="0" applyFill="1" applyAlignment="1">
      <alignment horizontal="center"/>
    </xf>
    <xf numFmtId="0" fontId="0" fillId="3" borderId="0" xfId="0" applyFill="1" applyAlignment="1">
      <alignment horizontal="center"/>
    </xf>
    <xf numFmtId="0" fontId="0" fillId="8" borderId="0" xfId="0" applyFill="1" applyAlignment="1">
      <alignment horizontal="center"/>
    </xf>
    <xf numFmtId="0" fontId="0" fillId="5" borderId="0" xfId="0" applyFill="1"/>
    <xf numFmtId="0" fontId="1" fillId="5" borderId="2" xfId="0" applyFont="1" applyFill="1" applyBorder="1" applyAlignment="1">
      <alignment horizontal="center"/>
    </xf>
    <xf numFmtId="0" fontId="0" fillId="5" borderId="0" xfId="0" applyFill="1" applyBorder="1" applyAlignment="1"/>
    <xf numFmtId="0" fontId="0" fillId="5" borderId="1" xfId="0" applyFill="1" applyBorder="1" applyAlignment="1"/>
    <xf numFmtId="0" fontId="0" fillId="5" borderId="0" xfId="0" applyNumberFormat="1" applyFill="1" applyBorder="1" applyAlignment="1"/>
    <xf numFmtId="0" fontId="2" fillId="8" borderId="0" xfId="0" applyFont="1" applyFill="1"/>
    <xf numFmtId="0" fontId="0" fillId="8" borderId="0" xfId="0" applyFill="1"/>
    <xf numFmtId="0" fontId="1" fillId="8" borderId="2" xfId="0" applyFont="1" applyFill="1" applyBorder="1" applyAlignment="1">
      <alignment horizontal="center"/>
    </xf>
    <xf numFmtId="0" fontId="0" fillId="8" borderId="0" xfId="0" applyFill="1" applyBorder="1" applyAlignment="1"/>
    <xf numFmtId="0" fontId="0" fillId="8" borderId="1" xfId="0" applyFill="1" applyBorder="1" applyAlignment="1"/>
    <xf numFmtId="0" fontId="1" fillId="3" borderId="2" xfId="0" applyFont="1" applyFill="1" applyBorder="1" applyAlignment="1">
      <alignment horizontal="center"/>
    </xf>
    <xf numFmtId="0" fontId="0" fillId="3" borderId="0" xfId="0" applyFill="1" applyBorder="1" applyAlignment="1"/>
    <xf numFmtId="0" fontId="0" fillId="3" borderId="1" xfId="0" applyFill="1" applyBorder="1" applyAlignment="1"/>
    <xf numFmtId="0" fontId="0" fillId="7" borderId="0" xfId="0" applyFill="1" applyAlignment="1">
      <alignment horizontal="center"/>
    </xf>
    <xf numFmtId="0" fontId="1" fillId="7" borderId="2" xfId="0" applyFont="1" applyFill="1" applyBorder="1" applyAlignment="1">
      <alignment horizontal="center"/>
    </xf>
    <xf numFmtId="0" fontId="0" fillId="7" borderId="0" xfId="0" applyFill="1" applyBorder="1" applyAlignment="1"/>
    <xf numFmtId="0" fontId="0" fillId="7" borderId="1" xfId="0" applyFill="1" applyBorder="1" applyAlignment="1"/>
    <xf numFmtId="0" fontId="0" fillId="4" borderId="0" xfId="0" applyFill="1" applyAlignment="1">
      <alignment horizontal="center" vertical="center"/>
    </xf>
    <xf numFmtId="0" fontId="0" fillId="2" borderId="0" xfId="0" applyFill="1" applyAlignment="1">
      <alignment wrapText="1"/>
    </xf>
    <xf numFmtId="0" fontId="0" fillId="5" borderId="0" xfId="0" applyFill="1" applyAlignment="1">
      <alignment wrapText="1"/>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barChart>
        <c:barDir val="col"/>
        <c:grouping val="clustered"/>
        <c:varyColors val="0"/>
        <c:ser>
          <c:idx val="0"/>
          <c:order val="0"/>
          <c:tx>
            <c:v>Frequency</c:v>
          </c:tx>
          <c:invertIfNegative val="0"/>
          <c:cat>
            <c:strRef>
              <c:f>Sheet13!$F$28:$F$30</c:f>
              <c:strCache>
                <c:ptCount val="3"/>
                <c:pt idx="0">
                  <c:v>10</c:v>
                </c:pt>
                <c:pt idx="1">
                  <c:v>27.5</c:v>
                </c:pt>
                <c:pt idx="2">
                  <c:v>More</c:v>
                </c:pt>
              </c:strCache>
            </c:strRef>
          </c:cat>
          <c:val>
            <c:numRef>
              <c:f>Sheet13!$G$28:$G$30</c:f>
              <c:numCache>
                <c:formatCode>General</c:formatCode>
                <c:ptCount val="3"/>
                <c:pt idx="0">
                  <c:v>1</c:v>
                </c:pt>
                <c:pt idx="1">
                  <c:v>2</c:v>
                </c:pt>
                <c:pt idx="2">
                  <c:v>4</c:v>
                </c:pt>
              </c:numCache>
            </c:numRef>
          </c:val>
          <c:extLst>
            <c:ext xmlns:c16="http://schemas.microsoft.com/office/drawing/2014/chart" uri="{C3380CC4-5D6E-409C-BE32-E72D297353CC}">
              <c16:uniqueId val="{00000001-C334-45FE-ABB7-32142957AE76}"/>
            </c:ext>
          </c:extLst>
        </c:ser>
        <c:dLbls>
          <c:showLegendKey val="0"/>
          <c:showVal val="0"/>
          <c:showCatName val="0"/>
          <c:showSerName val="0"/>
          <c:showPercent val="0"/>
          <c:showBubbleSize val="0"/>
        </c:dLbls>
        <c:gapWidth val="150"/>
        <c:axId val="113064911"/>
        <c:axId val="113066575"/>
      </c:barChart>
      <c:catAx>
        <c:axId val="113064911"/>
        <c:scaling>
          <c:orientation val="minMax"/>
        </c:scaling>
        <c:delete val="0"/>
        <c:axPos val="b"/>
        <c:title>
          <c:tx>
            <c:rich>
              <a:bodyPr/>
              <a:lstStyle/>
              <a:p>
                <a:pPr>
                  <a:defRPr/>
                </a:pPr>
                <a:r>
                  <a:rPr lang="en-US"/>
                  <a:t>Bin</a:t>
                </a:r>
              </a:p>
            </c:rich>
          </c:tx>
          <c:layout/>
          <c:overlay val="0"/>
        </c:title>
        <c:numFmt formatCode="General" sourceLinked="1"/>
        <c:majorTickMark val="out"/>
        <c:minorTickMark val="none"/>
        <c:tickLblPos val="nextTo"/>
        <c:crossAx val="113066575"/>
        <c:crosses val="autoZero"/>
        <c:auto val="1"/>
        <c:lblAlgn val="ctr"/>
        <c:lblOffset val="100"/>
        <c:noMultiLvlLbl val="0"/>
      </c:catAx>
      <c:valAx>
        <c:axId val="113066575"/>
        <c:scaling>
          <c:orientation val="minMax"/>
        </c:scaling>
        <c:delete val="0"/>
        <c:axPos val="l"/>
        <c:title>
          <c:tx>
            <c:rich>
              <a:bodyPr/>
              <a:lstStyle/>
              <a:p>
                <a:pPr>
                  <a:defRPr/>
                </a:pPr>
                <a:r>
                  <a:rPr lang="en-US"/>
                  <a:t>Frequency</a:t>
                </a:r>
              </a:p>
            </c:rich>
          </c:tx>
          <c:layout/>
          <c:overlay val="0"/>
        </c:title>
        <c:numFmt formatCode="General" sourceLinked="1"/>
        <c:majorTickMark val="out"/>
        <c:minorTickMark val="none"/>
        <c:tickLblPos val="nextTo"/>
        <c:crossAx val="113064911"/>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manualLayout>
          <c:layoutTarget val="inner"/>
          <c:xMode val="edge"/>
          <c:yMode val="edge"/>
          <c:x val="0.21705847769028871"/>
          <c:y val="0.3040444944381952"/>
          <c:w val="0.57064003718285217"/>
          <c:h val="0.34390446194225721"/>
        </c:manualLayout>
      </c:layout>
      <c:barChart>
        <c:barDir val="col"/>
        <c:grouping val="clustered"/>
        <c:varyColors val="0"/>
        <c:ser>
          <c:idx val="0"/>
          <c:order val="0"/>
          <c:tx>
            <c:v>Frequency</c:v>
          </c:tx>
          <c:invertIfNegative val="0"/>
          <c:cat>
            <c:strRef>
              <c:f>Sheet14!$C$31:$C$41</c:f>
              <c:strCache>
                <c:ptCount val="11"/>
                <c:pt idx="0">
                  <c:v>2</c:v>
                </c:pt>
                <c:pt idx="1">
                  <c:v>2.3</c:v>
                </c:pt>
                <c:pt idx="2">
                  <c:v>2.6</c:v>
                </c:pt>
                <c:pt idx="3">
                  <c:v>2.9</c:v>
                </c:pt>
                <c:pt idx="4">
                  <c:v>3.2</c:v>
                </c:pt>
                <c:pt idx="5">
                  <c:v>3.5</c:v>
                </c:pt>
                <c:pt idx="6">
                  <c:v>3.8</c:v>
                </c:pt>
                <c:pt idx="7">
                  <c:v>4.1</c:v>
                </c:pt>
                <c:pt idx="8">
                  <c:v>4.4</c:v>
                </c:pt>
                <c:pt idx="9">
                  <c:v>4.7</c:v>
                </c:pt>
                <c:pt idx="10">
                  <c:v>More</c:v>
                </c:pt>
              </c:strCache>
            </c:strRef>
          </c:cat>
          <c:val>
            <c:numRef>
              <c:f>Sheet14!$D$31:$D$41</c:f>
              <c:numCache>
                <c:formatCode>General</c:formatCode>
                <c:ptCount val="11"/>
                <c:pt idx="0">
                  <c:v>8</c:v>
                </c:pt>
                <c:pt idx="1">
                  <c:v>0</c:v>
                </c:pt>
                <c:pt idx="2">
                  <c:v>0</c:v>
                </c:pt>
                <c:pt idx="3">
                  <c:v>0</c:v>
                </c:pt>
                <c:pt idx="4">
                  <c:v>30</c:v>
                </c:pt>
                <c:pt idx="5">
                  <c:v>0</c:v>
                </c:pt>
                <c:pt idx="6">
                  <c:v>0</c:v>
                </c:pt>
                <c:pt idx="7">
                  <c:v>39</c:v>
                </c:pt>
                <c:pt idx="8">
                  <c:v>0</c:v>
                </c:pt>
                <c:pt idx="9">
                  <c:v>0</c:v>
                </c:pt>
                <c:pt idx="10">
                  <c:v>23</c:v>
                </c:pt>
              </c:numCache>
            </c:numRef>
          </c:val>
          <c:extLst>
            <c:ext xmlns:c16="http://schemas.microsoft.com/office/drawing/2014/chart" uri="{C3380CC4-5D6E-409C-BE32-E72D297353CC}">
              <c16:uniqueId val="{00000001-DC8F-4C10-85E3-414F6C6EF1A6}"/>
            </c:ext>
          </c:extLst>
        </c:ser>
        <c:dLbls>
          <c:showLegendKey val="0"/>
          <c:showVal val="0"/>
          <c:showCatName val="0"/>
          <c:showSerName val="0"/>
          <c:showPercent val="0"/>
          <c:showBubbleSize val="0"/>
        </c:dLbls>
        <c:gapWidth val="150"/>
        <c:axId val="1048576991"/>
        <c:axId val="1048577407"/>
      </c:barChart>
      <c:catAx>
        <c:axId val="1048576991"/>
        <c:scaling>
          <c:orientation val="minMax"/>
        </c:scaling>
        <c:delete val="0"/>
        <c:axPos val="b"/>
        <c:title>
          <c:tx>
            <c:rich>
              <a:bodyPr/>
              <a:lstStyle/>
              <a:p>
                <a:pPr>
                  <a:defRPr/>
                </a:pPr>
                <a:r>
                  <a:rPr lang="en-US"/>
                  <a:t>Bin</a:t>
                </a:r>
              </a:p>
            </c:rich>
          </c:tx>
          <c:layout/>
          <c:overlay val="0"/>
        </c:title>
        <c:numFmt formatCode="General" sourceLinked="1"/>
        <c:majorTickMark val="out"/>
        <c:minorTickMark val="none"/>
        <c:tickLblPos val="nextTo"/>
        <c:crossAx val="1048577407"/>
        <c:crosses val="autoZero"/>
        <c:auto val="1"/>
        <c:lblAlgn val="ctr"/>
        <c:lblOffset val="100"/>
        <c:noMultiLvlLbl val="0"/>
      </c:catAx>
      <c:valAx>
        <c:axId val="1048577407"/>
        <c:scaling>
          <c:orientation val="minMax"/>
        </c:scaling>
        <c:delete val="0"/>
        <c:axPos val="l"/>
        <c:title>
          <c:tx>
            <c:rich>
              <a:bodyPr/>
              <a:lstStyle/>
              <a:p>
                <a:pPr>
                  <a:defRPr/>
                </a:pPr>
                <a:r>
                  <a:rPr lang="en-US"/>
                  <a:t>Frequency</a:t>
                </a:r>
              </a:p>
            </c:rich>
          </c:tx>
          <c:layout/>
          <c:overlay val="0"/>
        </c:title>
        <c:numFmt formatCode="General" sourceLinked="1"/>
        <c:majorTickMark val="out"/>
        <c:minorTickMark val="none"/>
        <c:tickLblPos val="nextTo"/>
        <c:crossAx val="1048576991"/>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manualLayout>
          <c:layoutTarget val="inner"/>
          <c:xMode val="edge"/>
          <c:yMode val="edge"/>
          <c:x val="0.15085012260791342"/>
          <c:y val="0.14470301084975842"/>
          <c:w val="0.75843357608467954"/>
          <c:h val="0.662784158349633"/>
        </c:manualLayout>
      </c:layout>
      <c:barChart>
        <c:barDir val="col"/>
        <c:grouping val="clustered"/>
        <c:varyColors val="0"/>
        <c:ser>
          <c:idx val="0"/>
          <c:order val="0"/>
          <c:tx>
            <c:v>Frequency</c:v>
          </c:tx>
          <c:invertIfNegative val="0"/>
          <c:cat>
            <c:strRef>
              <c:f>Sheet15!$E$50:$E$59</c:f>
              <c:strCache>
                <c:ptCount val="10"/>
                <c:pt idx="0">
                  <c:v>10</c:v>
                </c:pt>
                <c:pt idx="1">
                  <c:v>20</c:v>
                </c:pt>
                <c:pt idx="2">
                  <c:v>25</c:v>
                </c:pt>
                <c:pt idx="3">
                  <c:v>30</c:v>
                </c:pt>
                <c:pt idx="4">
                  <c:v>35</c:v>
                </c:pt>
                <c:pt idx="5">
                  <c:v>40</c:v>
                </c:pt>
                <c:pt idx="6">
                  <c:v>45</c:v>
                </c:pt>
                <c:pt idx="7">
                  <c:v>50</c:v>
                </c:pt>
                <c:pt idx="8">
                  <c:v>60</c:v>
                </c:pt>
                <c:pt idx="9">
                  <c:v>More</c:v>
                </c:pt>
              </c:strCache>
            </c:strRef>
          </c:cat>
          <c:val>
            <c:numRef>
              <c:f>Sheet15!$F$50:$F$59</c:f>
              <c:numCache>
                <c:formatCode>General</c:formatCode>
                <c:ptCount val="10"/>
                <c:pt idx="0">
                  <c:v>0</c:v>
                </c:pt>
                <c:pt idx="1">
                  <c:v>0</c:v>
                </c:pt>
                <c:pt idx="2">
                  <c:v>0</c:v>
                </c:pt>
                <c:pt idx="3">
                  <c:v>10</c:v>
                </c:pt>
                <c:pt idx="4">
                  <c:v>13</c:v>
                </c:pt>
                <c:pt idx="5">
                  <c:v>15</c:v>
                </c:pt>
                <c:pt idx="6">
                  <c:v>10</c:v>
                </c:pt>
                <c:pt idx="7">
                  <c:v>2</c:v>
                </c:pt>
                <c:pt idx="8">
                  <c:v>0</c:v>
                </c:pt>
                <c:pt idx="9">
                  <c:v>0</c:v>
                </c:pt>
              </c:numCache>
            </c:numRef>
          </c:val>
          <c:extLst>
            <c:ext xmlns:c16="http://schemas.microsoft.com/office/drawing/2014/chart" uri="{C3380CC4-5D6E-409C-BE32-E72D297353CC}">
              <c16:uniqueId val="{00000001-019D-4A9A-8031-18149D8CB9F2}"/>
            </c:ext>
          </c:extLst>
        </c:ser>
        <c:dLbls>
          <c:showLegendKey val="0"/>
          <c:showVal val="0"/>
          <c:showCatName val="0"/>
          <c:showSerName val="0"/>
          <c:showPercent val="0"/>
          <c:showBubbleSize val="0"/>
        </c:dLbls>
        <c:gapWidth val="150"/>
        <c:axId val="1209983199"/>
        <c:axId val="1209979039"/>
      </c:barChart>
      <c:catAx>
        <c:axId val="1209983199"/>
        <c:scaling>
          <c:orientation val="minMax"/>
        </c:scaling>
        <c:delete val="0"/>
        <c:axPos val="b"/>
        <c:title>
          <c:tx>
            <c:rich>
              <a:bodyPr/>
              <a:lstStyle/>
              <a:p>
                <a:pPr>
                  <a:defRPr/>
                </a:pPr>
                <a:r>
                  <a:rPr lang="en-US"/>
                  <a:t>BIN RANGE</a:t>
                </a:r>
              </a:p>
            </c:rich>
          </c:tx>
          <c:layout/>
          <c:overlay val="0"/>
        </c:title>
        <c:numFmt formatCode="General" sourceLinked="1"/>
        <c:majorTickMark val="out"/>
        <c:minorTickMark val="none"/>
        <c:tickLblPos val="nextTo"/>
        <c:crossAx val="1209979039"/>
        <c:crosses val="autoZero"/>
        <c:auto val="1"/>
        <c:lblAlgn val="ctr"/>
        <c:lblOffset val="100"/>
        <c:noMultiLvlLbl val="0"/>
      </c:catAx>
      <c:valAx>
        <c:axId val="1209979039"/>
        <c:scaling>
          <c:orientation val="minMax"/>
        </c:scaling>
        <c:delete val="0"/>
        <c:axPos val="l"/>
        <c:title>
          <c:tx>
            <c:rich>
              <a:bodyPr/>
              <a:lstStyle/>
              <a:p>
                <a:pPr>
                  <a:defRPr/>
                </a:pPr>
                <a:r>
                  <a:rPr lang="en-US"/>
                  <a:t>Frequency</a:t>
                </a:r>
              </a:p>
            </c:rich>
          </c:tx>
          <c:layout/>
          <c:overlay val="0"/>
        </c:title>
        <c:numFmt formatCode="General" sourceLinked="1"/>
        <c:majorTickMark val="out"/>
        <c:minorTickMark val="none"/>
        <c:tickLblPos val="nextTo"/>
        <c:crossAx val="1209983199"/>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manualLayout>
          <c:layoutTarget val="inner"/>
          <c:xMode val="edge"/>
          <c:yMode val="edge"/>
          <c:x val="0.12005677861695857"/>
          <c:y val="0.12149173685347048"/>
          <c:w val="0.8131818522684664"/>
          <c:h val="0.60807468705745926"/>
        </c:manualLayout>
      </c:layout>
      <c:barChart>
        <c:barDir val="col"/>
        <c:grouping val="clustered"/>
        <c:varyColors val="0"/>
        <c:ser>
          <c:idx val="0"/>
          <c:order val="0"/>
          <c:tx>
            <c:v>Frequency</c:v>
          </c:tx>
          <c:invertIfNegative val="0"/>
          <c:cat>
            <c:strRef>
              <c:f>Sheet16!$E$45:$E$52</c:f>
              <c:strCache>
                <c:ptCount val="8"/>
                <c:pt idx="0">
                  <c:v>120</c:v>
                </c:pt>
                <c:pt idx="1">
                  <c:v>125</c:v>
                </c:pt>
                <c:pt idx="2">
                  <c:v>130</c:v>
                </c:pt>
                <c:pt idx="3">
                  <c:v>135</c:v>
                </c:pt>
                <c:pt idx="4">
                  <c:v>140</c:v>
                </c:pt>
                <c:pt idx="5">
                  <c:v>145</c:v>
                </c:pt>
                <c:pt idx="6">
                  <c:v>150</c:v>
                </c:pt>
                <c:pt idx="7">
                  <c:v>More</c:v>
                </c:pt>
              </c:strCache>
            </c:strRef>
          </c:cat>
          <c:val>
            <c:numRef>
              <c:f>Sheet16!$F$45:$F$52</c:f>
              <c:numCache>
                <c:formatCode>General</c:formatCode>
                <c:ptCount val="8"/>
                <c:pt idx="0">
                  <c:v>6</c:v>
                </c:pt>
                <c:pt idx="1">
                  <c:v>20</c:v>
                </c:pt>
                <c:pt idx="2">
                  <c:v>24</c:v>
                </c:pt>
                <c:pt idx="3">
                  <c:v>28</c:v>
                </c:pt>
                <c:pt idx="4">
                  <c:v>15</c:v>
                </c:pt>
                <c:pt idx="5">
                  <c:v>6</c:v>
                </c:pt>
                <c:pt idx="6">
                  <c:v>1</c:v>
                </c:pt>
                <c:pt idx="7">
                  <c:v>0</c:v>
                </c:pt>
              </c:numCache>
            </c:numRef>
          </c:val>
          <c:extLst>
            <c:ext xmlns:c16="http://schemas.microsoft.com/office/drawing/2014/chart" uri="{C3380CC4-5D6E-409C-BE32-E72D297353CC}">
              <c16:uniqueId val="{00000001-29FC-48DF-BE45-EFEE0306A826}"/>
            </c:ext>
          </c:extLst>
        </c:ser>
        <c:dLbls>
          <c:showLegendKey val="0"/>
          <c:showVal val="0"/>
          <c:showCatName val="0"/>
          <c:showSerName val="0"/>
          <c:showPercent val="0"/>
          <c:showBubbleSize val="0"/>
        </c:dLbls>
        <c:gapWidth val="150"/>
        <c:axId val="1209981119"/>
        <c:axId val="1209981951"/>
      </c:barChart>
      <c:catAx>
        <c:axId val="1209981119"/>
        <c:scaling>
          <c:orientation val="minMax"/>
        </c:scaling>
        <c:delete val="0"/>
        <c:axPos val="b"/>
        <c:title>
          <c:tx>
            <c:rich>
              <a:bodyPr/>
              <a:lstStyle/>
              <a:p>
                <a:pPr>
                  <a:defRPr/>
                </a:pPr>
                <a:r>
                  <a:rPr lang="en-US"/>
                  <a:t>BIN RANGE:</a:t>
                </a:r>
              </a:p>
            </c:rich>
          </c:tx>
          <c:overlay val="0"/>
        </c:title>
        <c:numFmt formatCode="General" sourceLinked="1"/>
        <c:majorTickMark val="out"/>
        <c:minorTickMark val="none"/>
        <c:tickLblPos val="nextTo"/>
        <c:crossAx val="1209981951"/>
        <c:crosses val="autoZero"/>
        <c:auto val="1"/>
        <c:lblAlgn val="ctr"/>
        <c:lblOffset val="100"/>
        <c:noMultiLvlLbl val="0"/>
      </c:catAx>
      <c:valAx>
        <c:axId val="1209981951"/>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209981119"/>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manualLayout>
          <c:layoutTarget val="inner"/>
          <c:xMode val="edge"/>
          <c:yMode val="edge"/>
          <c:x val="0.20907454609410936"/>
          <c:y val="0.31506243537739603"/>
          <c:w val="0.67399128717157775"/>
          <c:h val="0.41110498687664043"/>
        </c:manualLayout>
      </c:layout>
      <c:barChart>
        <c:barDir val="col"/>
        <c:grouping val="clustered"/>
        <c:varyColors val="0"/>
        <c:ser>
          <c:idx val="0"/>
          <c:order val="0"/>
          <c:invertIfNegative val="0"/>
          <c:cat>
            <c:strRef>
              <c:f>Sheet17!$A$37:$A$41</c:f>
              <c:strCache>
                <c:ptCount val="4"/>
                <c:pt idx="0">
                  <c:v>35</c:v>
                </c:pt>
                <c:pt idx="1">
                  <c:v>38.33333333</c:v>
                </c:pt>
                <c:pt idx="2">
                  <c:v>41.66666667</c:v>
                </c:pt>
                <c:pt idx="3">
                  <c:v>More</c:v>
                </c:pt>
              </c:strCache>
            </c:strRef>
          </c:cat>
          <c:val>
            <c:numRef>
              <c:f>Sheet17!$B$37:$B$41</c:f>
              <c:numCache>
                <c:formatCode>General</c:formatCode>
                <c:ptCount val="5"/>
                <c:pt idx="0">
                  <c:v>1</c:v>
                </c:pt>
                <c:pt idx="1">
                  <c:v>2</c:v>
                </c:pt>
                <c:pt idx="2">
                  <c:v>3</c:v>
                </c:pt>
                <c:pt idx="3">
                  <c:v>4</c:v>
                </c:pt>
              </c:numCache>
            </c:numRef>
          </c:val>
          <c:extLst>
            <c:ext xmlns:c16="http://schemas.microsoft.com/office/drawing/2014/chart" uri="{C3380CC4-5D6E-409C-BE32-E72D297353CC}">
              <c16:uniqueId val="{00000001-77E2-4D40-A200-8FA031658E55}"/>
            </c:ext>
          </c:extLst>
        </c:ser>
        <c:dLbls>
          <c:showLegendKey val="0"/>
          <c:showVal val="0"/>
          <c:showCatName val="0"/>
          <c:showSerName val="0"/>
          <c:showPercent val="0"/>
          <c:showBubbleSize val="0"/>
        </c:dLbls>
        <c:gapWidth val="150"/>
        <c:axId val="1264830047"/>
        <c:axId val="1264839199"/>
      </c:barChart>
      <c:catAx>
        <c:axId val="1264830047"/>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264839199"/>
        <c:crosses val="autoZero"/>
        <c:auto val="1"/>
        <c:lblAlgn val="ctr"/>
        <c:lblOffset val="100"/>
        <c:noMultiLvlLbl val="0"/>
      </c:catAx>
      <c:valAx>
        <c:axId val="1264839199"/>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264830047"/>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manualLayout>
          <c:xMode val="edge"/>
          <c:yMode val="edge"/>
          <c:x val="0.39216553415171829"/>
          <c:y val="9.8186513141788029E-2"/>
        </c:manualLayout>
      </c:layout>
      <c:overlay val="0"/>
    </c:title>
    <c:autoTitleDeleted val="0"/>
    <c:plotArea>
      <c:layout/>
      <c:barChart>
        <c:barDir val="col"/>
        <c:grouping val="clustered"/>
        <c:varyColors val="0"/>
        <c:ser>
          <c:idx val="0"/>
          <c:order val="0"/>
          <c:tx>
            <c:v>Frequency</c:v>
          </c:tx>
          <c:invertIfNegative val="0"/>
          <c:cat>
            <c:strRef>
              <c:f>Sheet17!$A$50:$A$53</c:f>
              <c:strCache>
                <c:ptCount val="4"/>
                <c:pt idx="0">
                  <c:v>28</c:v>
                </c:pt>
                <c:pt idx="1">
                  <c:v>31</c:v>
                </c:pt>
                <c:pt idx="2">
                  <c:v>34</c:v>
                </c:pt>
                <c:pt idx="3">
                  <c:v>More</c:v>
                </c:pt>
              </c:strCache>
            </c:strRef>
          </c:cat>
          <c:val>
            <c:numRef>
              <c:f>Sheet17!$B$50:$B$53</c:f>
              <c:numCache>
                <c:formatCode>General</c:formatCode>
                <c:ptCount val="4"/>
                <c:pt idx="0">
                  <c:v>1</c:v>
                </c:pt>
                <c:pt idx="1">
                  <c:v>3</c:v>
                </c:pt>
                <c:pt idx="2">
                  <c:v>3</c:v>
                </c:pt>
                <c:pt idx="3">
                  <c:v>3</c:v>
                </c:pt>
              </c:numCache>
            </c:numRef>
          </c:val>
          <c:extLst>
            <c:ext xmlns:c16="http://schemas.microsoft.com/office/drawing/2014/chart" uri="{C3380CC4-5D6E-409C-BE32-E72D297353CC}">
              <c16:uniqueId val="{00000001-E868-4137-A015-2194BF752E46}"/>
            </c:ext>
          </c:extLst>
        </c:ser>
        <c:dLbls>
          <c:showLegendKey val="0"/>
          <c:showVal val="0"/>
          <c:showCatName val="0"/>
          <c:showSerName val="0"/>
          <c:showPercent val="0"/>
          <c:showBubbleSize val="0"/>
        </c:dLbls>
        <c:gapWidth val="150"/>
        <c:axId val="1209984031"/>
        <c:axId val="1209980703"/>
      </c:barChart>
      <c:catAx>
        <c:axId val="1209984031"/>
        <c:scaling>
          <c:orientation val="minMax"/>
        </c:scaling>
        <c:delete val="0"/>
        <c:axPos val="b"/>
        <c:title>
          <c:tx>
            <c:rich>
              <a:bodyPr/>
              <a:lstStyle/>
              <a:p>
                <a:pPr>
                  <a:defRPr/>
                </a:pPr>
                <a:r>
                  <a:rPr lang="en-US"/>
                  <a:t>Bin</a:t>
                </a:r>
              </a:p>
            </c:rich>
          </c:tx>
          <c:layout/>
          <c:overlay val="0"/>
        </c:title>
        <c:numFmt formatCode="General" sourceLinked="1"/>
        <c:majorTickMark val="out"/>
        <c:minorTickMark val="none"/>
        <c:tickLblPos val="nextTo"/>
        <c:crossAx val="1209980703"/>
        <c:crosses val="autoZero"/>
        <c:auto val="1"/>
        <c:lblAlgn val="ctr"/>
        <c:lblOffset val="100"/>
        <c:noMultiLvlLbl val="0"/>
      </c:catAx>
      <c:valAx>
        <c:axId val="1209980703"/>
        <c:scaling>
          <c:orientation val="minMax"/>
        </c:scaling>
        <c:delete val="0"/>
        <c:axPos val="l"/>
        <c:title>
          <c:tx>
            <c:rich>
              <a:bodyPr/>
              <a:lstStyle/>
              <a:p>
                <a:pPr>
                  <a:defRPr/>
                </a:pPr>
                <a:r>
                  <a:rPr lang="en-US"/>
                  <a:t>Frequency</a:t>
                </a:r>
              </a:p>
            </c:rich>
          </c:tx>
          <c:layout/>
          <c:overlay val="0"/>
        </c:title>
        <c:numFmt formatCode="General" sourceLinked="1"/>
        <c:majorTickMark val="out"/>
        <c:minorTickMark val="none"/>
        <c:tickLblPos val="nextTo"/>
        <c:crossAx val="1209984031"/>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manualLayout>
          <c:layoutTarget val="inner"/>
          <c:xMode val="edge"/>
          <c:yMode val="edge"/>
          <c:x val="0.22249255311169802"/>
          <c:y val="0.43819621907007561"/>
          <c:w val="0.67447074190482548"/>
          <c:h val="0.42294061125308119"/>
        </c:manualLayout>
      </c:layout>
      <c:barChart>
        <c:barDir val="col"/>
        <c:grouping val="clustered"/>
        <c:varyColors val="0"/>
        <c:ser>
          <c:idx val="0"/>
          <c:order val="0"/>
          <c:tx>
            <c:v>Frequency</c:v>
          </c:tx>
          <c:invertIfNegative val="0"/>
          <c:cat>
            <c:strRef>
              <c:f>Sheet17!$A$64:$A$67</c:f>
              <c:strCache>
                <c:ptCount val="4"/>
                <c:pt idx="0">
                  <c:v>37</c:v>
                </c:pt>
                <c:pt idx="1">
                  <c:v>39.66666667</c:v>
                </c:pt>
                <c:pt idx="2">
                  <c:v>42.33333333</c:v>
                </c:pt>
                <c:pt idx="3">
                  <c:v>More</c:v>
                </c:pt>
              </c:strCache>
            </c:strRef>
          </c:cat>
          <c:val>
            <c:numRef>
              <c:f>Sheet17!$B$64:$B$67</c:f>
              <c:numCache>
                <c:formatCode>General</c:formatCode>
                <c:ptCount val="4"/>
                <c:pt idx="0">
                  <c:v>1</c:v>
                </c:pt>
                <c:pt idx="1">
                  <c:v>2</c:v>
                </c:pt>
                <c:pt idx="2">
                  <c:v>4</c:v>
                </c:pt>
                <c:pt idx="3">
                  <c:v>3</c:v>
                </c:pt>
              </c:numCache>
            </c:numRef>
          </c:val>
          <c:extLst>
            <c:ext xmlns:c16="http://schemas.microsoft.com/office/drawing/2014/chart" uri="{C3380CC4-5D6E-409C-BE32-E72D297353CC}">
              <c16:uniqueId val="{00000001-B1DA-4A04-BAE9-3043DC128CF0}"/>
            </c:ext>
          </c:extLst>
        </c:ser>
        <c:dLbls>
          <c:showLegendKey val="0"/>
          <c:showVal val="0"/>
          <c:showCatName val="0"/>
          <c:showSerName val="0"/>
          <c:showPercent val="0"/>
          <c:showBubbleSize val="0"/>
        </c:dLbls>
        <c:gapWidth val="150"/>
        <c:axId val="1209979871"/>
        <c:axId val="1264824223"/>
      </c:barChart>
      <c:catAx>
        <c:axId val="1209979871"/>
        <c:scaling>
          <c:orientation val="minMax"/>
        </c:scaling>
        <c:delete val="0"/>
        <c:axPos val="b"/>
        <c:title>
          <c:tx>
            <c:rich>
              <a:bodyPr/>
              <a:lstStyle/>
              <a:p>
                <a:pPr>
                  <a:defRPr/>
                </a:pPr>
                <a:r>
                  <a:rPr lang="en-US"/>
                  <a:t>Bin</a:t>
                </a:r>
              </a:p>
            </c:rich>
          </c:tx>
          <c:layout/>
          <c:overlay val="0"/>
        </c:title>
        <c:numFmt formatCode="General" sourceLinked="1"/>
        <c:majorTickMark val="out"/>
        <c:minorTickMark val="none"/>
        <c:tickLblPos val="nextTo"/>
        <c:crossAx val="1264824223"/>
        <c:crosses val="autoZero"/>
        <c:auto val="1"/>
        <c:lblAlgn val="ctr"/>
        <c:lblOffset val="100"/>
        <c:noMultiLvlLbl val="0"/>
      </c:catAx>
      <c:valAx>
        <c:axId val="1264824223"/>
        <c:scaling>
          <c:orientation val="minMax"/>
        </c:scaling>
        <c:delete val="0"/>
        <c:axPos val="l"/>
        <c:title>
          <c:tx>
            <c:rich>
              <a:bodyPr/>
              <a:lstStyle/>
              <a:p>
                <a:pPr>
                  <a:defRPr/>
                </a:pPr>
                <a:r>
                  <a:rPr lang="en-US"/>
                  <a:t>Frequency</a:t>
                </a:r>
              </a:p>
            </c:rich>
          </c:tx>
          <c:layout/>
          <c:overlay val="0"/>
        </c:title>
        <c:numFmt formatCode="General" sourceLinked="1"/>
        <c:majorTickMark val="out"/>
        <c:minorTickMark val="none"/>
        <c:tickLblPos val="nextTo"/>
        <c:crossAx val="1209979871"/>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238125</xdr:colOff>
      <xdr:row>24</xdr:row>
      <xdr:rowOff>85725</xdr:rowOff>
    </xdr:from>
    <xdr:to>
      <xdr:col>14</xdr:col>
      <xdr:colOff>238125</xdr:colOff>
      <xdr:row>34</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47</xdr:row>
      <xdr:rowOff>66675</xdr:rowOff>
    </xdr:from>
    <xdr:to>
      <xdr:col>13</xdr:col>
      <xdr:colOff>123825</xdr:colOff>
      <xdr:row>59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238125</xdr:colOff>
      <xdr:row>47</xdr:row>
      <xdr:rowOff>114300</xdr:rowOff>
    </xdr:from>
    <xdr:to>
      <xdr:col>13</xdr:col>
      <xdr:colOff>238125</xdr:colOff>
      <xdr:row>63</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409575</xdr:colOff>
      <xdr:row>43</xdr:row>
      <xdr:rowOff>76200</xdr:rowOff>
    </xdr:from>
    <xdr:to>
      <xdr:col>13</xdr:col>
      <xdr:colOff>409575</xdr:colOff>
      <xdr:row>56</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704850</xdr:colOff>
      <xdr:row>34</xdr:row>
      <xdr:rowOff>145791</xdr:rowOff>
    </xdr:from>
    <xdr:to>
      <xdr:col>8</xdr:col>
      <xdr:colOff>379056</xdr:colOff>
      <xdr:row>43</xdr:row>
      <xdr:rowOff>116633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748393</xdr:colOff>
      <xdr:row>46</xdr:row>
      <xdr:rowOff>58316</xdr:rowOff>
    </xdr:from>
    <xdr:to>
      <xdr:col>8</xdr:col>
      <xdr:colOff>359619</xdr:colOff>
      <xdr:row>56</xdr:row>
      <xdr:rowOff>19439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777552</xdr:colOff>
      <xdr:row>58</xdr:row>
      <xdr:rowOff>165230</xdr:rowOff>
    </xdr:from>
    <xdr:to>
      <xdr:col>8</xdr:col>
      <xdr:colOff>281862</xdr:colOff>
      <xdr:row>68</xdr:row>
      <xdr:rowOff>155510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abSelected="1" topLeftCell="A14" workbookViewId="0">
      <selection activeCell="E26" sqref="E26"/>
    </sheetView>
  </sheetViews>
  <sheetFormatPr defaultRowHeight="15" x14ac:dyDescent="0.25"/>
  <cols>
    <col min="1" max="1" width="11.85546875" customWidth="1"/>
    <col min="2" max="2" width="17.28515625" customWidth="1"/>
    <col min="3" max="3" width="13" customWidth="1"/>
    <col min="4" max="4" width="13.28515625" customWidth="1"/>
  </cols>
  <sheetData>
    <row r="1" spans="1:18" x14ac:dyDescent="0.25">
      <c r="A1" s="35" t="s">
        <v>0</v>
      </c>
      <c r="B1" s="35"/>
      <c r="C1" s="35"/>
      <c r="D1" s="35"/>
      <c r="E1" s="35"/>
      <c r="F1" s="35"/>
      <c r="G1" s="35"/>
      <c r="H1" s="35"/>
      <c r="I1" s="35"/>
      <c r="J1" s="35"/>
      <c r="K1" s="35"/>
      <c r="L1" s="35"/>
      <c r="M1" s="35"/>
      <c r="N1" s="35"/>
      <c r="O1" s="35"/>
      <c r="P1" s="35"/>
      <c r="Q1" s="35"/>
      <c r="R1" s="35"/>
    </row>
    <row r="2" spans="1:18" x14ac:dyDescent="0.25">
      <c r="A2" s="35"/>
      <c r="B2" s="35"/>
      <c r="C2" s="35"/>
      <c r="D2" s="35"/>
      <c r="E2" s="35"/>
      <c r="F2" s="35"/>
      <c r="G2" s="35"/>
      <c r="H2" s="35"/>
      <c r="I2" s="35"/>
      <c r="J2" s="35"/>
      <c r="K2" s="35"/>
      <c r="L2" s="35"/>
      <c r="M2" s="35"/>
      <c r="N2" s="35"/>
      <c r="O2" s="35"/>
      <c r="P2" s="35"/>
      <c r="Q2" s="35"/>
      <c r="R2" s="35"/>
    </row>
    <row r="3" spans="1:18" x14ac:dyDescent="0.25">
      <c r="A3" s="35"/>
      <c r="B3" s="35"/>
      <c r="C3" s="35"/>
      <c r="D3" s="35"/>
      <c r="E3" s="35"/>
      <c r="F3" s="35"/>
      <c r="G3" s="35"/>
      <c r="H3" s="35"/>
      <c r="I3" s="35"/>
      <c r="J3" s="35"/>
      <c r="K3" s="35"/>
      <c r="L3" s="35"/>
      <c r="M3" s="35"/>
      <c r="N3" s="35"/>
      <c r="O3" s="35"/>
      <c r="P3" s="35"/>
      <c r="Q3" s="35"/>
      <c r="R3" s="35"/>
    </row>
    <row r="4" spans="1:18" x14ac:dyDescent="0.25">
      <c r="A4" s="35"/>
      <c r="B4" s="35"/>
      <c r="C4" s="35"/>
      <c r="D4" s="35"/>
      <c r="E4" s="35"/>
      <c r="F4" s="35"/>
      <c r="G4" s="35"/>
      <c r="H4" s="35"/>
      <c r="I4" s="35"/>
      <c r="J4" s="35"/>
      <c r="K4" s="35"/>
      <c r="L4" s="35"/>
      <c r="M4" s="35"/>
      <c r="N4" s="35"/>
      <c r="O4" s="35"/>
      <c r="P4" s="35"/>
      <c r="Q4" s="35"/>
      <c r="R4" s="35"/>
    </row>
    <row r="5" spans="1:18" x14ac:dyDescent="0.25">
      <c r="A5" s="35"/>
      <c r="B5" s="35"/>
      <c r="C5" s="35"/>
      <c r="D5" s="35"/>
      <c r="E5" s="35"/>
      <c r="F5" s="35"/>
      <c r="G5" s="35"/>
      <c r="H5" s="35"/>
      <c r="I5" s="35"/>
      <c r="J5" s="35"/>
      <c r="K5" s="35"/>
      <c r="L5" s="35"/>
      <c r="M5" s="35"/>
      <c r="N5" s="35"/>
      <c r="O5" s="35"/>
      <c r="P5" s="35"/>
      <c r="Q5" s="35"/>
      <c r="R5" s="35"/>
    </row>
    <row r="6" spans="1:18" x14ac:dyDescent="0.25">
      <c r="A6" s="35"/>
      <c r="B6" s="35"/>
      <c r="C6" s="35"/>
      <c r="D6" s="35"/>
      <c r="E6" s="35"/>
      <c r="F6" s="35"/>
      <c r="G6" s="35"/>
      <c r="H6" s="35"/>
      <c r="I6" s="35"/>
      <c r="J6" s="35"/>
      <c r="K6" s="35"/>
      <c r="L6" s="35"/>
      <c r="M6" s="35"/>
      <c r="N6" s="35"/>
      <c r="O6" s="35"/>
      <c r="P6" s="35"/>
      <c r="Q6" s="35"/>
      <c r="R6" s="35"/>
    </row>
    <row r="7" spans="1:18" x14ac:dyDescent="0.25">
      <c r="A7" s="35"/>
      <c r="B7" s="35"/>
      <c r="C7" s="35"/>
      <c r="D7" s="35"/>
      <c r="E7" s="35"/>
      <c r="F7" s="35"/>
      <c r="G7" s="35"/>
      <c r="H7" s="35"/>
      <c r="I7" s="35"/>
      <c r="J7" s="35"/>
      <c r="K7" s="35"/>
      <c r="L7" s="35"/>
      <c r="M7" s="35"/>
      <c r="N7" s="35"/>
      <c r="O7" s="35"/>
      <c r="P7" s="35"/>
      <c r="Q7" s="35"/>
      <c r="R7" s="35"/>
    </row>
    <row r="8" spans="1:18" x14ac:dyDescent="0.25">
      <c r="A8" s="35"/>
      <c r="B8" s="35"/>
      <c r="C8" s="35"/>
      <c r="D8" s="35"/>
      <c r="E8" s="35"/>
      <c r="F8" s="35"/>
      <c r="G8" s="35"/>
      <c r="H8" s="35"/>
      <c r="I8" s="35"/>
      <c r="J8" s="35"/>
      <c r="K8" s="35"/>
      <c r="L8" s="35"/>
      <c r="M8" s="35"/>
      <c r="N8" s="35"/>
      <c r="O8" s="35"/>
      <c r="P8" s="35"/>
      <c r="Q8" s="35"/>
      <c r="R8" s="35"/>
    </row>
    <row r="9" spans="1:18" x14ac:dyDescent="0.25">
      <c r="A9" s="35"/>
      <c r="B9" s="35"/>
      <c r="C9" s="35"/>
      <c r="D9" s="35"/>
      <c r="E9" s="35"/>
      <c r="F9" s="35"/>
      <c r="G9" s="35"/>
      <c r="H9" s="35"/>
      <c r="I9" s="35"/>
      <c r="J9" s="35"/>
      <c r="K9" s="35"/>
      <c r="L9" s="35"/>
      <c r="M9" s="35"/>
      <c r="N9" s="35"/>
      <c r="O9" s="35"/>
      <c r="P9" s="35"/>
      <c r="Q9" s="35"/>
      <c r="R9" s="35"/>
    </row>
    <row r="10" spans="1:18" x14ac:dyDescent="0.25">
      <c r="A10" s="35"/>
      <c r="B10" s="35"/>
      <c r="C10" s="35"/>
      <c r="D10" s="35"/>
      <c r="E10" s="35"/>
      <c r="F10" s="35"/>
      <c r="G10" s="35"/>
      <c r="H10" s="35"/>
      <c r="I10" s="35"/>
      <c r="J10" s="35"/>
      <c r="K10" s="35"/>
      <c r="L10" s="35"/>
      <c r="M10" s="35"/>
      <c r="N10" s="35"/>
      <c r="O10" s="35"/>
      <c r="P10" s="35"/>
      <c r="Q10" s="35"/>
      <c r="R10" s="35"/>
    </row>
    <row r="11" spans="1:18" x14ac:dyDescent="0.25">
      <c r="A11" s="35"/>
      <c r="B11" s="35"/>
      <c r="C11" s="35"/>
      <c r="D11" s="35"/>
      <c r="E11" s="35"/>
      <c r="F11" s="35"/>
      <c r="G11" s="35"/>
      <c r="H11" s="35"/>
      <c r="I11" s="35"/>
      <c r="J11" s="35"/>
      <c r="K11" s="35"/>
      <c r="L11" s="35"/>
      <c r="M11" s="35"/>
      <c r="N11" s="35"/>
      <c r="O11" s="35"/>
      <c r="P11" s="35"/>
      <c r="Q11" s="35"/>
      <c r="R11" s="35"/>
    </row>
    <row r="12" spans="1:18" x14ac:dyDescent="0.25">
      <c r="A12" s="35"/>
      <c r="B12" s="35"/>
      <c r="C12" s="35"/>
      <c r="D12" s="35"/>
      <c r="E12" s="35"/>
      <c r="F12" s="35"/>
      <c r="G12" s="35"/>
      <c r="H12" s="35"/>
      <c r="I12" s="35"/>
      <c r="J12" s="35"/>
      <c r="K12" s="35"/>
      <c r="L12" s="35"/>
      <c r="M12" s="35"/>
      <c r="N12" s="35"/>
      <c r="O12" s="35"/>
      <c r="P12" s="35"/>
      <c r="Q12" s="35"/>
      <c r="R12" s="35"/>
    </row>
    <row r="13" spans="1:18" x14ac:dyDescent="0.25">
      <c r="A13" s="35"/>
      <c r="B13" s="35"/>
      <c r="C13" s="35"/>
      <c r="D13" s="35"/>
      <c r="E13" s="35"/>
      <c r="F13" s="35"/>
      <c r="G13" s="35"/>
      <c r="H13" s="35"/>
      <c r="I13" s="35"/>
      <c r="J13" s="35"/>
      <c r="K13" s="35"/>
      <c r="L13" s="35"/>
      <c r="M13" s="35"/>
      <c r="N13" s="35"/>
      <c r="O13" s="35"/>
      <c r="P13" s="35"/>
      <c r="Q13" s="35"/>
      <c r="R13" s="35"/>
    </row>
    <row r="14" spans="1:18" x14ac:dyDescent="0.25">
      <c r="A14" s="35"/>
      <c r="B14" s="35"/>
      <c r="C14" s="35"/>
      <c r="D14" s="35"/>
      <c r="E14" s="35"/>
      <c r="F14" s="35"/>
      <c r="G14" s="35"/>
      <c r="H14" s="35"/>
      <c r="I14" s="35"/>
      <c r="J14" s="35"/>
      <c r="K14" s="35"/>
      <c r="L14" s="35"/>
      <c r="M14" s="35"/>
      <c r="N14" s="35"/>
      <c r="O14" s="35"/>
      <c r="P14" s="35"/>
      <c r="Q14" s="35"/>
      <c r="R14" s="35"/>
    </row>
    <row r="15" spans="1:18" x14ac:dyDescent="0.25">
      <c r="A15" s="35"/>
      <c r="B15" s="35"/>
      <c r="C15" s="35"/>
      <c r="D15" s="35"/>
      <c r="E15" s="35"/>
      <c r="F15" s="35"/>
      <c r="G15" s="35"/>
      <c r="H15" s="35"/>
      <c r="I15" s="35"/>
      <c r="J15" s="35"/>
      <c r="K15" s="35"/>
      <c r="L15" s="35"/>
      <c r="M15" s="35"/>
      <c r="N15" s="35"/>
      <c r="O15" s="35"/>
      <c r="P15" s="35"/>
      <c r="Q15" s="35"/>
      <c r="R15" s="35"/>
    </row>
    <row r="16" spans="1:18" x14ac:dyDescent="0.25">
      <c r="A16" s="35"/>
      <c r="B16" s="35"/>
      <c r="C16" s="35"/>
      <c r="D16" s="35"/>
      <c r="E16" s="35"/>
      <c r="F16" s="35"/>
      <c r="G16" s="35"/>
      <c r="H16" s="35"/>
      <c r="I16" s="35"/>
      <c r="J16" s="35"/>
      <c r="K16" s="35"/>
      <c r="L16" s="35"/>
      <c r="M16" s="35"/>
      <c r="N16" s="35"/>
      <c r="O16" s="35"/>
      <c r="P16" s="35"/>
      <c r="Q16" s="35"/>
      <c r="R16" s="35"/>
    </row>
    <row r="17" spans="1:18" x14ac:dyDescent="0.25">
      <c r="A17" s="35"/>
      <c r="B17" s="35"/>
      <c r="C17" s="35"/>
      <c r="D17" s="35"/>
      <c r="E17" s="35"/>
      <c r="F17" s="35"/>
      <c r="G17" s="35"/>
      <c r="H17" s="35"/>
      <c r="I17" s="35"/>
      <c r="J17" s="35"/>
      <c r="K17" s="35"/>
      <c r="L17" s="35"/>
      <c r="M17" s="35"/>
      <c r="N17" s="35"/>
      <c r="O17" s="35"/>
      <c r="P17" s="35"/>
      <c r="Q17" s="35"/>
      <c r="R17" s="35"/>
    </row>
    <row r="18" spans="1:18" x14ac:dyDescent="0.25">
      <c r="A18" s="35"/>
      <c r="B18" s="35"/>
      <c r="C18" s="35"/>
      <c r="D18" s="35"/>
      <c r="E18" s="35"/>
      <c r="F18" s="35"/>
      <c r="G18" s="35"/>
      <c r="H18" s="35"/>
      <c r="I18" s="35"/>
      <c r="J18" s="35"/>
      <c r="K18" s="35"/>
      <c r="L18" s="35"/>
      <c r="M18" s="35"/>
      <c r="N18" s="35"/>
      <c r="O18" s="35"/>
      <c r="P18" s="35"/>
      <c r="Q18" s="35"/>
      <c r="R18" s="35"/>
    </row>
    <row r="19" spans="1:18" x14ac:dyDescent="0.25">
      <c r="A19" s="35"/>
      <c r="B19" s="35"/>
      <c r="C19" s="35"/>
      <c r="D19" s="35"/>
      <c r="E19" s="35"/>
      <c r="F19" s="35"/>
      <c r="G19" s="35"/>
      <c r="H19" s="35"/>
      <c r="I19" s="35"/>
      <c r="J19" s="35"/>
      <c r="K19" s="35"/>
      <c r="L19" s="35"/>
      <c r="M19" s="35"/>
      <c r="N19" s="35"/>
      <c r="O19" s="35"/>
      <c r="P19" s="35"/>
      <c r="Q19" s="35"/>
      <c r="R19" s="35"/>
    </row>
    <row r="20" spans="1:18" x14ac:dyDescent="0.25">
      <c r="A20" s="35"/>
      <c r="B20" s="35"/>
      <c r="C20" s="35"/>
      <c r="D20" s="35"/>
      <c r="E20" s="35"/>
      <c r="F20" s="35"/>
      <c r="G20" s="35"/>
      <c r="H20" s="35"/>
      <c r="I20" s="35"/>
      <c r="J20" s="35"/>
      <c r="K20" s="35"/>
      <c r="L20" s="35"/>
      <c r="M20" s="35"/>
      <c r="N20" s="35"/>
      <c r="O20" s="35"/>
      <c r="P20" s="35"/>
      <c r="Q20" s="35"/>
      <c r="R20" s="35"/>
    </row>
    <row r="21" spans="1:18" x14ac:dyDescent="0.25">
      <c r="A21" s="35"/>
      <c r="B21" s="35"/>
      <c r="C21" s="35"/>
      <c r="D21" s="35"/>
      <c r="E21" s="35"/>
      <c r="F21" s="35"/>
      <c r="G21" s="35"/>
      <c r="H21" s="35"/>
      <c r="I21" s="35"/>
      <c r="J21" s="35"/>
      <c r="K21" s="35"/>
      <c r="L21" s="35"/>
      <c r="M21" s="35"/>
      <c r="N21" s="35"/>
      <c r="O21" s="35"/>
      <c r="P21" s="35"/>
      <c r="Q21" s="35"/>
      <c r="R21" s="35"/>
    </row>
    <row r="22" spans="1:18" x14ac:dyDescent="0.25">
      <c r="A22" s="35"/>
      <c r="B22" s="35"/>
      <c r="C22" s="35"/>
      <c r="D22" s="35"/>
      <c r="E22" s="35"/>
      <c r="F22" s="35"/>
      <c r="G22" s="35"/>
      <c r="H22" s="35"/>
      <c r="I22" s="35"/>
      <c r="J22" s="35"/>
      <c r="K22" s="35"/>
      <c r="L22" s="35"/>
      <c r="M22" s="35"/>
      <c r="N22" s="35"/>
      <c r="O22" s="35"/>
      <c r="P22" s="35"/>
      <c r="Q22" s="35"/>
      <c r="R22" s="35"/>
    </row>
    <row r="23" spans="1:18" x14ac:dyDescent="0.25">
      <c r="A23" s="35"/>
      <c r="B23" s="35"/>
      <c r="C23" s="35"/>
      <c r="D23" s="35"/>
      <c r="E23" s="35"/>
      <c r="F23" s="35"/>
      <c r="G23" s="35"/>
      <c r="H23" s="35"/>
      <c r="I23" s="35"/>
      <c r="J23" s="35"/>
      <c r="K23" s="35"/>
      <c r="L23" s="35"/>
      <c r="M23" s="35"/>
      <c r="N23" s="35"/>
      <c r="O23" s="35"/>
      <c r="P23" s="35"/>
      <c r="Q23" s="35"/>
      <c r="R23" s="35"/>
    </row>
    <row r="26" spans="1:18" x14ac:dyDescent="0.25">
      <c r="A26" s="9" t="s">
        <v>1</v>
      </c>
      <c r="B26" s="9" t="s">
        <v>2</v>
      </c>
      <c r="C26" s="9" t="s">
        <v>3</v>
      </c>
      <c r="D26" s="9" t="s">
        <v>4</v>
      </c>
    </row>
    <row r="27" spans="1:18" x14ac:dyDescent="0.25">
      <c r="A27" s="10">
        <v>50</v>
      </c>
      <c r="B27" s="10">
        <v>60</v>
      </c>
      <c r="C27" s="10">
        <v>55</v>
      </c>
      <c r="D27" s="10">
        <v>70</v>
      </c>
      <c r="H27" s="11" t="s">
        <v>5</v>
      </c>
      <c r="I27" s="8">
        <f>AVERAGE(A27:D27)</f>
        <v>58.75</v>
      </c>
    </row>
    <row r="30" spans="1:18" x14ac:dyDescent="0.25">
      <c r="H30" s="11" t="s">
        <v>6</v>
      </c>
      <c r="I30" s="8">
        <f>MEDIAN(A27:D27)</f>
        <v>57.5</v>
      </c>
    </row>
    <row r="33" spans="8:9" x14ac:dyDescent="0.25">
      <c r="H33" s="11" t="s">
        <v>7</v>
      </c>
      <c r="I33" s="8" t="e">
        <f>MODE(A27:D27)</f>
        <v>#N/A</v>
      </c>
    </row>
  </sheetData>
  <mergeCells count="1">
    <mergeCell ref="A1:R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topLeftCell="A33" workbookViewId="0">
      <selection activeCell="A47" sqref="A47:E47"/>
    </sheetView>
  </sheetViews>
  <sheetFormatPr defaultRowHeight="15" x14ac:dyDescent="0.25"/>
  <cols>
    <col min="1" max="5" width="31.42578125" customWidth="1"/>
  </cols>
  <sheetData>
    <row r="1" spans="1:17" x14ac:dyDescent="0.25">
      <c r="A1" s="36" t="s">
        <v>39</v>
      </c>
      <c r="B1" s="37"/>
      <c r="C1" s="37"/>
      <c r="D1" s="37"/>
      <c r="E1" s="37"/>
      <c r="F1" s="37"/>
      <c r="G1" s="37"/>
      <c r="H1" s="37"/>
      <c r="I1" s="37"/>
      <c r="J1" s="37"/>
      <c r="K1" s="37"/>
      <c r="L1" s="37"/>
      <c r="M1" s="37"/>
      <c r="N1" s="37"/>
      <c r="O1" s="37"/>
      <c r="P1" s="37"/>
      <c r="Q1" s="37"/>
    </row>
    <row r="2" spans="1:17" x14ac:dyDescent="0.25">
      <c r="A2" s="37"/>
      <c r="B2" s="37"/>
      <c r="C2" s="37"/>
      <c r="D2" s="37"/>
      <c r="E2" s="37"/>
      <c r="F2" s="37"/>
      <c r="G2" s="37"/>
      <c r="H2" s="37"/>
      <c r="I2" s="37"/>
      <c r="J2" s="37"/>
      <c r="K2" s="37"/>
      <c r="L2" s="37"/>
      <c r="M2" s="37"/>
      <c r="N2" s="37"/>
      <c r="O2" s="37"/>
      <c r="P2" s="37"/>
      <c r="Q2" s="37"/>
    </row>
    <row r="3" spans="1:17" x14ac:dyDescent="0.25">
      <c r="A3" s="37"/>
      <c r="B3" s="37"/>
      <c r="C3" s="37"/>
      <c r="D3" s="37"/>
      <c r="E3" s="37"/>
      <c r="F3" s="37"/>
      <c r="G3" s="37"/>
      <c r="H3" s="37"/>
      <c r="I3" s="37"/>
      <c r="J3" s="37"/>
      <c r="K3" s="37"/>
      <c r="L3" s="37"/>
      <c r="M3" s="37"/>
      <c r="N3" s="37"/>
      <c r="O3" s="37"/>
      <c r="P3" s="37"/>
      <c r="Q3" s="37"/>
    </row>
    <row r="4" spans="1:17" x14ac:dyDescent="0.25">
      <c r="A4" s="37"/>
      <c r="B4" s="37"/>
      <c r="C4" s="37"/>
      <c r="D4" s="37"/>
      <c r="E4" s="37"/>
      <c r="F4" s="37"/>
      <c r="G4" s="37"/>
      <c r="H4" s="37"/>
      <c r="I4" s="37"/>
      <c r="J4" s="37"/>
      <c r="K4" s="37"/>
      <c r="L4" s="37"/>
      <c r="M4" s="37"/>
      <c r="N4" s="37"/>
      <c r="O4" s="37"/>
      <c r="P4" s="37"/>
      <c r="Q4" s="37"/>
    </row>
    <row r="5" spans="1:17" x14ac:dyDescent="0.25">
      <c r="A5" s="37"/>
      <c r="B5" s="37"/>
      <c r="C5" s="37"/>
      <c r="D5" s="37"/>
      <c r="E5" s="37"/>
      <c r="F5" s="37"/>
      <c r="G5" s="37"/>
      <c r="H5" s="37"/>
      <c r="I5" s="37"/>
      <c r="J5" s="37"/>
      <c r="K5" s="37"/>
      <c r="L5" s="37"/>
      <c r="M5" s="37"/>
      <c r="N5" s="37"/>
      <c r="O5" s="37"/>
      <c r="P5" s="37"/>
      <c r="Q5" s="37"/>
    </row>
    <row r="6" spans="1:17" x14ac:dyDescent="0.25">
      <c r="A6" s="37"/>
      <c r="B6" s="37"/>
      <c r="C6" s="37"/>
      <c r="D6" s="37"/>
      <c r="E6" s="37"/>
      <c r="F6" s="37"/>
      <c r="G6" s="37"/>
      <c r="H6" s="37"/>
      <c r="I6" s="37"/>
      <c r="J6" s="37"/>
      <c r="K6" s="37"/>
      <c r="L6" s="37"/>
      <c r="M6" s="37"/>
      <c r="N6" s="37"/>
      <c r="O6" s="37"/>
      <c r="P6" s="37"/>
      <c r="Q6" s="37"/>
    </row>
    <row r="7" spans="1:17" x14ac:dyDescent="0.25">
      <c r="A7" s="37"/>
      <c r="B7" s="37"/>
      <c r="C7" s="37"/>
      <c r="D7" s="37"/>
      <c r="E7" s="37"/>
      <c r="F7" s="37"/>
      <c r="G7" s="37"/>
      <c r="H7" s="37"/>
      <c r="I7" s="37"/>
      <c r="J7" s="37"/>
      <c r="K7" s="37"/>
      <c r="L7" s="37"/>
      <c r="M7" s="37"/>
      <c r="N7" s="37"/>
      <c r="O7" s="37"/>
      <c r="P7" s="37"/>
      <c r="Q7" s="37"/>
    </row>
    <row r="8" spans="1:17" x14ac:dyDescent="0.25">
      <c r="A8" s="37"/>
      <c r="B8" s="37"/>
      <c r="C8" s="37"/>
      <c r="D8" s="37"/>
      <c r="E8" s="37"/>
      <c r="F8" s="37"/>
      <c r="G8" s="37"/>
      <c r="H8" s="37"/>
      <c r="I8" s="37"/>
      <c r="J8" s="37"/>
      <c r="K8" s="37"/>
      <c r="L8" s="37"/>
      <c r="M8" s="37"/>
      <c r="N8" s="37"/>
      <c r="O8" s="37"/>
      <c r="P8" s="37"/>
      <c r="Q8" s="37"/>
    </row>
    <row r="9" spans="1:17" x14ac:dyDescent="0.25">
      <c r="A9" s="37"/>
      <c r="B9" s="37"/>
      <c r="C9" s="37"/>
      <c r="D9" s="37"/>
      <c r="E9" s="37"/>
      <c r="F9" s="37"/>
      <c r="G9" s="37"/>
      <c r="H9" s="37"/>
      <c r="I9" s="37"/>
      <c r="J9" s="37"/>
      <c r="K9" s="37"/>
      <c r="L9" s="37"/>
      <c r="M9" s="37"/>
      <c r="N9" s="37"/>
      <c r="O9" s="37"/>
      <c r="P9" s="37"/>
      <c r="Q9" s="37"/>
    </row>
    <row r="10" spans="1:17" x14ac:dyDescent="0.25">
      <c r="A10" s="37"/>
      <c r="B10" s="37"/>
      <c r="C10" s="37"/>
      <c r="D10" s="37"/>
      <c r="E10" s="37"/>
      <c r="F10" s="37"/>
      <c r="G10" s="37"/>
      <c r="H10" s="37"/>
      <c r="I10" s="37"/>
      <c r="J10" s="37"/>
      <c r="K10" s="37"/>
      <c r="L10" s="37"/>
      <c r="M10" s="37"/>
      <c r="N10" s="37"/>
      <c r="O10" s="37"/>
      <c r="P10" s="37"/>
      <c r="Q10" s="37"/>
    </row>
    <row r="11" spans="1:17" x14ac:dyDescent="0.25">
      <c r="A11" s="37"/>
      <c r="B11" s="37"/>
      <c r="C11" s="37"/>
      <c r="D11" s="37"/>
      <c r="E11" s="37"/>
      <c r="F11" s="37"/>
      <c r="G11" s="37"/>
      <c r="H11" s="37"/>
      <c r="I11" s="37"/>
      <c r="J11" s="37"/>
      <c r="K11" s="37"/>
      <c r="L11" s="37"/>
      <c r="M11" s="37"/>
      <c r="N11" s="37"/>
      <c r="O11" s="37"/>
      <c r="P11" s="37"/>
      <c r="Q11" s="37"/>
    </row>
    <row r="12" spans="1:17" x14ac:dyDescent="0.25">
      <c r="A12" s="37"/>
      <c r="B12" s="37"/>
      <c r="C12" s="37"/>
      <c r="D12" s="37"/>
      <c r="E12" s="37"/>
      <c r="F12" s="37"/>
      <c r="G12" s="37"/>
      <c r="H12" s="37"/>
      <c r="I12" s="37"/>
      <c r="J12" s="37"/>
      <c r="K12" s="37"/>
      <c r="L12" s="37"/>
      <c r="M12" s="37"/>
      <c r="N12" s="37"/>
      <c r="O12" s="37"/>
      <c r="P12" s="37"/>
      <c r="Q12" s="37"/>
    </row>
    <row r="13" spans="1:17" x14ac:dyDescent="0.25">
      <c r="A13" s="37"/>
      <c r="B13" s="37"/>
      <c r="C13" s="37"/>
      <c r="D13" s="37"/>
      <c r="E13" s="37"/>
      <c r="F13" s="37"/>
      <c r="G13" s="37"/>
      <c r="H13" s="37"/>
      <c r="I13" s="37"/>
      <c r="J13" s="37"/>
      <c r="K13" s="37"/>
      <c r="L13" s="37"/>
      <c r="M13" s="37"/>
      <c r="N13" s="37"/>
      <c r="O13" s="37"/>
      <c r="P13" s="37"/>
      <c r="Q13" s="37"/>
    </row>
    <row r="14" spans="1:17" x14ac:dyDescent="0.25">
      <c r="A14" s="37"/>
      <c r="B14" s="37"/>
      <c r="C14" s="37"/>
      <c r="D14" s="37"/>
      <c r="E14" s="37"/>
      <c r="F14" s="37"/>
      <c r="G14" s="37"/>
      <c r="H14" s="37"/>
      <c r="I14" s="37"/>
      <c r="J14" s="37"/>
      <c r="K14" s="37"/>
      <c r="L14" s="37"/>
      <c r="M14" s="37"/>
      <c r="N14" s="37"/>
      <c r="O14" s="37"/>
      <c r="P14" s="37"/>
      <c r="Q14" s="37"/>
    </row>
    <row r="15" spans="1:17" x14ac:dyDescent="0.25">
      <c r="A15" s="37"/>
      <c r="B15" s="37"/>
      <c r="C15" s="37"/>
      <c r="D15" s="37"/>
      <c r="E15" s="37"/>
      <c r="F15" s="37"/>
      <c r="G15" s="37"/>
      <c r="H15" s="37"/>
      <c r="I15" s="37"/>
      <c r="J15" s="37"/>
      <c r="K15" s="37"/>
      <c r="L15" s="37"/>
      <c r="M15" s="37"/>
      <c r="N15" s="37"/>
      <c r="O15" s="37"/>
      <c r="P15" s="37"/>
      <c r="Q15" s="37"/>
    </row>
    <row r="16" spans="1:17" x14ac:dyDescent="0.25">
      <c r="A16" s="37"/>
      <c r="B16" s="37"/>
      <c r="C16" s="37"/>
      <c r="D16" s="37"/>
      <c r="E16" s="37"/>
      <c r="F16" s="37"/>
      <c r="G16" s="37"/>
      <c r="H16" s="37"/>
      <c r="I16" s="37"/>
      <c r="J16" s="37"/>
      <c r="K16" s="37"/>
      <c r="L16" s="37"/>
      <c r="M16" s="37"/>
      <c r="N16" s="37"/>
      <c r="O16" s="37"/>
      <c r="P16" s="37"/>
      <c r="Q16" s="37"/>
    </row>
    <row r="17" spans="1:17" x14ac:dyDescent="0.25">
      <c r="A17" s="37"/>
      <c r="B17" s="37"/>
      <c r="C17" s="37"/>
      <c r="D17" s="37"/>
      <c r="E17" s="37"/>
      <c r="F17" s="37"/>
      <c r="G17" s="37"/>
      <c r="H17" s="37"/>
      <c r="I17" s="37"/>
      <c r="J17" s="37"/>
      <c r="K17" s="37"/>
      <c r="L17" s="37"/>
      <c r="M17" s="37"/>
      <c r="N17" s="37"/>
      <c r="O17" s="37"/>
      <c r="P17" s="37"/>
      <c r="Q17" s="37"/>
    </row>
    <row r="18" spans="1:17" x14ac:dyDescent="0.25">
      <c r="A18" s="37"/>
      <c r="B18" s="37"/>
      <c r="C18" s="37"/>
      <c r="D18" s="37"/>
      <c r="E18" s="37"/>
      <c r="F18" s="37"/>
      <c r="G18" s="37"/>
      <c r="H18" s="37"/>
      <c r="I18" s="37"/>
      <c r="J18" s="37"/>
      <c r="K18" s="37"/>
      <c r="L18" s="37"/>
      <c r="M18" s="37"/>
      <c r="N18" s="37"/>
      <c r="O18" s="37"/>
      <c r="P18" s="37"/>
      <c r="Q18" s="37"/>
    </row>
    <row r="19" spans="1:17" x14ac:dyDescent="0.25">
      <c r="A19" s="37"/>
      <c r="B19" s="37"/>
      <c r="C19" s="37"/>
      <c r="D19" s="37"/>
      <c r="E19" s="37"/>
      <c r="F19" s="37"/>
      <c r="G19" s="37"/>
      <c r="H19" s="37"/>
      <c r="I19" s="37"/>
      <c r="J19" s="37"/>
      <c r="K19" s="37"/>
      <c r="L19" s="37"/>
      <c r="M19" s="37"/>
      <c r="N19" s="37"/>
      <c r="O19" s="37"/>
      <c r="P19" s="37"/>
      <c r="Q19" s="37"/>
    </row>
    <row r="20" spans="1:17" x14ac:dyDescent="0.25">
      <c r="A20" s="37"/>
      <c r="B20" s="37"/>
      <c r="C20" s="37"/>
      <c r="D20" s="37"/>
      <c r="E20" s="37"/>
      <c r="F20" s="37"/>
      <c r="G20" s="37"/>
      <c r="H20" s="37"/>
      <c r="I20" s="37"/>
      <c r="J20" s="37"/>
      <c r="K20" s="37"/>
      <c r="L20" s="37"/>
      <c r="M20" s="37"/>
      <c r="N20" s="37"/>
      <c r="O20" s="37"/>
      <c r="P20" s="37"/>
      <c r="Q20" s="37"/>
    </row>
    <row r="21" spans="1:17" x14ac:dyDescent="0.25">
      <c r="A21" s="37"/>
      <c r="B21" s="37"/>
      <c r="C21" s="37"/>
      <c r="D21" s="37"/>
      <c r="E21" s="37"/>
      <c r="F21" s="37"/>
      <c r="G21" s="37"/>
      <c r="H21" s="37"/>
      <c r="I21" s="37"/>
      <c r="J21" s="37"/>
      <c r="K21" s="37"/>
      <c r="L21" s="37"/>
      <c r="M21" s="37"/>
      <c r="N21" s="37"/>
      <c r="O21" s="37"/>
      <c r="P21" s="37"/>
      <c r="Q21" s="37"/>
    </row>
    <row r="22" spans="1:17" x14ac:dyDescent="0.25">
      <c r="A22" s="37"/>
      <c r="B22" s="37"/>
      <c r="C22" s="37"/>
      <c r="D22" s="37"/>
      <c r="E22" s="37"/>
      <c r="F22" s="37"/>
      <c r="G22" s="37"/>
      <c r="H22" s="37"/>
      <c r="I22" s="37"/>
      <c r="J22" s="37"/>
      <c r="K22" s="37"/>
      <c r="L22" s="37"/>
      <c r="M22" s="37"/>
      <c r="N22" s="37"/>
      <c r="O22" s="37"/>
      <c r="P22" s="37"/>
      <c r="Q22" s="37"/>
    </row>
    <row r="23" spans="1:17" x14ac:dyDescent="0.25">
      <c r="A23" s="37"/>
      <c r="B23" s="37"/>
      <c r="C23" s="37"/>
      <c r="D23" s="37"/>
      <c r="E23" s="37"/>
      <c r="F23" s="37"/>
      <c r="G23" s="37"/>
      <c r="H23" s="37"/>
      <c r="I23" s="37"/>
      <c r="J23" s="37"/>
      <c r="K23" s="37"/>
      <c r="L23" s="37"/>
      <c r="M23" s="37"/>
      <c r="N23" s="37"/>
      <c r="O23" s="37"/>
      <c r="P23" s="37"/>
      <c r="Q23" s="37"/>
    </row>
    <row r="24" spans="1:17" x14ac:dyDescent="0.25">
      <c r="A24" s="37"/>
      <c r="B24" s="37"/>
      <c r="C24" s="37"/>
      <c r="D24" s="37"/>
      <c r="E24" s="37"/>
      <c r="F24" s="37"/>
      <c r="G24" s="37"/>
      <c r="H24" s="37"/>
      <c r="I24" s="37"/>
      <c r="J24" s="37"/>
      <c r="K24" s="37"/>
      <c r="L24" s="37"/>
      <c r="M24" s="37"/>
      <c r="N24" s="37"/>
      <c r="O24" s="37"/>
      <c r="P24" s="37"/>
      <c r="Q24" s="37"/>
    </row>
    <row r="25" spans="1:17" x14ac:dyDescent="0.25">
      <c r="A25" s="37"/>
      <c r="B25" s="37"/>
      <c r="C25" s="37"/>
      <c r="D25" s="37"/>
      <c r="E25" s="37"/>
      <c r="F25" s="37"/>
      <c r="G25" s="37"/>
      <c r="H25" s="37"/>
      <c r="I25" s="37"/>
      <c r="J25" s="37"/>
      <c r="K25" s="37"/>
      <c r="L25" s="37"/>
      <c r="M25" s="37"/>
      <c r="N25" s="37"/>
      <c r="O25" s="37"/>
      <c r="P25" s="37"/>
      <c r="Q25" s="37"/>
    </row>
    <row r="26" spans="1:17" x14ac:dyDescent="0.25">
      <c r="A26" s="37"/>
      <c r="B26" s="37"/>
      <c r="C26" s="37"/>
      <c r="D26" s="37"/>
      <c r="E26" s="37"/>
      <c r="F26" s="37"/>
      <c r="G26" s="37"/>
      <c r="H26" s="37"/>
      <c r="I26" s="37"/>
      <c r="J26" s="37"/>
      <c r="K26" s="37"/>
      <c r="L26" s="37"/>
      <c r="M26" s="37"/>
      <c r="N26" s="37"/>
      <c r="O26" s="37"/>
      <c r="P26" s="37"/>
      <c r="Q26" s="37"/>
    </row>
    <row r="30" spans="1:17" x14ac:dyDescent="0.25">
      <c r="A30" s="9" t="s">
        <v>40</v>
      </c>
      <c r="B30" s="9" t="s">
        <v>41</v>
      </c>
      <c r="C30" s="9" t="s">
        <v>42</v>
      </c>
      <c r="D30" s="9" t="s">
        <v>43</v>
      </c>
      <c r="E30" s="9" t="s">
        <v>44</v>
      </c>
    </row>
    <row r="31" spans="1:17" x14ac:dyDescent="0.25">
      <c r="A31" s="14">
        <v>30</v>
      </c>
      <c r="B31" s="14">
        <v>25</v>
      </c>
      <c r="C31" s="14">
        <v>22</v>
      </c>
      <c r="D31" s="14">
        <v>18</v>
      </c>
      <c r="E31" s="14">
        <v>35</v>
      </c>
    </row>
    <row r="32" spans="1:17" x14ac:dyDescent="0.25">
      <c r="A32" s="14">
        <v>32</v>
      </c>
      <c r="B32" s="14">
        <v>27</v>
      </c>
      <c r="C32" s="14">
        <v>23</v>
      </c>
      <c r="D32" s="14">
        <v>17</v>
      </c>
      <c r="E32" s="14">
        <v>36</v>
      </c>
    </row>
    <row r="33" spans="1:5" x14ac:dyDescent="0.25">
      <c r="A33" s="14">
        <v>33</v>
      </c>
      <c r="B33" s="14">
        <v>26</v>
      </c>
      <c r="C33" s="14">
        <v>20</v>
      </c>
      <c r="D33" s="14">
        <v>19</v>
      </c>
      <c r="E33" s="14">
        <v>34</v>
      </c>
    </row>
    <row r="34" spans="1:5" x14ac:dyDescent="0.25">
      <c r="A34" s="14">
        <v>28</v>
      </c>
      <c r="B34" s="14">
        <v>23</v>
      </c>
      <c r="C34" s="14">
        <v>25</v>
      </c>
      <c r="D34" s="14">
        <v>20</v>
      </c>
      <c r="E34" s="14">
        <v>35</v>
      </c>
    </row>
    <row r="35" spans="1:5" x14ac:dyDescent="0.25">
      <c r="A35" s="14">
        <v>31</v>
      </c>
      <c r="B35" s="14">
        <v>28</v>
      </c>
      <c r="C35" s="14">
        <v>21</v>
      </c>
      <c r="D35" s="14">
        <v>21</v>
      </c>
      <c r="E35" s="14">
        <v>33</v>
      </c>
    </row>
    <row r="36" spans="1:5" x14ac:dyDescent="0.25">
      <c r="A36" s="14">
        <v>30</v>
      </c>
      <c r="B36" s="14">
        <v>24</v>
      </c>
      <c r="C36" s="14">
        <v>24</v>
      </c>
      <c r="D36" s="14">
        <v>18</v>
      </c>
      <c r="E36" s="14">
        <v>34</v>
      </c>
    </row>
    <row r="37" spans="1:5" x14ac:dyDescent="0.25">
      <c r="A37" s="14">
        <v>29</v>
      </c>
      <c r="B37" s="14">
        <v>26</v>
      </c>
      <c r="C37" s="14">
        <v>23</v>
      </c>
      <c r="D37" s="14">
        <v>19</v>
      </c>
      <c r="E37" s="14">
        <v>32</v>
      </c>
    </row>
    <row r="38" spans="1:5" x14ac:dyDescent="0.25">
      <c r="A38" s="14">
        <v>30</v>
      </c>
      <c r="B38" s="14">
        <v>25</v>
      </c>
      <c r="C38" s="14">
        <v>22</v>
      </c>
      <c r="D38" s="14">
        <v>17</v>
      </c>
      <c r="E38" s="14">
        <v>33</v>
      </c>
    </row>
    <row r="39" spans="1:5" x14ac:dyDescent="0.25">
      <c r="A39" s="14">
        <v>32</v>
      </c>
      <c r="B39" s="14">
        <v>27</v>
      </c>
      <c r="C39" s="14">
        <v>25</v>
      </c>
      <c r="D39" s="14">
        <v>20</v>
      </c>
      <c r="E39" s="14">
        <v>36</v>
      </c>
    </row>
    <row r="40" spans="1:5" x14ac:dyDescent="0.25">
      <c r="A40" s="14">
        <v>31</v>
      </c>
      <c r="B40" s="14">
        <v>28</v>
      </c>
      <c r="C40" s="14">
        <v>24</v>
      </c>
      <c r="D40" s="14">
        <v>19</v>
      </c>
      <c r="E40" s="14">
        <v>34</v>
      </c>
    </row>
    <row r="42" spans="1:5" x14ac:dyDescent="0.25">
      <c r="A42" s="7" t="s">
        <v>5</v>
      </c>
    </row>
    <row r="43" spans="1:5" x14ac:dyDescent="0.25">
      <c r="A43" s="14">
        <f>AVERAGE(A31:A40)</f>
        <v>30.6</v>
      </c>
      <c r="B43" s="14">
        <f>AVERAGE(B31:B40)</f>
        <v>25.9</v>
      </c>
      <c r="C43" s="14">
        <f>AVERAGE(C31:C40)</f>
        <v>22.9</v>
      </c>
      <c r="D43" s="14">
        <f>AVERAGE(D31:D40)</f>
        <v>18.8</v>
      </c>
      <c r="E43" s="14">
        <f>AVERAGE(E31:E40)</f>
        <v>34.200000000000003</v>
      </c>
    </row>
    <row r="44" spans="1:5" x14ac:dyDescent="0.25">
      <c r="A44" s="7" t="s">
        <v>23</v>
      </c>
    </row>
    <row r="45" spans="1:5" x14ac:dyDescent="0.25">
      <c r="A45" s="14">
        <f>MAX(A31:A40)-MIN(A31:A40)</f>
        <v>5</v>
      </c>
      <c r="B45" s="14">
        <f>MAX(B31:B40)-MIN(B31:B40)</f>
        <v>5</v>
      </c>
      <c r="C45" s="14">
        <f>MAX(C31:C40)-MIN(C31:C40)</f>
        <v>5</v>
      </c>
      <c r="D45" s="14">
        <f>MAX(D31:D40)-MIN(D31:D40)</f>
        <v>4</v>
      </c>
      <c r="E45" s="14">
        <f>MAX(E31:E40)-MIN(E31:E40)</f>
        <v>4</v>
      </c>
    </row>
    <row r="46" spans="1:5" x14ac:dyDescent="0.25">
      <c r="A46" s="7" t="s">
        <v>24</v>
      </c>
    </row>
    <row r="47" spans="1:5" x14ac:dyDescent="0.25">
      <c r="A47" s="14">
        <f>_xlfn.VAR.S(A31:A40)</f>
        <v>2.2666666666666675</v>
      </c>
      <c r="B47" s="14">
        <f>_xlfn.VAR.S(B31:B40)</f>
        <v>2.7666666666666675</v>
      </c>
      <c r="C47" s="14">
        <f>_xlfn.VAR.S(C31:C40)</f>
        <v>2.7666666666666675</v>
      </c>
      <c r="D47" s="14">
        <f>_xlfn.VAR.S(D31:D40)</f>
        <v>1.7333333333333332</v>
      </c>
      <c r="E47" s="14">
        <f>_xlfn.VAR.S(E31:E40)</f>
        <v>1.7333333333333332</v>
      </c>
    </row>
  </sheetData>
  <mergeCells count="1">
    <mergeCell ref="A1:Q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2"/>
  <sheetViews>
    <sheetView topLeftCell="A39" workbookViewId="0">
      <selection activeCell="D54" sqref="D54"/>
    </sheetView>
  </sheetViews>
  <sheetFormatPr defaultRowHeight="15" x14ac:dyDescent="0.25"/>
  <cols>
    <col min="1" max="1" width="30.85546875" customWidth="1"/>
    <col min="4" max="4" width="37.28515625" customWidth="1"/>
  </cols>
  <sheetData>
    <row r="1" spans="1:19" x14ac:dyDescent="0.25">
      <c r="A1" s="36" t="s">
        <v>45</v>
      </c>
      <c r="B1" s="37"/>
      <c r="C1" s="37"/>
      <c r="D1" s="37"/>
      <c r="E1" s="37"/>
      <c r="F1" s="37"/>
      <c r="G1" s="37"/>
      <c r="H1" s="37"/>
      <c r="I1" s="37"/>
      <c r="J1" s="37"/>
      <c r="K1" s="37"/>
      <c r="L1" s="37"/>
      <c r="M1" s="37"/>
      <c r="N1" s="37"/>
      <c r="O1" s="37"/>
      <c r="P1" s="37"/>
      <c r="Q1" s="37"/>
      <c r="R1" s="37"/>
      <c r="S1" s="37"/>
    </row>
    <row r="2" spans="1:19" x14ac:dyDescent="0.25">
      <c r="A2" s="37"/>
      <c r="B2" s="37"/>
      <c r="C2" s="37"/>
      <c r="D2" s="37"/>
      <c r="E2" s="37"/>
      <c r="F2" s="37"/>
      <c r="G2" s="37"/>
      <c r="H2" s="37"/>
      <c r="I2" s="37"/>
      <c r="J2" s="37"/>
      <c r="K2" s="37"/>
      <c r="L2" s="37"/>
      <c r="M2" s="37"/>
      <c r="N2" s="37"/>
      <c r="O2" s="37"/>
      <c r="P2" s="37"/>
      <c r="Q2" s="37"/>
      <c r="R2" s="37"/>
      <c r="S2" s="37"/>
    </row>
    <row r="3" spans="1:19" x14ac:dyDescent="0.25">
      <c r="A3" s="37"/>
      <c r="B3" s="37"/>
      <c r="C3" s="37"/>
      <c r="D3" s="37"/>
      <c r="E3" s="37"/>
      <c r="F3" s="37"/>
      <c r="G3" s="37"/>
      <c r="H3" s="37"/>
      <c r="I3" s="37"/>
      <c r="J3" s="37"/>
      <c r="K3" s="37"/>
      <c r="L3" s="37"/>
      <c r="M3" s="37"/>
      <c r="N3" s="37"/>
      <c r="O3" s="37"/>
      <c r="P3" s="37"/>
      <c r="Q3" s="37"/>
      <c r="R3" s="37"/>
      <c r="S3" s="37"/>
    </row>
    <row r="4" spans="1:19" x14ac:dyDescent="0.25">
      <c r="A4" s="37"/>
      <c r="B4" s="37"/>
      <c r="C4" s="37"/>
      <c r="D4" s="37"/>
      <c r="E4" s="37"/>
      <c r="F4" s="37"/>
      <c r="G4" s="37"/>
      <c r="H4" s="37"/>
      <c r="I4" s="37"/>
      <c r="J4" s="37"/>
      <c r="K4" s="37"/>
      <c r="L4" s="37"/>
      <c r="M4" s="37"/>
      <c r="N4" s="37"/>
      <c r="O4" s="37"/>
      <c r="P4" s="37"/>
      <c r="Q4" s="37"/>
      <c r="R4" s="37"/>
      <c r="S4" s="37"/>
    </row>
    <row r="5" spans="1:19" x14ac:dyDescent="0.25">
      <c r="A5" s="37"/>
      <c r="B5" s="37"/>
      <c r="C5" s="37"/>
      <c r="D5" s="37"/>
      <c r="E5" s="37"/>
      <c r="F5" s="37"/>
      <c r="G5" s="37"/>
      <c r="H5" s="37"/>
      <c r="I5" s="37"/>
      <c r="J5" s="37"/>
      <c r="K5" s="37"/>
      <c r="L5" s="37"/>
      <c r="M5" s="37"/>
      <c r="N5" s="37"/>
      <c r="O5" s="37"/>
      <c r="P5" s="37"/>
      <c r="Q5" s="37"/>
      <c r="R5" s="37"/>
      <c r="S5" s="37"/>
    </row>
    <row r="6" spans="1:19" x14ac:dyDescent="0.25">
      <c r="A6" s="37"/>
      <c r="B6" s="37"/>
      <c r="C6" s="37"/>
      <c r="D6" s="37"/>
      <c r="E6" s="37"/>
      <c r="F6" s="37"/>
      <c r="G6" s="37"/>
      <c r="H6" s="37"/>
      <c r="I6" s="37"/>
      <c r="J6" s="37"/>
      <c r="K6" s="37"/>
      <c r="L6" s="37"/>
      <c r="M6" s="37"/>
      <c r="N6" s="37"/>
      <c r="O6" s="37"/>
      <c r="P6" s="37"/>
      <c r="Q6" s="37"/>
      <c r="R6" s="37"/>
      <c r="S6" s="37"/>
    </row>
    <row r="7" spans="1:19" x14ac:dyDescent="0.25">
      <c r="A7" s="37"/>
      <c r="B7" s="37"/>
      <c r="C7" s="37"/>
      <c r="D7" s="37"/>
      <c r="E7" s="37"/>
      <c r="F7" s="37"/>
      <c r="G7" s="37"/>
      <c r="H7" s="37"/>
      <c r="I7" s="37"/>
      <c r="J7" s="37"/>
      <c r="K7" s="37"/>
      <c r="L7" s="37"/>
      <c r="M7" s="37"/>
      <c r="N7" s="37"/>
      <c r="O7" s="37"/>
      <c r="P7" s="37"/>
      <c r="Q7" s="37"/>
      <c r="R7" s="37"/>
      <c r="S7" s="37"/>
    </row>
    <row r="8" spans="1:19" x14ac:dyDescent="0.25">
      <c r="A8" s="37"/>
      <c r="B8" s="37"/>
      <c r="C8" s="37"/>
      <c r="D8" s="37"/>
      <c r="E8" s="37"/>
      <c r="F8" s="37"/>
      <c r="G8" s="37"/>
      <c r="H8" s="37"/>
      <c r="I8" s="37"/>
      <c r="J8" s="37"/>
      <c r="K8" s="37"/>
      <c r="L8" s="37"/>
      <c r="M8" s="37"/>
      <c r="N8" s="37"/>
      <c r="O8" s="37"/>
      <c r="P8" s="37"/>
      <c r="Q8" s="37"/>
      <c r="R8" s="37"/>
      <c r="S8" s="37"/>
    </row>
    <row r="9" spans="1:19" x14ac:dyDescent="0.25">
      <c r="A9" s="37"/>
      <c r="B9" s="37"/>
      <c r="C9" s="37"/>
      <c r="D9" s="37"/>
      <c r="E9" s="37"/>
      <c r="F9" s="37"/>
      <c r="G9" s="37"/>
      <c r="H9" s="37"/>
      <c r="I9" s="37"/>
      <c r="J9" s="37"/>
      <c r="K9" s="37"/>
      <c r="L9" s="37"/>
      <c r="M9" s="37"/>
      <c r="N9" s="37"/>
      <c r="O9" s="37"/>
      <c r="P9" s="37"/>
      <c r="Q9" s="37"/>
      <c r="R9" s="37"/>
      <c r="S9" s="37"/>
    </row>
    <row r="10" spans="1:19" x14ac:dyDescent="0.25">
      <c r="A10" s="37"/>
      <c r="B10" s="37"/>
      <c r="C10" s="37"/>
      <c r="D10" s="37"/>
      <c r="E10" s="37"/>
      <c r="F10" s="37"/>
      <c r="G10" s="37"/>
      <c r="H10" s="37"/>
      <c r="I10" s="37"/>
      <c r="J10" s="37"/>
      <c r="K10" s="37"/>
      <c r="L10" s="37"/>
      <c r="M10" s="37"/>
      <c r="N10" s="37"/>
      <c r="O10" s="37"/>
      <c r="P10" s="37"/>
      <c r="Q10" s="37"/>
      <c r="R10" s="37"/>
      <c r="S10" s="37"/>
    </row>
    <row r="11" spans="1:19" x14ac:dyDescent="0.25">
      <c r="A11" s="37"/>
      <c r="B11" s="37"/>
      <c r="C11" s="37"/>
      <c r="D11" s="37"/>
      <c r="E11" s="37"/>
      <c r="F11" s="37"/>
      <c r="G11" s="37"/>
      <c r="H11" s="37"/>
      <c r="I11" s="37"/>
      <c r="J11" s="37"/>
      <c r="K11" s="37"/>
      <c r="L11" s="37"/>
      <c r="M11" s="37"/>
      <c r="N11" s="37"/>
      <c r="O11" s="37"/>
      <c r="P11" s="37"/>
      <c r="Q11" s="37"/>
      <c r="R11" s="37"/>
      <c r="S11" s="37"/>
    </row>
    <row r="12" spans="1:19" x14ac:dyDescent="0.25">
      <c r="A12" s="37"/>
      <c r="B12" s="37"/>
      <c r="C12" s="37"/>
      <c r="D12" s="37"/>
      <c r="E12" s="37"/>
      <c r="F12" s="37"/>
      <c r="G12" s="37"/>
      <c r="H12" s="37"/>
      <c r="I12" s="37"/>
      <c r="J12" s="37"/>
      <c r="K12" s="37"/>
      <c r="L12" s="37"/>
      <c r="M12" s="37"/>
      <c r="N12" s="37"/>
      <c r="O12" s="37"/>
      <c r="P12" s="37"/>
      <c r="Q12" s="37"/>
      <c r="R12" s="37"/>
      <c r="S12" s="37"/>
    </row>
    <row r="13" spans="1:19" x14ac:dyDescent="0.25">
      <c r="A13" s="37"/>
      <c r="B13" s="37"/>
      <c r="C13" s="37"/>
      <c r="D13" s="37"/>
      <c r="E13" s="37"/>
      <c r="F13" s="37"/>
      <c r="G13" s="37"/>
      <c r="H13" s="37"/>
      <c r="I13" s="37"/>
      <c r="J13" s="37"/>
      <c r="K13" s="37"/>
      <c r="L13" s="37"/>
      <c r="M13" s="37"/>
      <c r="N13" s="37"/>
      <c r="O13" s="37"/>
      <c r="P13" s="37"/>
      <c r="Q13" s="37"/>
      <c r="R13" s="37"/>
      <c r="S13" s="37"/>
    </row>
    <row r="14" spans="1:19" x14ac:dyDescent="0.25">
      <c r="A14" s="37"/>
      <c r="B14" s="37"/>
      <c r="C14" s="37"/>
      <c r="D14" s="37"/>
      <c r="E14" s="37"/>
      <c r="F14" s="37"/>
      <c r="G14" s="37"/>
      <c r="H14" s="37"/>
      <c r="I14" s="37"/>
      <c r="J14" s="37"/>
      <c r="K14" s="37"/>
      <c r="L14" s="37"/>
      <c r="M14" s="37"/>
      <c r="N14" s="37"/>
      <c r="O14" s="37"/>
      <c r="P14" s="37"/>
      <c r="Q14" s="37"/>
      <c r="R14" s="37"/>
      <c r="S14" s="37"/>
    </row>
    <row r="15" spans="1:19" x14ac:dyDescent="0.25">
      <c r="A15" s="37"/>
      <c r="B15" s="37"/>
      <c r="C15" s="37"/>
      <c r="D15" s="37"/>
      <c r="E15" s="37"/>
      <c r="F15" s="37"/>
      <c r="G15" s="37"/>
      <c r="H15" s="37"/>
      <c r="I15" s="37"/>
      <c r="J15" s="37"/>
      <c r="K15" s="37"/>
      <c r="L15" s="37"/>
      <c r="M15" s="37"/>
      <c r="N15" s="37"/>
      <c r="O15" s="37"/>
      <c r="P15" s="37"/>
      <c r="Q15" s="37"/>
      <c r="R15" s="37"/>
      <c r="S15" s="37"/>
    </row>
    <row r="16" spans="1:19" x14ac:dyDescent="0.25">
      <c r="A16" s="37"/>
      <c r="B16" s="37"/>
      <c r="C16" s="37"/>
      <c r="D16" s="37"/>
      <c r="E16" s="37"/>
      <c r="F16" s="37"/>
      <c r="G16" s="37"/>
      <c r="H16" s="37"/>
      <c r="I16" s="37"/>
      <c r="J16" s="37"/>
      <c r="K16" s="37"/>
      <c r="L16" s="37"/>
      <c r="M16" s="37"/>
      <c r="N16" s="37"/>
      <c r="O16" s="37"/>
      <c r="P16" s="37"/>
      <c r="Q16" s="37"/>
      <c r="R16" s="37"/>
      <c r="S16" s="37"/>
    </row>
    <row r="17" spans="1:19" x14ac:dyDescent="0.25">
      <c r="A17" s="37"/>
      <c r="B17" s="37"/>
      <c r="C17" s="37"/>
      <c r="D17" s="37"/>
      <c r="E17" s="37"/>
      <c r="F17" s="37"/>
      <c r="G17" s="37"/>
      <c r="H17" s="37"/>
      <c r="I17" s="37"/>
      <c r="J17" s="37"/>
      <c r="K17" s="37"/>
      <c r="L17" s="37"/>
      <c r="M17" s="37"/>
      <c r="N17" s="37"/>
      <c r="O17" s="37"/>
      <c r="P17" s="37"/>
      <c r="Q17" s="37"/>
      <c r="R17" s="37"/>
      <c r="S17" s="37"/>
    </row>
    <row r="18" spans="1:19" x14ac:dyDescent="0.25">
      <c r="A18" s="37"/>
      <c r="B18" s="37"/>
      <c r="C18" s="37"/>
      <c r="D18" s="37"/>
      <c r="E18" s="37"/>
      <c r="F18" s="37"/>
      <c r="G18" s="37"/>
      <c r="H18" s="37"/>
      <c r="I18" s="37"/>
      <c r="J18" s="37"/>
      <c r="K18" s="37"/>
      <c r="L18" s="37"/>
      <c r="M18" s="37"/>
      <c r="N18" s="37"/>
      <c r="O18" s="37"/>
      <c r="P18" s="37"/>
      <c r="Q18" s="37"/>
      <c r="R18" s="37"/>
      <c r="S18" s="37"/>
    </row>
    <row r="19" spans="1:19" x14ac:dyDescent="0.25">
      <c r="A19" s="37"/>
      <c r="B19" s="37"/>
      <c r="C19" s="37"/>
      <c r="D19" s="37"/>
      <c r="E19" s="37"/>
      <c r="F19" s="37"/>
      <c r="G19" s="37"/>
      <c r="H19" s="37"/>
      <c r="I19" s="37"/>
      <c r="J19" s="37"/>
      <c r="K19" s="37"/>
      <c r="L19" s="37"/>
      <c r="M19" s="37"/>
      <c r="N19" s="37"/>
      <c r="O19" s="37"/>
      <c r="P19" s="37"/>
      <c r="Q19" s="37"/>
      <c r="R19" s="37"/>
      <c r="S19" s="37"/>
    </row>
    <row r="20" spans="1:19" x14ac:dyDescent="0.25">
      <c r="A20" s="37"/>
      <c r="B20" s="37"/>
      <c r="C20" s="37"/>
      <c r="D20" s="37"/>
      <c r="E20" s="37"/>
      <c r="F20" s="37"/>
      <c r="G20" s="37"/>
      <c r="H20" s="37"/>
      <c r="I20" s="37"/>
      <c r="J20" s="37"/>
      <c r="K20" s="37"/>
      <c r="L20" s="37"/>
      <c r="M20" s="37"/>
      <c r="N20" s="37"/>
      <c r="O20" s="37"/>
      <c r="P20" s="37"/>
      <c r="Q20" s="37"/>
      <c r="R20" s="37"/>
      <c r="S20" s="37"/>
    </row>
    <row r="21" spans="1:19" x14ac:dyDescent="0.25">
      <c r="A21" s="37"/>
      <c r="B21" s="37"/>
      <c r="C21" s="37"/>
      <c r="D21" s="37"/>
      <c r="E21" s="37"/>
      <c r="F21" s="37"/>
      <c r="G21" s="37"/>
      <c r="H21" s="37"/>
      <c r="I21" s="37"/>
      <c r="J21" s="37"/>
      <c r="K21" s="37"/>
      <c r="L21" s="37"/>
      <c r="M21" s="37"/>
      <c r="N21" s="37"/>
      <c r="O21" s="37"/>
      <c r="P21" s="37"/>
      <c r="Q21" s="37"/>
      <c r="R21" s="37"/>
      <c r="S21" s="37"/>
    </row>
    <row r="22" spans="1:19" x14ac:dyDescent="0.25">
      <c r="A22" s="37"/>
      <c r="B22" s="37"/>
      <c r="C22" s="37"/>
      <c r="D22" s="37"/>
      <c r="E22" s="37"/>
      <c r="F22" s="37"/>
      <c r="G22" s="37"/>
      <c r="H22" s="37"/>
      <c r="I22" s="37"/>
      <c r="J22" s="37"/>
      <c r="K22" s="37"/>
      <c r="L22" s="37"/>
      <c r="M22" s="37"/>
      <c r="N22" s="37"/>
      <c r="O22" s="37"/>
      <c r="P22" s="37"/>
      <c r="Q22" s="37"/>
      <c r="R22" s="37"/>
      <c r="S22" s="37"/>
    </row>
    <row r="23" spans="1:19" x14ac:dyDescent="0.25">
      <c r="A23" s="37"/>
      <c r="B23" s="37"/>
      <c r="C23" s="37"/>
      <c r="D23" s="37"/>
      <c r="E23" s="37"/>
      <c r="F23" s="37"/>
      <c r="G23" s="37"/>
      <c r="H23" s="37"/>
      <c r="I23" s="37"/>
      <c r="J23" s="37"/>
      <c r="K23" s="37"/>
      <c r="L23" s="37"/>
      <c r="M23" s="37"/>
      <c r="N23" s="37"/>
      <c r="O23" s="37"/>
      <c r="P23" s="37"/>
      <c r="Q23" s="37"/>
      <c r="R23" s="37"/>
      <c r="S23" s="37"/>
    </row>
    <row r="24" spans="1:19" x14ac:dyDescent="0.25">
      <c r="A24" s="37"/>
      <c r="B24" s="37"/>
      <c r="C24" s="37"/>
      <c r="D24" s="37"/>
      <c r="E24" s="37"/>
      <c r="F24" s="37"/>
      <c r="G24" s="37"/>
      <c r="H24" s="37"/>
      <c r="I24" s="37"/>
      <c r="J24" s="37"/>
      <c r="K24" s="37"/>
      <c r="L24" s="37"/>
      <c r="M24" s="37"/>
      <c r="N24" s="37"/>
      <c r="O24" s="37"/>
      <c r="P24" s="37"/>
      <c r="Q24" s="37"/>
      <c r="R24" s="37"/>
      <c r="S24" s="37"/>
    </row>
    <row r="25" spans="1:19" x14ac:dyDescent="0.25">
      <c r="A25" s="37"/>
      <c r="B25" s="37"/>
      <c r="C25" s="37"/>
      <c r="D25" s="37"/>
      <c r="E25" s="37"/>
      <c r="F25" s="37"/>
      <c r="G25" s="37"/>
      <c r="H25" s="37"/>
      <c r="I25" s="37"/>
      <c r="J25" s="37"/>
      <c r="K25" s="37"/>
      <c r="L25" s="37"/>
      <c r="M25" s="37"/>
      <c r="N25" s="37"/>
      <c r="O25" s="37"/>
      <c r="P25" s="37"/>
      <c r="Q25" s="37"/>
      <c r="R25" s="37"/>
      <c r="S25" s="37"/>
    </row>
    <row r="26" spans="1:19" x14ac:dyDescent="0.25">
      <c r="A26" s="37"/>
      <c r="B26" s="37"/>
      <c r="C26" s="37"/>
      <c r="D26" s="37"/>
      <c r="E26" s="37"/>
      <c r="F26" s="37"/>
      <c r="G26" s="37"/>
      <c r="H26" s="37"/>
      <c r="I26" s="37"/>
      <c r="J26" s="37"/>
      <c r="K26" s="37"/>
      <c r="L26" s="37"/>
      <c r="M26" s="37"/>
      <c r="N26" s="37"/>
      <c r="O26" s="37"/>
      <c r="P26" s="37"/>
      <c r="Q26" s="37"/>
      <c r="R26" s="37"/>
      <c r="S26" s="37"/>
    </row>
    <row r="27" spans="1:19" x14ac:dyDescent="0.25">
      <c r="A27" s="37"/>
      <c r="B27" s="37"/>
      <c r="C27" s="37"/>
      <c r="D27" s="37"/>
      <c r="E27" s="37"/>
      <c r="F27" s="37"/>
      <c r="G27" s="37"/>
      <c r="H27" s="37"/>
      <c r="I27" s="37"/>
      <c r="J27" s="37"/>
      <c r="K27" s="37"/>
      <c r="L27" s="37"/>
      <c r="M27" s="37"/>
      <c r="N27" s="37"/>
      <c r="O27" s="37"/>
      <c r="P27" s="37"/>
      <c r="Q27" s="37"/>
      <c r="R27" s="37"/>
      <c r="S27" s="37"/>
    </row>
    <row r="28" spans="1:19" x14ac:dyDescent="0.25">
      <c r="A28" s="37"/>
      <c r="B28" s="37"/>
      <c r="C28" s="37"/>
      <c r="D28" s="37"/>
      <c r="E28" s="37"/>
      <c r="F28" s="37"/>
      <c r="G28" s="37"/>
      <c r="H28" s="37"/>
      <c r="I28" s="37"/>
      <c r="J28" s="37"/>
      <c r="K28" s="37"/>
      <c r="L28" s="37"/>
      <c r="M28" s="37"/>
      <c r="N28" s="37"/>
      <c r="O28" s="37"/>
      <c r="P28" s="37"/>
      <c r="Q28" s="37"/>
      <c r="R28" s="37"/>
      <c r="S28" s="37"/>
    </row>
    <row r="32" spans="1:19" ht="15.75" thickBot="1" x14ac:dyDescent="0.3">
      <c r="A32" s="7" t="s">
        <v>46</v>
      </c>
      <c r="D32" s="7" t="s">
        <v>47</v>
      </c>
    </row>
    <row r="33" spans="1:5" x14ac:dyDescent="0.25">
      <c r="A33" s="14">
        <v>28</v>
      </c>
      <c r="D33" s="18" t="s">
        <v>48</v>
      </c>
      <c r="E33" s="18" t="s">
        <v>50</v>
      </c>
    </row>
    <row r="34" spans="1:5" x14ac:dyDescent="0.25">
      <c r="A34" s="14">
        <v>32</v>
      </c>
      <c r="D34" s="19">
        <v>27</v>
      </c>
      <c r="E34" s="19">
        <v>3</v>
      </c>
    </row>
    <row r="35" spans="1:5" x14ac:dyDescent="0.25">
      <c r="A35" s="14">
        <v>35</v>
      </c>
      <c r="D35" s="19">
        <v>28.8</v>
      </c>
      <c r="E35" s="19">
        <v>5</v>
      </c>
    </row>
    <row r="36" spans="1:5" x14ac:dyDescent="0.25">
      <c r="A36" s="14">
        <v>40</v>
      </c>
      <c r="D36" s="19">
        <v>30.6</v>
      </c>
      <c r="E36" s="19">
        <v>13</v>
      </c>
    </row>
    <row r="37" spans="1:5" x14ac:dyDescent="0.25">
      <c r="A37" s="14">
        <v>42</v>
      </c>
      <c r="D37" s="19">
        <v>32.4</v>
      </c>
      <c r="E37" s="19">
        <v>15</v>
      </c>
    </row>
    <row r="38" spans="1:5" x14ac:dyDescent="0.25">
      <c r="A38" s="14">
        <v>28</v>
      </c>
      <c r="D38" s="19">
        <v>34.200000000000003</v>
      </c>
      <c r="E38" s="19">
        <v>10</v>
      </c>
    </row>
    <row r="39" spans="1:5" x14ac:dyDescent="0.25">
      <c r="A39" s="14">
        <v>33</v>
      </c>
      <c r="D39" s="19">
        <v>36</v>
      </c>
      <c r="E39" s="19">
        <v>16</v>
      </c>
    </row>
    <row r="40" spans="1:5" x14ac:dyDescent="0.25">
      <c r="A40" s="14">
        <v>38</v>
      </c>
      <c r="D40" s="19">
        <v>37.799999999999997</v>
      </c>
      <c r="E40" s="19">
        <v>5</v>
      </c>
    </row>
    <row r="41" spans="1:5" x14ac:dyDescent="0.25">
      <c r="A41" s="14">
        <v>30</v>
      </c>
      <c r="D41" s="19">
        <v>39.6</v>
      </c>
      <c r="E41" s="19">
        <v>13</v>
      </c>
    </row>
    <row r="42" spans="1:5" x14ac:dyDescent="0.25">
      <c r="A42" s="14">
        <v>41</v>
      </c>
      <c r="D42" s="19">
        <v>41.4</v>
      </c>
      <c r="E42" s="19">
        <v>10</v>
      </c>
    </row>
    <row r="43" spans="1:5" x14ac:dyDescent="0.25">
      <c r="A43" s="14">
        <v>37</v>
      </c>
      <c r="D43" s="19">
        <v>43.2</v>
      </c>
      <c r="E43" s="19">
        <v>5</v>
      </c>
    </row>
    <row r="44" spans="1:5" ht="15.75" thickBot="1" x14ac:dyDescent="0.3">
      <c r="A44" s="14">
        <v>31</v>
      </c>
      <c r="D44" s="20" t="s">
        <v>49</v>
      </c>
      <c r="E44" s="20">
        <v>5</v>
      </c>
    </row>
    <row r="45" spans="1:5" x14ac:dyDescent="0.25">
      <c r="A45" s="14">
        <v>34</v>
      </c>
    </row>
    <row r="46" spans="1:5" x14ac:dyDescent="0.25">
      <c r="A46" s="14">
        <v>29</v>
      </c>
    </row>
    <row r="47" spans="1:5" x14ac:dyDescent="0.25">
      <c r="A47" s="14">
        <v>36</v>
      </c>
    </row>
    <row r="48" spans="1:5" x14ac:dyDescent="0.25">
      <c r="A48" s="14">
        <v>43</v>
      </c>
    </row>
    <row r="49" spans="1:5" x14ac:dyDescent="0.25">
      <c r="A49" s="14">
        <v>39</v>
      </c>
      <c r="D49" s="7" t="s">
        <v>7</v>
      </c>
      <c r="E49" s="8">
        <f>MODE(A33:A132)</f>
        <v>31</v>
      </c>
    </row>
    <row r="50" spans="1:5" x14ac:dyDescent="0.25">
      <c r="A50" s="14">
        <v>27</v>
      </c>
    </row>
    <row r="51" spans="1:5" x14ac:dyDescent="0.25">
      <c r="A51" s="14">
        <v>35</v>
      </c>
      <c r="D51" s="7" t="s">
        <v>6</v>
      </c>
      <c r="E51" s="8">
        <f>MEDIAN(A33:A132)</f>
        <v>35</v>
      </c>
    </row>
    <row r="52" spans="1:5" x14ac:dyDescent="0.25">
      <c r="A52" s="14">
        <v>31</v>
      </c>
    </row>
    <row r="53" spans="1:5" x14ac:dyDescent="0.25">
      <c r="A53" s="14">
        <v>39</v>
      </c>
    </row>
    <row r="54" spans="1:5" x14ac:dyDescent="0.25">
      <c r="A54" s="14">
        <v>45</v>
      </c>
      <c r="D54" s="7" t="s">
        <v>23</v>
      </c>
      <c r="E54" s="8">
        <f>MAX(A33:A132)-MIN(A33:A132)</f>
        <v>18</v>
      </c>
    </row>
    <row r="55" spans="1:5" x14ac:dyDescent="0.25">
      <c r="A55" s="14">
        <v>29</v>
      </c>
    </row>
    <row r="56" spans="1:5" x14ac:dyDescent="0.25">
      <c r="A56" s="14">
        <v>33</v>
      </c>
    </row>
    <row r="57" spans="1:5" x14ac:dyDescent="0.25">
      <c r="A57" s="14">
        <v>37</v>
      </c>
    </row>
    <row r="58" spans="1:5" x14ac:dyDescent="0.25">
      <c r="A58" s="14">
        <v>40</v>
      </c>
    </row>
    <row r="59" spans="1:5" x14ac:dyDescent="0.25">
      <c r="A59" s="14">
        <v>36</v>
      </c>
    </row>
    <row r="60" spans="1:5" x14ac:dyDescent="0.25">
      <c r="A60" s="14">
        <v>29</v>
      </c>
    </row>
    <row r="61" spans="1:5" x14ac:dyDescent="0.25">
      <c r="A61" s="14">
        <v>31</v>
      </c>
    </row>
    <row r="62" spans="1:5" x14ac:dyDescent="0.25">
      <c r="A62" s="14">
        <v>38</v>
      </c>
    </row>
    <row r="63" spans="1:5" x14ac:dyDescent="0.25">
      <c r="A63" s="14">
        <v>35</v>
      </c>
    </row>
    <row r="64" spans="1:5" x14ac:dyDescent="0.25">
      <c r="A64" s="14">
        <v>44</v>
      </c>
    </row>
    <row r="65" spans="1:1" x14ac:dyDescent="0.25">
      <c r="A65" s="14">
        <v>32</v>
      </c>
    </row>
    <row r="66" spans="1:1" x14ac:dyDescent="0.25">
      <c r="A66" s="14">
        <v>39</v>
      </c>
    </row>
    <row r="67" spans="1:1" x14ac:dyDescent="0.25">
      <c r="A67" s="14">
        <v>36</v>
      </c>
    </row>
    <row r="68" spans="1:1" x14ac:dyDescent="0.25">
      <c r="A68" s="14">
        <v>30</v>
      </c>
    </row>
    <row r="69" spans="1:1" x14ac:dyDescent="0.25">
      <c r="A69" s="14">
        <v>33</v>
      </c>
    </row>
    <row r="70" spans="1:1" x14ac:dyDescent="0.25">
      <c r="A70" s="14">
        <v>28</v>
      </c>
    </row>
    <row r="71" spans="1:1" x14ac:dyDescent="0.25">
      <c r="A71" s="14">
        <v>41</v>
      </c>
    </row>
    <row r="72" spans="1:1" x14ac:dyDescent="0.25">
      <c r="A72" s="14">
        <v>35</v>
      </c>
    </row>
    <row r="73" spans="1:1" x14ac:dyDescent="0.25">
      <c r="A73" s="14">
        <v>31</v>
      </c>
    </row>
    <row r="74" spans="1:1" x14ac:dyDescent="0.25">
      <c r="A74" s="14">
        <v>37</v>
      </c>
    </row>
    <row r="75" spans="1:1" x14ac:dyDescent="0.25">
      <c r="A75" s="14">
        <v>42</v>
      </c>
    </row>
    <row r="76" spans="1:1" x14ac:dyDescent="0.25">
      <c r="A76" s="14">
        <v>29</v>
      </c>
    </row>
    <row r="77" spans="1:1" x14ac:dyDescent="0.25">
      <c r="A77" s="14">
        <v>34</v>
      </c>
    </row>
    <row r="78" spans="1:1" x14ac:dyDescent="0.25">
      <c r="A78" s="14">
        <v>40</v>
      </c>
    </row>
    <row r="79" spans="1:1" x14ac:dyDescent="0.25">
      <c r="A79" s="14">
        <v>31</v>
      </c>
    </row>
    <row r="80" spans="1:1" x14ac:dyDescent="0.25">
      <c r="A80" s="14">
        <v>33</v>
      </c>
    </row>
    <row r="81" spans="1:1" x14ac:dyDescent="0.25">
      <c r="A81" s="14">
        <v>38</v>
      </c>
    </row>
    <row r="82" spans="1:1" x14ac:dyDescent="0.25">
      <c r="A82" s="14">
        <v>36</v>
      </c>
    </row>
    <row r="83" spans="1:1" x14ac:dyDescent="0.25">
      <c r="A83" s="14">
        <v>39</v>
      </c>
    </row>
    <row r="84" spans="1:1" x14ac:dyDescent="0.25">
      <c r="A84" s="14">
        <v>27</v>
      </c>
    </row>
    <row r="85" spans="1:1" x14ac:dyDescent="0.25">
      <c r="A85" s="14">
        <v>35</v>
      </c>
    </row>
    <row r="86" spans="1:1" x14ac:dyDescent="0.25">
      <c r="A86" s="14">
        <v>30</v>
      </c>
    </row>
    <row r="87" spans="1:1" x14ac:dyDescent="0.25">
      <c r="A87" s="14">
        <v>43</v>
      </c>
    </row>
    <row r="88" spans="1:1" x14ac:dyDescent="0.25">
      <c r="A88" s="14">
        <v>29</v>
      </c>
    </row>
    <row r="89" spans="1:1" x14ac:dyDescent="0.25">
      <c r="A89" s="14">
        <v>32</v>
      </c>
    </row>
    <row r="90" spans="1:1" x14ac:dyDescent="0.25">
      <c r="A90" s="14">
        <v>36</v>
      </c>
    </row>
    <row r="91" spans="1:1" x14ac:dyDescent="0.25">
      <c r="A91" s="14">
        <v>31</v>
      </c>
    </row>
    <row r="92" spans="1:1" x14ac:dyDescent="0.25">
      <c r="A92" s="14">
        <v>40</v>
      </c>
    </row>
    <row r="93" spans="1:1" x14ac:dyDescent="0.25">
      <c r="A93" s="14">
        <v>38</v>
      </c>
    </row>
    <row r="94" spans="1:1" x14ac:dyDescent="0.25">
      <c r="A94" s="14">
        <v>44</v>
      </c>
    </row>
    <row r="95" spans="1:1" x14ac:dyDescent="0.25">
      <c r="A95" s="14">
        <v>37</v>
      </c>
    </row>
    <row r="96" spans="1:1" x14ac:dyDescent="0.25">
      <c r="A96" s="14">
        <v>33</v>
      </c>
    </row>
    <row r="97" spans="1:1" x14ac:dyDescent="0.25">
      <c r="A97" s="14">
        <v>35</v>
      </c>
    </row>
    <row r="98" spans="1:1" x14ac:dyDescent="0.25">
      <c r="A98" s="14">
        <v>41</v>
      </c>
    </row>
    <row r="99" spans="1:1" x14ac:dyDescent="0.25">
      <c r="A99" s="14">
        <v>30</v>
      </c>
    </row>
    <row r="100" spans="1:1" x14ac:dyDescent="0.25">
      <c r="A100" s="14">
        <v>31</v>
      </c>
    </row>
    <row r="101" spans="1:1" x14ac:dyDescent="0.25">
      <c r="A101" s="14">
        <v>39</v>
      </c>
    </row>
    <row r="102" spans="1:1" x14ac:dyDescent="0.25">
      <c r="A102" s="14">
        <v>28</v>
      </c>
    </row>
    <row r="103" spans="1:1" x14ac:dyDescent="0.25">
      <c r="A103" s="14">
        <v>45</v>
      </c>
    </row>
    <row r="104" spans="1:1" x14ac:dyDescent="0.25">
      <c r="A104" s="14">
        <v>29</v>
      </c>
    </row>
    <row r="105" spans="1:1" x14ac:dyDescent="0.25">
      <c r="A105" s="14">
        <v>33</v>
      </c>
    </row>
    <row r="106" spans="1:1" x14ac:dyDescent="0.25">
      <c r="A106" s="14">
        <v>38</v>
      </c>
    </row>
    <row r="107" spans="1:1" x14ac:dyDescent="0.25">
      <c r="A107" s="14">
        <v>34</v>
      </c>
    </row>
    <row r="108" spans="1:1" x14ac:dyDescent="0.25">
      <c r="A108" s="14">
        <v>32</v>
      </c>
    </row>
    <row r="109" spans="1:1" x14ac:dyDescent="0.25">
      <c r="A109" s="14">
        <v>35</v>
      </c>
    </row>
    <row r="110" spans="1:1" x14ac:dyDescent="0.25">
      <c r="A110" s="14">
        <v>31</v>
      </c>
    </row>
    <row r="111" spans="1:1" x14ac:dyDescent="0.25">
      <c r="A111" s="14">
        <v>40</v>
      </c>
    </row>
    <row r="112" spans="1:1" x14ac:dyDescent="0.25">
      <c r="A112" s="14">
        <v>36</v>
      </c>
    </row>
    <row r="113" spans="1:1" x14ac:dyDescent="0.25">
      <c r="A113" s="14">
        <v>39</v>
      </c>
    </row>
    <row r="114" spans="1:1" x14ac:dyDescent="0.25">
      <c r="A114" s="14">
        <v>27</v>
      </c>
    </row>
    <row r="115" spans="1:1" x14ac:dyDescent="0.25">
      <c r="A115" s="14">
        <v>35</v>
      </c>
    </row>
    <row r="116" spans="1:1" x14ac:dyDescent="0.25">
      <c r="A116" s="14">
        <v>30</v>
      </c>
    </row>
    <row r="117" spans="1:1" x14ac:dyDescent="0.25">
      <c r="A117" s="14">
        <v>43</v>
      </c>
    </row>
    <row r="118" spans="1:1" x14ac:dyDescent="0.25">
      <c r="A118" s="14">
        <v>29</v>
      </c>
    </row>
    <row r="119" spans="1:1" x14ac:dyDescent="0.25">
      <c r="A119" s="14">
        <v>32</v>
      </c>
    </row>
    <row r="120" spans="1:1" x14ac:dyDescent="0.25">
      <c r="A120" s="14">
        <v>36</v>
      </c>
    </row>
    <row r="121" spans="1:1" x14ac:dyDescent="0.25">
      <c r="A121" s="14">
        <v>31</v>
      </c>
    </row>
    <row r="122" spans="1:1" x14ac:dyDescent="0.25">
      <c r="A122" s="14">
        <v>40</v>
      </c>
    </row>
    <row r="123" spans="1:1" x14ac:dyDescent="0.25">
      <c r="A123" s="14">
        <v>38</v>
      </c>
    </row>
    <row r="124" spans="1:1" x14ac:dyDescent="0.25">
      <c r="A124" s="14">
        <v>44</v>
      </c>
    </row>
    <row r="125" spans="1:1" x14ac:dyDescent="0.25">
      <c r="A125" s="14">
        <v>37</v>
      </c>
    </row>
    <row r="126" spans="1:1" x14ac:dyDescent="0.25">
      <c r="A126" s="14">
        <v>33</v>
      </c>
    </row>
    <row r="127" spans="1:1" x14ac:dyDescent="0.25">
      <c r="A127" s="14">
        <v>35</v>
      </c>
    </row>
    <row r="128" spans="1:1" x14ac:dyDescent="0.25">
      <c r="A128" s="14">
        <v>41</v>
      </c>
    </row>
    <row r="129" spans="1:1" x14ac:dyDescent="0.25">
      <c r="A129" s="14">
        <v>30</v>
      </c>
    </row>
    <row r="130" spans="1:1" x14ac:dyDescent="0.25">
      <c r="A130" s="14">
        <v>31</v>
      </c>
    </row>
    <row r="131" spans="1:1" x14ac:dyDescent="0.25">
      <c r="A131" s="14">
        <v>39</v>
      </c>
    </row>
    <row r="132" spans="1:1" x14ac:dyDescent="0.25">
      <c r="A132" s="14">
        <v>28</v>
      </c>
    </row>
  </sheetData>
  <mergeCells count="1">
    <mergeCell ref="A1:S28"/>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topLeftCell="A34" workbookViewId="0">
      <selection activeCell="D48" sqref="D48"/>
    </sheetView>
  </sheetViews>
  <sheetFormatPr defaultRowHeight="15" x14ac:dyDescent="0.25"/>
  <cols>
    <col min="1" max="1" width="28.5703125" customWidth="1"/>
    <col min="4" max="4" width="38.140625" customWidth="1"/>
  </cols>
  <sheetData>
    <row r="1" spans="1:14" x14ac:dyDescent="0.25">
      <c r="A1" s="36" t="s">
        <v>51</v>
      </c>
      <c r="B1" s="37"/>
      <c r="C1" s="37"/>
      <c r="D1" s="37"/>
      <c r="E1" s="37"/>
      <c r="F1" s="37"/>
      <c r="G1" s="37"/>
      <c r="H1" s="37"/>
      <c r="I1" s="37"/>
      <c r="J1" s="37"/>
      <c r="K1" s="37"/>
      <c r="L1" s="37"/>
      <c r="M1" s="37"/>
      <c r="N1" s="37"/>
    </row>
    <row r="2" spans="1:14" x14ac:dyDescent="0.25">
      <c r="A2" s="37"/>
      <c r="B2" s="37"/>
      <c r="C2" s="37"/>
      <c r="D2" s="37"/>
      <c r="E2" s="37"/>
      <c r="F2" s="37"/>
      <c r="G2" s="37"/>
      <c r="H2" s="37"/>
      <c r="I2" s="37"/>
      <c r="J2" s="37"/>
      <c r="K2" s="37"/>
      <c r="L2" s="37"/>
      <c r="M2" s="37"/>
      <c r="N2" s="37"/>
    </row>
    <row r="3" spans="1:14" x14ac:dyDescent="0.25">
      <c r="A3" s="37"/>
      <c r="B3" s="37"/>
      <c r="C3" s="37"/>
      <c r="D3" s="37"/>
      <c r="E3" s="37"/>
      <c r="F3" s="37"/>
      <c r="G3" s="37"/>
      <c r="H3" s="37"/>
      <c r="I3" s="37"/>
      <c r="J3" s="37"/>
      <c r="K3" s="37"/>
      <c r="L3" s="37"/>
      <c r="M3" s="37"/>
      <c r="N3" s="37"/>
    </row>
    <row r="4" spans="1:14" x14ac:dyDescent="0.25">
      <c r="A4" s="37"/>
      <c r="B4" s="37"/>
      <c r="C4" s="37"/>
      <c r="D4" s="37"/>
      <c r="E4" s="37"/>
      <c r="F4" s="37"/>
      <c r="G4" s="37"/>
      <c r="H4" s="37"/>
      <c r="I4" s="37"/>
      <c r="J4" s="37"/>
      <c r="K4" s="37"/>
      <c r="L4" s="37"/>
      <c r="M4" s="37"/>
      <c r="N4" s="37"/>
    </row>
    <row r="5" spans="1:14" x14ac:dyDescent="0.25">
      <c r="A5" s="37"/>
      <c r="B5" s="37"/>
      <c r="C5" s="37"/>
      <c r="D5" s="37"/>
      <c r="E5" s="37"/>
      <c r="F5" s="37"/>
      <c r="G5" s="37"/>
      <c r="H5" s="37"/>
      <c r="I5" s="37"/>
      <c r="J5" s="37"/>
      <c r="K5" s="37"/>
      <c r="L5" s="37"/>
      <c r="M5" s="37"/>
      <c r="N5" s="37"/>
    </row>
    <row r="6" spans="1:14" x14ac:dyDescent="0.25">
      <c r="A6" s="37"/>
      <c r="B6" s="37"/>
      <c r="C6" s="37"/>
      <c r="D6" s="37"/>
      <c r="E6" s="37"/>
      <c r="F6" s="37"/>
      <c r="G6" s="37"/>
      <c r="H6" s="37"/>
      <c r="I6" s="37"/>
      <c r="J6" s="37"/>
      <c r="K6" s="37"/>
      <c r="L6" s="37"/>
      <c r="M6" s="37"/>
      <c r="N6" s="37"/>
    </row>
    <row r="7" spans="1:14" x14ac:dyDescent="0.25">
      <c r="A7" s="37"/>
      <c r="B7" s="37"/>
      <c r="C7" s="37"/>
      <c r="D7" s="37"/>
      <c r="E7" s="37"/>
      <c r="F7" s="37"/>
      <c r="G7" s="37"/>
      <c r="H7" s="37"/>
      <c r="I7" s="37"/>
      <c r="J7" s="37"/>
      <c r="K7" s="37"/>
      <c r="L7" s="37"/>
      <c r="M7" s="37"/>
      <c r="N7" s="37"/>
    </row>
    <row r="8" spans="1:14" x14ac:dyDescent="0.25">
      <c r="A8" s="37"/>
      <c r="B8" s="37"/>
      <c r="C8" s="37"/>
      <c r="D8" s="37"/>
      <c r="E8" s="37"/>
      <c r="F8" s="37"/>
      <c r="G8" s="37"/>
      <c r="H8" s="37"/>
      <c r="I8" s="37"/>
      <c r="J8" s="37"/>
      <c r="K8" s="37"/>
      <c r="L8" s="37"/>
      <c r="M8" s="37"/>
      <c r="N8" s="37"/>
    </row>
    <row r="9" spans="1:14" x14ac:dyDescent="0.25">
      <c r="A9" s="37"/>
      <c r="B9" s="37"/>
      <c r="C9" s="37"/>
      <c r="D9" s="37"/>
      <c r="E9" s="37"/>
      <c r="F9" s="37"/>
      <c r="G9" s="37"/>
      <c r="H9" s="37"/>
      <c r="I9" s="37"/>
      <c r="J9" s="37"/>
      <c r="K9" s="37"/>
      <c r="L9" s="37"/>
      <c r="M9" s="37"/>
      <c r="N9" s="37"/>
    </row>
    <row r="10" spans="1:14" x14ac:dyDescent="0.25">
      <c r="A10" s="37"/>
      <c r="B10" s="37"/>
      <c r="C10" s="37"/>
      <c r="D10" s="37"/>
      <c r="E10" s="37"/>
      <c r="F10" s="37"/>
      <c r="G10" s="37"/>
      <c r="H10" s="37"/>
      <c r="I10" s="37"/>
      <c r="J10" s="37"/>
      <c r="K10" s="37"/>
      <c r="L10" s="37"/>
      <c r="M10" s="37"/>
      <c r="N10" s="37"/>
    </row>
    <row r="11" spans="1:14" x14ac:dyDescent="0.25">
      <c r="A11" s="37"/>
      <c r="B11" s="37"/>
      <c r="C11" s="37"/>
      <c r="D11" s="37"/>
      <c r="E11" s="37"/>
      <c r="F11" s="37"/>
      <c r="G11" s="37"/>
      <c r="H11" s="37"/>
      <c r="I11" s="37"/>
      <c r="J11" s="37"/>
      <c r="K11" s="37"/>
      <c r="L11" s="37"/>
      <c r="M11" s="37"/>
      <c r="N11" s="37"/>
    </row>
    <row r="12" spans="1:14" x14ac:dyDescent="0.25">
      <c r="A12" s="37"/>
      <c r="B12" s="37"/>
      <c r="C12" s="37"/>
      <c r="D12" s="37"/>
      <c r="E12" s="37"/>
      <c r="F12" s="37"/>
      <c r="G12" s="37"/>
      <c r="H12" s="37"/>
      <c r="I12" s="37"/>
      <c r="J12" s="37"/>
      <c r="K12" s="37"/>
      <c r="L12" s="37"/>
      <c r="M12" s="37"/>
      <c r="N12" s="37"/>
    </row>
    <row r="13" spans="1:14" x14ac:dyDescent="0.25">
      <c r="A13" s="37"/>
      <c r="B13" s="37"/>
      <c r="C13" s="37"/>
      <c r="D13" s="37"/>
      <c r="E13" s="37"/>
      <c r="F13" s="37"/>
      <c r="G13" s="37"/>
      <c r="H13" s="37"/>
      <c r="I13" s="37"/>
      <c r="J13" s="37"/>
      <c r="K13" s="37"/>
      <c r="L13" s="37"/>
      <c r="M13" s="37"/>
      <c r="N13" s="37"/>
    </row>
    <row r="14" spans="1:14" x14ac:dyDescent="0.25">
      <c r="A14" s="37"/>
      <c r="B14" s="37"/>
      <c r="C14" s="37"/>
      <c r="D14" s="37"/>
      <c r="E14" s="37"/>
      <c r="F14" s="37"/>
      <c r="G14" s="37"/>
      <c r="H14" s="37"/>
      <c r="I14" s="37"/>
      <c r="J14" s="37"/>
      <c r="K14" s="37"/>
      <c r="L14" s="37"/>
      <c r="M14" s="37"/>
      <c r="N14" s="37"/>
    </row>
    <row r="15" spans="1:14" x14ac:dyDescent="0.25">
      <c r="A15" s="37"/>
      <c r="B15" s="37"/>
      <c r="C15" s="37"/>
      <c r="D15" s="37"/>
      <c r="E15" s="37"/>
      <c r="F15" s="37"/>
      <c r="G15" s="37"/>
      <c r="H15" s="37"/>
      <c r="I15" s="37"/>
      <c r="J15" s="37"/>
      <c r="K15" s="37"/>
      <c r="L15" s="37"/>
      <c r="M15" s="37"/>
      <c r="N15" s="37"/>
    </row>
    <row r="16" spans="1:14" x14ac:dyDescent="0.25">
      <c r="A16" s="37"/>
      <c r="B16" s="37"/>
      <c r="C16" s="37"/>
      <c r="D16" s="37"/>
      <c r="E16" s="37"/>
      <c r="F16" s="37"/>
      <c r="G16" s="37"/>
      <c r="H16" s="37"/>
      <c r="I16" s="37"/>
      <c r="J16" s="37"/>
      <c r="K16" s="37"/>
      <c r="L16" s="37"/>
      <c r="M16" s="37"/>
      <c r="N16" s="37"/>
    </row>
    <row r="17" spans="1:14" x14ac:dyDescent="0.25">
      <c r="A17" s="37"/>
      <c r="B17" s="37"/>
      <c r="C17" s="37"/>
      <c r="D17" s="37"/>
      <c r="E17" s="37"/>
      <c r="F17" s="37"/>
      <c r="G17" s="37"/>
      <c r="H17" s="37"/>
      <c r="I17" s="37"/>
      <c r="J17" s="37"/>
      <c r="K17" s="37"/>
      <c r="L17" s="37"/>
      <c r="M17" s="37"/>
      <c r="N17" s="37"/>
    </row>
    <row r="18" spans="1:14" x14ac:dyDescent="0.25">
      <c r="A18" s="37"/>
      <c r="B18" s="37"/>
      <c r="C18" s="37"/>
      <c r="D18" s="37"/>
      <c r="E18" s="37"/>
      <c r="F18" s="37"/>
      <c r="G18" s="37"/>
      <c r="H18" s="37"/>
      <c r="I18" s="37"/>
      <c r="J18" s="37"/>
      <c r="K18" s="37"/>
      <c r="L18" s="37"/>
      <c r="M18" s="37"/>
      <c r="N18" s="37"/>
    </row>
    <row r="19" spans="1:14" x14ac:dyDescent="0.25">
      <c r="A19" s="37"/>
      <c r="B19" s="37"/>
      <c r="C19" s="37"/>
      <c r="D19" s="37"/>
      <c r="E19" s="37"/>
      <c r="F19" s="37"/>
      <c r="G19" s="37"/>
      <c r="H19" s="37"/>
      <c r="I19" s="37"/>
      <c r="J19" s="37"/>
      <c r="K19" s="37"/>
      <c r="L19" s="37"/>
      <c r="M19" s="37"/>
      <c r="N19" s="37"/>
    </row>
    <row r="20" spans="1:14" x14ac:dyDescent="0.25">
      <c r="A20" s="37"/>
      <c r="B20" s="37"/>
      <c r="C20" s="37"/>
      <c r="D20" s="37"/>
      <c r="E20" s="37"/>
      <c r="F20" s="37"/>
      <c r="G20" s="37"/>
      <c r="H20" s="37"/>
      <c r="I20" s="37"/>
      <c r="J20" s="37"/>
      <c r="K20" s="37"/>
      <c r="L20" s="37"/>
      <c r="M20" s="37"/>
      <c r="N20" s="37"/>
    </row>
    <row r="21" spans="1:14" x14ac:dyDescent="0.25">
      <c r="A21" s="37"/>
      <c r="B21" s="37"/>
      <c r="C21" s="37"/>
      <c r="D21" s="37"/>
      <c r="E21" s="37"/>
      <c r="F21" s="37"/>
      <c r="G21" s="37"/>
      <c r="H21" s="37"/>
      <c r="I21" s="37"/>
      <c r="J21" s="37"/>
      <c r="K21" s="37"/>
      <c r="L21" s="37"/>
      <c r="M21" s="37"/>
      <c r="N21" s="37"/>
    </row>
    <row r="22" spans="1:14" x14ac:dyDescent="0.25">
      <c r="A22" s="37"/>
      <c r="B22" s="37"/>
      <c r="C22" s="37"/>
      <c r="D22" s="37"/>
      <c r="E22" s="37"/>
      <c r="F22" s="37"/>
      <c r="G22" s="37"/>
      <c r="H22" s="37"/>
      <c r="I22" s="37"/>
      <c r="J22" s="37"/>
      <c r="K22" s="37"/>
      <c r="L22" s="37"/>
      <c r="M22" s="37"/>
      <c r="N22" s="37"/>
    </row>
    <row r="23" spans="1:14" x14ac:dyDescent="0.25">
      <c r="A23" s="37"/>
      <c r="B23" s="37"/>
      <c r="C23" s="37"/>
      <c r="D23" s="37"/>
      <c r="E23" s="37"/>
      <c r="F23" s="37"/>
      <c r="G23" s="37"/>
      <c r="H23" s="37"/>
      <c r="I23" s="37"/>
      <c r="J23" s="37"/>
      <c r="K23" s="37"/>
      <c r="L23" s="37"/>
      <c r="M23" s="37"/>
      <c r="N23" s="37"/>
    </row>
    <row r="24" spans="1:14" x14ac:dyDescent="0.25">
      <c r="A24" s="37"/>
      <c r="B24" s="37"/>
      <c r="C24" s="37"/>
      <c r="D24" s="37"/>
      <c r="E24" s="37"/>
      <c r="F24" s="37"/>
      <c r="G24" s="37"/>
      <c r="H24" s="37"/>
      <c r="I24" s="37"/>
      <c r="J24" s="37"/>
      <c r="K24" s="37"/>
      <c r="L24" s="37"/>
      <c r="M24" s="37"/>
      <c r="N24" s="37"/>
    </row>
    <row r="25" spans="1:14" x14ac:dyDescent="0.25">
      <c r="A25" s="37"/>
      <c r="B25" s="37"/>
      <c r="C25" s="37"/>
      <c r="D25" s="37"/>
      <c r="E25" s="37"/>
      <c r="F25" s="37"/>
      <c r="G25" s="37"/>
      <c r="H25" s="37"/>
      <c r="I25" s="37"/>
      <c r="J25" s="37"/>
      <c r="K25" s="37"/>
      <c r="L25" s="37"/>
      <c r="M25" s="37"/>
      <c r="N25" s="37"/>
    </row>
    <row r="29" spans="1:14" x14ac:dyDescent="0.25">
      <c r="A29" s="7" t="s">
        <v>52</v>
      </c>
    </row>
    <row r="30" spans="1:14" ht="15.75" thickBot="1" x14ac:dyDescent="0.3">
      <c r="A30" s="14">
        <v>56</v>
      </c>
      <c r="D30" s="7" t="s">
        <v>53</v>
      </c>
    </row>
    <row r="31" spans="1:14" x14ac:dyDescent="0.25">
      <c r="A31" s="14">
        <v>40</v>
      </c>
      <c r="D31" s="18" t="s">
        <v>48</v>
      </c>
      <c r="E31" s="18" t="s">
        <v>50</v>
      </c>
    </row>
    <row r="32" spans="1:14" x14ac:dyDescent="0.25">
      <c r="A32" s="14">
        <v>28</v>
      </c>
      <c r="D32" s="19">
        <v>28</v>
      </c>
      <c r="E32" s="19">
        <v>1</v>
      </c>
    </row>
    <row r="33" spans="1:5" x14ac:dyDescent="0.25">
      <c r="A33" s="14">
        <v>73</v>
      </c>
      <c r="D33" s="19">
        <v>34.428571428571431</v>
      </c>
      <c r="E33" s="19">
        <v>0</v>
      </c>
    </row>
    <row r="34" spans="1:5" x14ac:dyDescent="0.25">
      <c r="A34" s="14">
        <v>52</v>
      </c>
      <c r="D34" s="19">
        <v>40.857142857142861</v>
      </c>
      <c r="E34" s="19">
        <v>8</v>
      </c>
    </row>
    <row r="35" spans="1:5" x14ac:dyDescent="0.25">
      <c r="A35" s="14">
        <v>61</v>
      </c>
      <c r="D35" s="19">
        <v>47.285714285714285</v>
      </c>
      <c r="E35" s="19">
        <v>11</v>
      </c>
    </row>
    <row r="36" spans="1:5" x14ac:dyDescent="0.25">
      <c r="A36" s="14">
        <v>35</v>
      </c>
      <c r="D36" s="19">
        <v>53.714285714285715</v>
      </c>
      <c r="E36" s="19">
        <v>10</v>
      </c>
    </row>
    <row r="37" spans="1:5" x14ac:dyDescent="0.25">
      <c r="A37" s="14">
        <v>40</v>
      </c>
      <c r="D37" s="19">
        <v>60.142857142857146</v>
      </c>
      <c r="E37" s="19">
        <v>11</v>
      </c>
    </row>
    <row r="38" spans="1:5" x14ac:dyDescent="0.25">
      <c r="A38" s="14">
        <v>47</v>
      </c>
      <c r="D38" s="19">
        <v>66.571428571428569</v>
      </c>
      <c r="E38" s="19">
        <v>7</v>
      </c>
    </row>
    <row r="39" spans="1:5" ht="15.75" thickBot="1" x14ac:dyDescent="0.3">
      <c r="A39" s="14">
        <v>65</v>
      </c>
      <c r="D39" s="20" t="s">
        <v>49</v>
      </c>
      <c r="E39" s="20">
        <v>2</v>
      </c>
    </row>
    <row r="40" spans="1:5" x14ac:dyDescent="0.25">
      <c r="A40" s="14">
        <v>52</v>
      </c>
    </row>
    <row r="41" spans="1:5" x14ac:dyDescent="0.25">
      <c r="A41" s="14">
        <v>44</v>
      </c>
    </row>
    <row r="42" spans="1:5" x14ac:dyDescent="0.25">
      <c r="A42" s="14">
        <v>38</v>
      </c>
      <c r="D42" s="7" t="s">
        <v>54</v>
      </c>
      <c r="E42" s="8">
        <f>MODE(A30:A79)</f>
        <v>40</v>
      </c>
    </row>
    <row r="43" spans="1:5" x14ac:dyDescent="0.25">
      <c r="A43" s="14">
        <v>60</v>
      </c>
    </row>
    <row r="44" spans="1:5" x14ac:dyDescent="0.25">
      <c r="A44" s="14">
        <v>56</v>
      </c>
      <c r="D44" s="7" t="s">
        <v>163</v>
      </c>
      <c r="E44" s="8">
        <f>MEDIAN(A30:A79)</f>
        <v>50</v>
      </c>
    </row>
    <row r="45" spans="1:5" x14ac:dyDescent="0.25">
      <c r="A45" s="14">
        <v>40</v>
      </c>
    </row>
    <row r="46" spans="1:5" x14ac:dyDescent="0.25">
      <c r="A46" s="14">
        <v>36</v>
      </c>
      <c r="D46" s="7" t="s">
        <v>55</v>
      </c>
      <c r="E46" s="8">
        <f>(E47-E48)</f>
        <v>15.75</v>
      </c>
    </row>
    <row r="47" spans="1:5" x14ac:dyDescent="0.25">
      <c r="A47" s="14">
        <v>49</v>
      </c>
      <c r="D47" s="7" t="s">
        <v>56</v>
      </c>
      <c r="E47" s="8">
        <f>QUARTILE(A30:A79,3)</f>
        <v>58</v>
      </c>
    </row>
    <row r="48" spans="1:5" x14ac:dyDescent="0.25">
      <c r="A48" s="14">
        <v>68</v>
      </c>
      <c r="D48" s="7" t="s">
        <v>57</v>
      </c>
      <c r="E48" s="8">
        <f>QUARTILE(A30:A79,1)</f>
        <v>42.25</v>
      </c>
    </row>
    <row r="49" spans="1:1" x14ac:dyDescent="0.25">
      <c r="A49" s="14">
        <v>57</v>
      </c>
    </row>
    <row r="50" spans="1:1" x14ac:dyDescent="0.25">
      <c r="A50" s="14">
        <v>52</v>
      </c>
    </row>
    <row r="51" spans="1:1" x14ac:dyDescent="0.25">
      <c r="A51" s="14">
        <v>63</v>
      </c>
    </row>
    <row r="52" spans="1:1" x14ac:dyDescent="0.25">
      <c r="A52" s="14">
        <v>41</v>
      </c>
    </row>
    <row r="53" spans="1:1" x14ac:dyDescent="0.25">
      <c r="A53" s="14">
        <v>48</v>
      </c>
    </row>
    <row r="54" spans="1:1" x14ac:dyDescent="0.25">
      <c r="A54" s="14">
        <v>55</v>
      </c>
    </row>
    <row r="55" spans="1:1" x14ac:dyDescent="0.25">
      <c r="A55" s="14">
        <v>42</v>
      </c>
    </row>
    <row r="56" spans="1:1" x14ac:dyDescent="0.25">
      <c r="A56" s="14">
        <v>39</v>
      </c>
    </row>
    <row r="57" spans="1:1" x14ac:dyDescent="0.25">
      <c r="A57" s="14">
        <v>58</v>
      </c>
    </row>
    <row r="58" spans="1:1" x14ac:dyDescent="0.25">
      <c r="A58" s="14">
        <v>62</v>
      </c>
    </row>
    <row r="59" spans="1:1" x14ac:dyDescent="0.25">
      <c r="A59" s="14">
        <v>49</v>
      </c>
    </row>
    <row r="60" spans="1:1" x14ac:dyDescent="0.25">
      <c r="A60" s="14">
        <v>59</v>
      </c>
    </row>
    <row r="61" spans="1:1" x14ac:dyDescent="0.25">
      <c r="A61" s="14">
        <v>45</v>
      </c>
    </row>
    <row r="62" spans="1:1" x14ac:dyDescent="0.25">
      <c r="A62" s="14">
        <v>47</v>
      </c>
    </row>
    <row r="63" spans="1:1" x14ac:dyDescent="0.25">
      <c r="A63" s="14">
        <v>51</v>
      </c>
    </row>
    <row r="64" spans="1:1" x14ac:dyDescent="0.25">
      <c r="A64" s="14">
        <v>65</v>
      </c>
    </row>
    <row r="65" spans="1:1" x14ac:dyDescent="0.25">
      <c r="A65" s="14">
        <v>41</v>
      </c>
    </row>
    <row r="66" spans="1:1" x14ac:dyDescent="0.25">
      <c r="A66" s="14">
        <v>48</v>
      </c>
    </row>
    <row r="67" spans="1:1" x14ac:dyDescent="0.25">
      <c r="A67" s="14">
        <v>55</v>
      </c>
    </row>
    <row r="68" spans="1:1" x14ac:dyDescent="0.25">
      <c r="A68" s="14">
        <v>42</v>
      </c>
    </row>
    <row r="69" spans="1:1" x14ac:dyDescent="0.25">
      <c r="A69" s="14">
        <v>39</v>
      </c>
    </row>
    <row r="70" spans="1:1" x14ac:dyDescent="0.25">
      <c r="A70" s="14">
        <v>58</v>
      </c>
    </row>
    <row r="71" spans="1:1" x14ac:dyDescent="0.25">
      <c r="A71" s="14">
        <v>62</v>
      </c>
    </row>
    <row r="72" spans="1:1" x14ac:dyDescent="0.25">
      <c r="A72" s="14">
        <v>49</v>
      </c>
    </row>
    <row r="73" spans="1:1" x14ac:dyDescent="0.25">
      <c r="A73" s="14">
        <v>59</v>
      </c>
    </row>
    <row r="74" spans="1:1" x14ac:dyDescent="0.25">
      <c r="A74" s="14">
        <v>45</v>
      </c>
    </row>
    <row r="75" spans="1:1" x14ac:dyDescent="0.25">
      <c r="A75" s="14">
        <v>47</v>
      </c>
    </row>
    <row r="76" spans="1:1" x14ac:dyDescent="0.25">
      <c r="A76" s="14">
        <v>51</v>
      </c>
    </row>
    <row r="77" spans="1:1" x14ac:dyDescent="0.25">
      <c r="A77" s="14">
        <v>65</v>
      </c>
    </row>
    <row r="78" spans="1:1" x14ac:dyDescent="0.25">
      <c r="A78" s="14">
        <v>43</v>
      </c>
    </row>
    <row r="79" spans="1:1" x14ac:dyDescent="0.25">
      <c r="A79" s="14">
        <v>58</v>
      </c>
    </row>
  </sheetData>
  <mergeCells count="1">
    <mergeCell ref="A1:N2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opLeftCell="A27" workbookViewId="0">
      <selection activeCell="E41" sqref="E41"/>
    </sheetView>
  </sheetViews>
  <sheetFormatPr defaultRowHeight="15" x14ac:dyDescent="0.25"/>
  <cols>
    <col min="1" max="2" width="25.5703125" customWidth="1"/>
    <col min="6" max="7" width="15.28515625" customWidth="1"/>
    <col min="11" max="12" width="13.85546875" customWidth="1"/>
  </cols>
  <sheetData>
    <row r="1" spans="1:18" x14ac:dyDescent="0.25">
      <c r="A1" s="36" t="s">
        <v>58</v>
      </c>
      <c r="B1" s="37"/>
      <c r="C1" s="37"/>
      <c r="D1" s="37"/>
      <c r="E1" s="37"/>
      <c r="F1" s="37"/>
      <c r="G1" s="37"/>
      <c r="H1" s="37"/>
      <c r="I1" s="37"/>
      <c r="J1" s="37"/>
      <c r="K1" s="37"/>
      <c r="L1" s="37"/>
      <c r="M1" s="37"/>
      <c r="N1" s="37"/>
      <c r="O1" s="37"/>
      <c r="P1" s="37"/>
      <c r="Q1" s="37"/>
      <c r="R1" s="37"/>
    </row>
    <row r="2" spans="1:18" x14ac:dyDescent="0.25">
      <c r="A2" s="37"/>
      <c r="B2" s="37"/>
      <c r="C2" s="37"/>
      <c r="D2" s="37"/>
      <c r="E2" s="37"/>
      <c r="F2" s="37"/>
      <c r="G2" s="37"/>
      <c r="H2" s="37"/>
      <c r="I2" s="37"/>
      <c r="J2" s="37"/>
      <c r="K2" s="37"/>
      <c r="L2" s="37"/>
      <c r="M2" s="37"/>
      <c r="N2" s="37"/>
      <c r="O2" s="37"/>
      <c r="P2" s="37"/>
      <c r="Q2" s="37"/>
      <c r="R2" s="37"/>
    </row>
    <row r="3" spans="1:18" x14ac:dyDescent="0.25">
      <c r="A3" s="37"/>
      <c r="B3" s="37"/>
      <c r="C3" s="37"/>
      <c r="D3" s="37"/>
      <c r="E3" s="37"/>
      <c r="F3" s="37"/>
      <c r="G3" s="37"/>
      <c r="H3" s="37"/>
      <c r="I3" s="37"/>
      <c r="J3" s="37"/>
      <c r="K3" s="37"/>
      <c r="L3" s="37"/>
      <c r="M3" s="37"/>
      <c r="N3" s="37"/>
      <c r="O3" s="37"/>
      <c r="P3" s="37"/>
      <c r="Q3" s="37"/>
      <c r="R3" s="37"/>
    </row>
    <row r="4" spans="1:18" x14ac:dyDescent="0.25">
      <c r="A4" s="37"/>
      <c r="B4" s="37"/>
      <c r="C4" s="37"/>
      <c r="D4" s="37"/>
      <c r="E4" s="37"/>
      <c r="F4" s="37"/>
      <c r="G4" s="37"/>
      <c r="H4" s="37"/>
      <c r="I4" s="37"/>
      <c r="J4" s="37"/>
      <c r="K4" s="37"/>
      <c r="L4" s="37"/>
      <c r="M4" s="37"/>
      <c r="N4" s="37"/>
      <c r="O4" s="37"/>
      <c r="P4" s="37"/>
      <c r="Q4" s="37"/>
      <c r="R4" s="37"/>
    </row>
    <row r="5" spans="1:18" x14ac:dyDescent="0.25">
      <c r="A5" s="37"/>
      <c r="B5" s="37"/>
      <c r="C5" s="37"/>
      <c r="D5" s="37"/>
      <c r="E5" s="37"/>
      <c r="F5" s="37"/>
      <c r="G5" s="37"/>
      <c r="H5" s="37"/>
      <c r="I5" s="37"/>
      <c r="J5" s="37"/>
      <c r="K5" s="37"/>
      <c r="L5" s="37"/>
      <c r="M5" s="37"/>
      <c r="N5" s="37"/>
      <c r="O5" s="37"/>
      <c r="P5" s="37"/>
      <c r="Q5" s="37"/>
      <c r="R5" s="37"/>
    </row>
    <row r="6" spans="1:18" x14ac:dyDescent="0.25">
      <c r="A6" s="37"/>
      <c r="B6" s="37"/>
      <c r="C6" s="37"/>
      <c r="D6" s="37"/>
      <c r="E6" s="37"/>
      <c r="F6" s="37"/>
      <c r="G6" s="37"/>
      <c r="H6" s="37"/>
      <c r="I6" s="37"/>
      <c r="J6" s="37"/>
      <c r="K6" s="37"/>
      <c r="L6" s="37"/>
      <c r="M6" s="37"/>
      <c r="N6" s="37"/>
      <c r="O6" s="37"/>
      <c r="P6" s="37"/>
      <c r="Q6" s="37"/>
      <c r="R6" s="37"/>
    </row>
    <row r="7" spans="1:18" x14ac:dyDescent="0.25">
      <c r="A7" s="37"/>
      <c r="B7" s="37"/>
      <c r="C7" s="37"/>
      <c r="D7" s="37"/>
      <c r="E7" s="37"/>
      <c r="F7" s="37"/>
      <c r="G7" s="37"/>
      <c r="H7" s="37"/>
      <c r="I7" s="37"/>
      <c r="J7" s="37"/>
      <c r="K7" s="37"/>
      <c r="L7" s="37"/>
      <c r="M7" s="37"/>
      <c r="N7" s="37"/>
      <c r="O7" s="37"/>
      <c r="P7" s="37"/>
      <c r="Q7" s="37"/>
      <c r="R7" s="37"/>
    </row>
    <row r="8" spans="1:18" x14ac:dyDescent="0.25">
      <c r="A8" s="37"/>
      <c r="B8" s="37"/>
      <c r="C8" s="37"/>
      <c r="D8" s="37"/>
      <c r="E8" s="37"/>
      <c r="F8" s="37"/>
      <c r="G8" s="37"/>
      <c r="H8" s="37"/>
      <c r="I8" s="37"/>
      <c r="J8" s="37"/>
      <c r="K8" s="37"/>
      <c r="L8" s="37"/>
      <c r="M8" s="37"/>
      <c r="N8" s="37"/>
      <c r="O8" s="37"/>
      <c r="P8" s="37"/>
      <c r="Q8" s="37"/>
      <c r="R8" s="37"/>
    </row>
    <row r="9" spans="1:18" x14ac:dyDescent="0.25">
      <c r="A9" s="37"/>
      <c r="B9" s="37"/>
      <c r="C9" s="37"/>
      <c r="D9" s="37"/>
      <c r="E9" s="37"/>
      <c r="F9" s="37"/>
      <c r="G9" s="37"/>
      <c r="H9" s="37"/>
      <c r="I9" s="37"/>
      <c r="J9" s="37"/>
      <c r="K9" s="37"/>
      <c r="L9" s="37"/>
      <c r="M9" s="37"/>
      <c r="N9" s="37"/>
      <c r="O9" s="37"/>
      <c r="P9" s="37"/>
      <c r="Q9" s="37"/>
      <c r="R9" s="37"/>
    </row>
    <row r="10" spans="1:18" x14ac:dyDescent="0.25">
      <c r="A10" s="37"/>
      <c r="B10" s="37"/>
      <c r="C10" s="37"/>
      <c r="D10" s="37"/>
      <c r="E10" s="37"/>
      <c r="F10" s="37"/>
      <c r="G10" s="37"/>
      <c r="H10" s="37"/>
      <c r="I10" s="37"/>
      <c r="J10" s="37"/>
      <c r="K10" s="37"/>
      <c r="L10" s="37"/>
      <c r="M10" s="37"/>
      <c r="N10" s="37"/>
      <c r="O10" s="37"/>
      <c r="P10" s="37"/>
      <c r="Q10" s="37"/>
      <c r="R10" s="37"/>
    </row>
    <row r="11" spans="1:18" x14ac:dyDescent="0.25">
      <c r="A11" s="37"/>
      <c r="B11" s="37"/>
      <c r="C11" s="37"/>
      <c r="D11" s="37"/>
      <c r="E11" s="37"/>
      <c r="F11" s="37"/>
      <c r="G11" s="37"/>
      <c r="H11" s="37"/>
      <c r="I11" s="37"/>
      <c r="J11" s="37"/>
      <c r="K11" s="37"/>
      <c r="L11" s="37"/>
      <c r="M11" s="37"/>
      <c r="N11" s="37"/>
      <c r="O11" s="37"/>
      <c r="P11" s="37"/>
      <c r="Q11" s="37"/>
      <c r="R11" s="37"/>
    </row>
    <row r="12" spans="1:18" x14ac:dyDescent="0.25">
      <c r="A12" s="37"/>
      <c r="B12" s="37"/>
      <c r="C12" s="37"/>
      <c r="D12" s="37"/>
      <c r="E12" s="37"/>
      <c r="F12" s="37"/>
      <c r="G12" s="37"/>
      <c r="H12" s="37"/>
      <c r="I12" s="37"/>
      <c r="J12" s="37"/>
      <c r="K12" s="37"/>
      <c r="L12" s="37"/>
      <c r="M12" s="37"/>
      <c r="N12" s="37"/>
      <c r="O12" s="37"/>
      <c r="P12" s="37"/>
      <c r="Q12" s="37"/>
      <c r="R12" s="37"/>
    </row>
    <row r="13" spans="1:18" x14ac:dyDescent="0.25">
      <c r="A13" s="37"/>
      <c r="B13" s="37"/>
      <c r="C13" s="37"/>
      <c r="D13" s="37"/>
      <c r="E13" s="37"/>
      <c r="F13" s="37"/>
      <c r="G13" s="37"/>
      <c r="H13" s="37"/>
      <c r="I13" s="37"/>
      <c r="J13" s="37"/>
      <c r="K13" s="37"/>
      <c r="L13" s="37"/>
      <c r="M13" s="37"/>
      <c r="N13" s="37"/>
      <c r="O13" s="37"/>
      <c r="P13" s="37"/>
      <c r="Q13" s="37"/>
      <c r="R13" s="37"/>
    </row>
    <row r="14" spans="1:18" x14ac:dyDescent="0.25">
      <c r="A14" s="37"/>
      <c r="B14" s="37"/>
      <c r="C14" s="37"/>
      <c r="D14" s="37"/>
      <c r="E14" s="37"/>
      <c r="F14" s="37"/>
      <c r="G14" s="37"/>
      <c r="H14" s="37"/>
      <c r="I14" s="37"/>
      <c r="J14" s="37"/>
      <c r="K14" s="37"/>
      <c r="L14" s="37"/>
      <c r="M14" s="37"/>
      <c r="N14" s="37"/>
      <c r="O14" s="37"/>
      <c r="P14" s="37"/>
      <c r="Q14" s="37"/>
      <c r="R14" s="37"/>
    </row>
    <row r="15" spans="1:18" x14ac:dyDescent="0.25">
      <c r="A15" s="37"/>
      <c r="B15" s="37"/>
      <c r="C15" s="37"/>
      <c r="D15" s="37"/>
      <c r="E15" s="37"/>
      <c r="F15" s="37"/>
      <c r="G15" s="37"/>
      <c r="H15" s="37"/>
      <c r="I15" s="37"/>
      <c r="J15" s="37"/>
      <c r="K15" s="37"/>
      <c r="L15" s="37"/>
      <c r="M15" s="37"/>
      <c r="N15" s="37"/>
      <c r="O15" s="37"/>
      <c r="P15" s="37"/>
      <c r="Q15" s="37"/>
      <c r="R15" s="37"/>
    </row>
    <row r="16" spans="1:18" x14ac:dyDescent="0.25">
      <c r="A16" s="37"/>
      <c r="B16" s="37"/>
      <c r="C16" s="37"/>
      <c r="D16" s="37"/>
      <c r="E16" s="37"/>
      <c r="F16" s="37"/>
      <c r="G16" s="37"/>
      <c r="H16" s="37"/>
      <c r="I16" s="37"/>
      <c r="J16" s="37"/>
      <c r="K16" s="37"/>
      <c r="L16" s="37"/>
      <c r="M16" s="37"/>
      <c r="N16" s="37"/>
      <c r="O16" s="37"/>
      <c r="P16" s="37"/>
      <c r="Q16" s="37"/>
      <c r="R16" s="37"/>
    </row>
    <row r="17" spans="1:18" x14ac:dyDescent="0.25">
      <c r="A17" s="37"/>
      <c r="B17" s="37"/>
      <c r="C17" s="37"/>
      <c r="D17" s="37"/>
      <c r="E17" s="37"/>
      <c r="F17" s="37"/>
      <c r="G17" s="37"/>
      <c r="H17" s="37"/>
      <c r="I17" s="37"/>
      <c r="J17" s="37"/>
      <c r="K17" s="37"/>
      <c r="L17" s="37"/>
      <c r="M17" s="37"/>
      <c r="N17" s="37"/>
      <c r="O17" s="37"/>
      <c r="P17" s="37"/>
      <c r="Q17" s="37"/>
      <c r="R17" s="37"/>
    </row>
    <row r="18" spans="1:18" x14ac:dyDescent="0.25">
      <c r="A18" s="37"/>
      <c r="B18" s="37"/>
      <c r="C18" s="37"/>
      <c r="D18" s="37"/>
      <c r="E18" s="37"/>
      <c r="F18" s="37"/>
      <c r="G18" s="37"/>
      <c r="H18" s="37"/>
      <c r="I18" s="37"/>
      <c r="J18" s="37"/>
      <c r="K18" s="37"/>
      <c r="L18" s="37"/>
      <c r="M18" s="37"/>
      <c r="N18" s="37"/>
      <c r="O18" s="37"/>
      <c r="P18" s="37"/>
      <c r="Q18" s="37"/>
      <c r="R18" s="37"/>
    </row>
    <row r="19" spans="1:18" x14ac:dyDescent="0.25">
      <c r="A19" s="37"/>
      <c r="B19" s="37"/>
      <c r="C19" s="37"/>
      <c r="D19" s="37"/>
      <c r="E19" s="37"/>
      <c r="F19" s="37"/>
      <c r="G19" s="37"/>
      <c r="H19" s="37"/>
      <c r="I19" s="37"/>
      <c r="J19" s="37"/>
      <c r="K19" s="37"/>
      <c r="L19" s="37"/>
      <c r="M19" s="37"/>
      <c r="N19" s="37"/>
      <c r="O19" s="37"/>
      <c r="P19" s="37"/>
      <c r="Q19" s="37"/>
      <c r="R19" s="37"/>
    </row>
    <row r="20" spans="1:18" x14ac:dyDescent="0.25">
      <c r="A20" s="37"/>
      <c r="B20" s="37"/>
      <c r="C20" s="37"/>
      <c r="D20" s="37"/>
      <c r="E20" s="37"/>
      <c r="F20" s="37"/>
      <c r="G20" s="37"/>
      <c r="H20" s="37"/>
      <c r="I20" s="37"/>
      <c r="J20" s="37"/>
      <c r="K20" s="37"/>
      <c r="L20" s="37"/>
      <c r="M20" s="37"/>
      <c r="N20" s="37"/>
      <c r="O20" s="37"/>
      <c r="P20" s="37"/>
      <c r="Q20" s="37"/>
      <c r="R20" s="37"/>
    </row>
    <row r="21" spans="1:18" x14ac:dyDescent="0.25">
      <c r="A21" s="37"/>
      <c r="B21" s="37"/>
      <c r="C21" s="37"/>
      <c r="D21" s="37"/>
      <c r="E21" s="37"/>
      <c r="F21" s="37"/>
      <c r="G21" s="37"/>
      <c r="H21" s="37"/>
      <c r="I21" s="37"/>
      <c r="J21" s="37"/>
      <c r="K21" s="37"/>
      <c r="L21" s="37"/>
      <c r="M21" s="37"/>
      <c r="N21" s="37"/>
      <c r="O21" s="37"/>
      <c r="P21" s="37"/>
      <c r="Q21" s="37"/>
      <c r="R21" s="37"/>
    </row>
    <row r="24" spans="1:18" x14ac:dyDescent="0.25">
      <c r="K24" s="7" t="s">
        <v>68</v>
      </c>
    </row>
    <row r="25" spans="1:18" x14ac:dyDescent="0.25">
      <c r="A25" s="9" t="s">
        <v>59</v>
      </c>
      <c r="B25" s="9" t="s">
        <v>60</v>
      </c>
    </row>
    <row r="26" spans="1:18" ht="15.75" thickBot="1" x14ac:dyDescent="0.3">
      <c r="A26" s="14" t="s">
        <v>61</v>
      </c>
      <c r="B26" s="14">
        <v>30</v>
      </c>
      <c r="F26" s="7" t="s">
        <v>69</v>
      </c>
    </row>
    <row r="27" spans="1:18" x14ac:dyDescent="0.25">
      <c r="A27" s="14" t="s">
        <v>62</v>
      </c>
      <c r="B27" s="14">
        <v>40</v>
      </c>
      <c r="F27" s="18" t="s">
        <v>48</v>
      </c>
      <c r="G27" s="18" t="s">
        <v>50</v>
      </c>
    </row>
    <row r="28" spans="1:18" x14ac:dyDescent="0.25">
      <c r="A28" s="14" t="s">
        <v>63</v>
      </c>
      <c r="B28" s="14">
        <v>20</v>
      </c>
      <c r="F28" s="19">
        <v>10</v>
      </c>
      <c r="G28" s="19">
        <v>1</v>
      </c>
    </row>
    <row r="29" spans="1:18" x14ac:dyDescent="0.25">
      <c r="A29" s="14" t="s">
        <v>66</v>
      </c>
      <c r="B29" s="14">
        <v>10</v>
      </c>
      <c r="F29" s="19">
        <v>27.5</v>
      </c>
      <c r="G29" s="19">
        <v>2</v>
      </c>
    </row>
    <row r="30" spans="1:18" ht="15.75" thickBot="1" x14ac:dyDescent="0.3">
      <c r="A30" s="14" t="s">
        <v>64</v>
      </c>
      <c r="B30" s="14">
        <v>45</v>
      </c>
      <c r="F30" s="20" t="s">
        <v>49</v>
      </c>
      <c r="G30" s="20">
        <v>4</v>
      </c>
    </row>
    <row r="31" spans="1:18" x14ac:dyDescent="0.25">
      <c r="A31" s="14" t="s">
        <v>65</v>
      </c>
      <c r="B31" s="14">
        <v>25</v>
      </c>
    </row>
    <row r="32" spans="1:18" x14ac:dyDescent="0.25">
      <c r="A32" s="14" t="s">
        <v>67</v>
      </c>
      <c r="B32" s="14">
        <v>30</v>
      </c>
    </row>
    <row r="35" spans="6:14" x14ac:dyDescent="0.25">
      <c r="F35" s="7" t="s">
        <v>70</v>
      </c>
      <c r="G35" s="8">
        <f>MAX(B26:B32)</f>
        <v>45</v>
      </c>
    </row>
    <row r="38" spans="6:14" x14ac:dyDescent="0.25">
      <c r="F38" s="37" t="s">
        <v>71</v>
      </c>
      <c r="G38" s="37"/>
      <c r="H38" s="37"/>
      <c r="I38" s="37"/>
      <c r="J38" s="37"/>
      <c r="K38" s="37"/>
      <c r="L38" s="37"/>
      <c r="M38" s="37"/>
      <c r="N38" s="37"/>
    </row>
    <row r="39" spans="6:14" x14ac:dyDescent="0.25">
      <c r="F39" s="37"/>
      <c r="G39" s="37"/>
      <c r="H39" s="37"/>
      <c r="I39" s="37"/>
      <c r="J39" s="37"/>
      <c r="K39" s="37"/>
      <c r="L39" s="37"/>
      <c r="M39" s="37"/>
      <c r="N39" s="37"/>
    </row>
    <row r="40" spans="6:14" x14ac:dyDescent="0.25">
      <c r="F40" s="37"/>
      <c r="G40" s="37"/>
      <c r="H40" s="37"/>
      <c r="I40" s="37"/>
      <c r="J40" s="37"/>
      <c r="K40" s="37"/>
      <c r="L40" s="37"/>
      <c r="M40" s="37"/>
      <c r="N40" s="37"/>
    </row>
  </sheetData>
  <mergeCells count="2">
    <mergeCell ref="A1:R21"/>
    <mergeCell ref="F38:N4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topLeftCell="A44" workbookViewId="0">
      <selection activeCell="D46" sqref="D46"/>
    </sheetView>
  </sheetViews>
  <sheetFormatPr defaultRowHeight="15" x14ac:dyDescent="0.25"/>
  <cols>
    <col min="1" max="3" width="29.28515625" customWidth="1"/>
  </cols>
  <sheetData>
    <row r="1" spans="1:14" x14ac:dyDescent="0.25">
      <c r="A1" s="36" t="s">
        <v>72</v>
      </c>
      <c r="B1" s="36"/>
      <c r="C1" s="36"/>
      <c r="D1" s="36"/>
      <c r="E1" s="36"/>
      <c r="F1" s="36"/>
      <c r="G1" s="36"/>
      <c r="H1" s="36"/>
      <c r="I1" s="36"/>
      <c r="J1" s="36"/>
      <c r="K1" s="36"/>
      <c r="L1" s="36"/>
      <c r="M1" s="36"/>
      <c r="N1" s="36"/>
    </row>
    <row r="2" spans="1:14" x14ac:dyDescent="0.25">
      <c r="A2" s="36"/>
      <c r="B2" s="36"/>
      <c r="C2" s="36"/>
      <c r="D2" s="36"/>
      <c r="E2" s="36"/>
      <c r="F2" s="36"/>
      <c r="G2" s="36"/>
      <c r="H2" s="36"/>
      <c r="I2" s="36"/>
      <c r="J2" s="36"/>
      <c r="K2" s="36"/>
      <c r="L2" s="36"/>
      <c r="M2" s="36"/>
      <c r="N2" s="36"/>
    </row>
    <row r="3" spans="1:14" x14ac:dyDescent="0.25">
      <c r="A3" s="36"/>
      <c r="B3" s="36"/>
      <c r="C3" s="36"/>
      <c r="D3" s="36"/>
      <c r="E3" s="36"/>
      <c r="F3" s="36"/>
      <c r="G3" s="36"/>
      <c r="H3" s="36"/>
      <c r="I3" s="36"/>
      <c r="J3" s="36"/>
      <c r="K3" s="36"/>
      <c r="L3" s="36"/>
      <c r="M3" s="36"/>
      <c r="N3" s="36"/>
    </row>
    <row r="4" spans="1:14" x14ac:dyDescent="0.25">
      <c r="A4" s="36"/>
      <c r="B4" s="36"/>
      <c r="C4" s="36"/>
      <c r="D4" s="36"/>
      <c r="E4" s="36"/>
      <c r="F4" s="36"/>
      <c r="G4" s="36"/>
      <c r="H4" s="36"/>
      <c r="I4" s="36"/>
      <c r="J4" s="36"/>
      <c r="K4" s="36"/>
      <c r="L4" s="36"/>
      <c r="M4" s="36"/>
      <c r="N4" s="36"/>
    </row>
    <row r="5" spans="1:14" x14ac:dyDescent="0.25">
      <c r="A5" s="36"/>
      <c r="B5" s="36"/>
      <c r="C5" s="36"/>
      <c r="D5" s="36"/>
      <c r="E5" s="36"/>
      <c r="F5" s="36"/>
      <c r="G5" s="36"/>
      <c r="H5" s="36"/>
      <c r="I5" s="36"/>
      <c r="J5" s="36"/>
      <c r="K5" s="36"/>
      <c r="L5" s="36"/>
      <c r="M5" s="36"/>
      <c r="N5" s="36"/>
    </row>
    <row r="6" spans="1:14" x14ac:dyDescent="0.25">
      <c r="A6" s="36"/>
      <c r="B6" s="36"/>
      <c r="C6" s="36"/>
      <c r="D6" s="36"/>
      <c r="E6" s="36"/>
      <c r="F6" s="36"/>
      <c r="G6" s="36"/>
      <c r="H6" s="36"/>
      <c r="I6" s="36"/>
      <c r="J6" s="36"/>
      <c r="K6" s="36"/>
      <c r="L6" s="36"/>
      <c r="M6" s="36"/>
      <c r="N6" s="36"/>
    </row>
    <row r="7" spans="1:14" x14ac:dyDescent="0.25">
      <c r="A7" s="36"/>
      <c r="B7" s="36"/>
      <c r="C7" s="36"/>
      <c r="D7" s="36"/>
      <c r="E7" s="36"/>
      <c r="F7" s="36"/>
      <c r="G7" s="36"/>
      <c r="H7" s="36"/>
      <c r="I7" s="36"/>
      <c r="J7" s="36"/>
      <c r="K7" s="36"/>
      <c r="L7" s="36"/>
      <c r="M7" s="36"/>
      <c r="N7" s="36"/>
    </row>
    <row r="8" spans="1:14" x14ac:dyDescent="0.25">
      <c r="A8" s="36"/>
      <c r="B8" s="36"/>
      <c r="C8" s="36"/>
      <c r="D8" s="36"/>
      <c r="E8" s="36"/>
      <c r="F8" s="36"/>
      <c r="G8" s="36"/>
      <c r="H8" s="36"/>
      <c r="I8" s="36"/>
      <c r="J8" s="36"/>
      <c r="K8" s="36"/>
      <c r="L8" s="36"/>
      <c r="M8" s="36"/>
      <c r="N8" s="36"/>
    </row>
    <row r="9" spans="1:14" x14ac:dyDescent="0.25">
      <c r="A9" s="36"/>
      <c r="B9" s="36"/>
      <c r="C9" s="36"/>
      <c r="D9" s="36"/>
      <c r="E9" s="36"/>
      <c r="F9" s="36"/>
      <c r="G9" s="36"/>
      <c r="H9" s="36"/>
      <c r="I9" s="36"/>
      <c r="J9" s="36"/>
      <c r="K9" s="36"/>
      <c r="L9" s="36"/>
      <c r="M9" s="36"/>
      <c r="N9" s="36"/>
    </row>
    <row r="10" spans="1:14" x14ac:dyDescent="0.25">
      <c r="A10" s="36"/>
      <c r="B10" s="36"/>
      <c r="C10" s="36"/>
      <c r="D10" s="36"/>
      <c r="E10" s="36"/>
      <c r="F10" s="36"/>
      <c r="G10" s="36"/>
      <c r="H10" s="36"/>
      <c r="I10" s="36"/>
      <c r="J10" s="36"/>
      <c r="K10" s="36"/>
      <c r="L10" s="36"/>
      <c r="M10" s="36"/>
      <c r="N10" s="36"/>
    </row>
    <row r="11" spans="1:14" x14ac:dyDescent="0.25">
      <c r="A11" s="36"/>
      <c r="B11" s="36"/>
      <c r="C11" s="36"/>
      <c r="D11" s="36"/>
      <c r="E11" s="36"/>
      <c r="F11" s="36"/>
      <c r="G11" s="36"/>
      <c r="H11" s="36"/>
      <c r="I11" s="36"/>
      <c r="J11" s="36"/>
      <c r="K11" s="36"/>
      <c r="L11" s="36"/>
      <c r="M11" s="36"/>
      <c r="N11" s="36"/>
    </row>
    <row r="12" spans="1:14" x14ac:dyDescent="0.25">
      <c r="A12" s="36"/>
      <c r="B12" s="36"/>
      <c r="C12" s="36"/>
      <c r="D12" s="36"/>
      <c r="E12" s="36"/>
      <c r="F12" s="36"/>
      <c r="G12" s="36"/>
      <c r="H12" s="36"/>
      <c r="I12" s="36"/>
      <c r="J12" s="36"/>
      <c r="K12" s="36"/>
      <c r="L12" s="36"/>
      <c r="M12" s="36"/>
      <c r="N12" s="36"/>
    </row>
    <row r="13" spans="1:14" x14ac:dyDescent="0.25">
      <c r="A13" s="36"/>
      <c r="B13" s="36"/>
      <c r="C13" s="36"/>
      <c r="D13" s="36"/>
      <c r="E13" s="36"/>
      <c r="F13" s="36"/>
      <c r="G13" s="36"/>
      <c r="H13" s="36"/>
      <c r="I13" s="36"/>
      <c r="J13" s="36"/>
      <c r="K13" s="36"/>
      <c r="L13" s="36"/>
      <c r="M13" s="36"/>
      <c r="N13" s="36"/>
    </row>
    <row r="14" spans="1:14" x14ac:dyDescent="0.25">
      <c r="A14" s="36"/>
      <c r="B14" s="36"/>
      <c r="C14" s="36"/>
      <c r="D14" s="36"/>
      <c r="E14" s="36"/>
      <c r="F14" s="36"/>
      <c r="G14" s="36"/>
      <c r="H14" s="36"/>
      <c r="I14" s="36"/>
      <c r="J14" s="36"/>
      <c r="K14" s="36"/>
      <c r="L14" s="36"/>
      <c r="M14" s="36"/>
      <c r="N14" s="36"/>
    </row>
    <row r="15" spans="1:14" x14ac:dyDescent="0.25">
      <c r="A15" s="36"/>
      <c r="B15" s="36"/>
      <c r="C15" s="36"/>
      <c r="D15" s="36"/>
      <c r="E15" s="36"/>
      <c r="F15" s="36"/>
      <c r="G15" s="36"/>
      <c r="H15" s="36"/>
      <c r="I15" s="36"/>
      <c r="J15" s="36"/>
      <c r="K15" s="36"/>
      <c r="L15" s="36"/>
      <c r="M15" s="36"/>
      <c r="N15" s="36"/>
    </row>
    <row r="16" spans="1:14" x14ac:dyDescent="0.25">
      <c r="A16" s="36"/>
      <c r="B16" s="36"/>
      <c r="C16" s="36"/>
      <c r="D16" s="36"/>
      <c r="E16" s="36"/>
      <c r="F16" s="36"/>
      <c r="G16" s="36"/>
      <c r="H16" s="36"/>
      <c r="I16" s="36"/>
      <c r="J16" s="36"/>
      <c r="K16" s="36"/>
      <c r="L16" s="36"/>
      <c r="M16" s="36"/>
      <c r="N16" s="36"/>
    </row>
    <row r="17" spans="1:14" x14ac:dyDescent="0.25">
      <c r="A17" s="36"/>
      <c r="B17" s="36"/>
      <c r="C17" s="36"/>
      <c r="D17" s="36"/>
      <c r="E17" s="36"/>
      <c r="F17" s="36"/>
      <c r="G17" s="36"/>
      <c r="H17" s="36"/>
      <c r="I17" s="36"/>
      <c r="J17" s="36"/>
      <c r="K17" s="36"/>
      <c r="L17" s="36"/>
      <c r="M17" s="36"/>
      <c r="N17" s="36"/>
    </row>
    <row r="18" spans="1:14" x14ac:dyDescent="0.25">
      <c r="A18" s="36"/>
      <c r="B18" s="36"/>
      <c r="C18" s="36"/>
      <c r="D18" s="36"/>
      <c r="E18" s="36"/>
      <c r="F18" s="36"/>
      <c r="G18" s="36"/>
      <c r="H18" s="36"/>
      <c r="I18" s="36"/>
      <c r="J18" s="36"/>
      <c r="K18" s="36"/>
      <c r="L18" s="36"/>
      <c r="M18" s="36"/>
      <c r="N18" s="36"/>
    </row>
    <row r="19" spans="1:14" x14ac:dyDescent="0.25">
      <c r="A19" s="36"/>
      <c r="B19" s="36"/>
      <c r="C19" s="36"/>
      <c r="D19" s="36"/>
      <c r="E19" s="36"/>
      <c r="F19" s="36"/>
      <c r="G19" s="36"/>
      <c r="H19" s="36"/>
      <c r="I19" s="36"/>
      <c r="J19" s="36"/>
      <c r="K19" s="36"/>
      <c r="L19" s="36"/>
      <c r="M19" s="36"/>
      <c r="N19" s="36"/>
    </row>
    <row r="20" spans="1:14" x14ac:dyDescent="0.25">
      <c r="A20" s="36"/>
      <c r="B20" s="36"/>
      <c r="C20" s="36"/>
      <c r="D20" s="36"/>
      <c r="E20" s="36"/>
      <c r="F20" s="36"/>
      <c r="G20" s="36"/>
      <c r="H20" s="36"/>
      <c r="I20" s="36"/>
      <c r="J20" s="36"/>
      <c r="K20" s="36"/>
      <c r="L20" s="36"/>
      <c r="M20" s="36"/>
      <c r="N20" s="36"/>
    </row>
    <row r="21" spans="1:14" x14ac:dyDescent="0.25">
      <c r="A21" s="36"/>
      <c r="B21" s="36"/>
      <c r="C21" s="36"/>
      <c r="D21" s="36"/>
      <c r="E21" s="36"/>
      <c r="F21" s="36"/>
      <c r="G21" s="36"/>
      <c r="H21" s="36"/>
      <c r="I21" s="36"/>
      <c r="J21" s="36"/>
      <c r="K21" s="36"/>
      <c r="L21" s="36"/>
      <c r="M21" s="36"/>
      <c r="N21" s="36"/>
    </row>
    <row r="22" spans="1:14" x14ac:dyDescent="0.25">
      <c r="A22" s="36"/>
      <c r="B22" s="36"/>
      <c r="C22" s="36"/>
      <c r="D22" s="36"/>
      <c r="E22" s="36"/>
      <c r="F22" s="36"/>
      <c r="G22" s="36"/>
      <c r="H22" s="36"/>
      <c r="I22" s="36"/>
      <c r="J22" s="36"/>
      <c r="K22" s="36"/>
      <c r="L22" s="36"/>
      <c r="M22" s="36"/>
      <c r="N22" s="36"/>
    </row>
    <row r="23" spans="1:14" x14ac:dyDescent="0.25">
      <c r="A23" s="36"/>
      <c r="B23" s="36"/>
      <c r="C23" s="36"/>
      <c r="D23" s="36"/>
      <c r="E23" s="36"/>
      <c r="F23" s="36"/>
      <c r="G23" s="36"/>
      <c r="H23" s="36"/>
      <c r="I23" s="36"/>
      <c r="J23" s="36"/>
      <c r="K23" s="36"/>
      <c r="L23" s="36"/>
      <c r="M23" s="36"/>
      <c r="N23" s="36"/>
    </row>
    <row r="24" spans="1:14" x14ac:dyDescent="0.25">
      <c r="A24" s="36"/>
      <c r="B24" s="36"/>
      <c r="C24" s="36"/>
      <c r="D24" s="36"/>
      <c r="E24" s="36"/>
      <c r="F24" s="36"/>
      <c r="G24" s="36"/>
      <c r="H24" s="36"/>
      <c r="I24" s="36"/>
      <c r="J24" s="36"/>
      <c r="K24" s="36"/>
      <c r="L24" s="36"/>
      <c r="M24" s="36"/>
      <c r="N24" s="36"/>
    </row>
    <row r="28" spans="1:14" x14ac:dyDescent="0.25">
      <c r="A28" s="7" t="s">
        <v>73</v>
      </c>
    </row>
    <row r="29" spans="1:14" ht="15.75" thickBot="1" x14ac:dyDescent="0.3">
      <c r="A29" s="14">
        <v>4</v>
      </c>
      <c r="C29" s="7" t="s">
        <v>74</v>
      </c>
    </row>
    <row r="30" spans="1:14" x14ac:dyDescent="0.25">
      <c r="A30" s="14">
        <v>5</v>
      </c>
      <c r="C30" s="18" t="s">
        <v>48</v>
      </c>
      <c r="D30" s="18" t="s">
        <v>50</v>
      </c>
    </row>
    <row r="31" spans="1:14" x14ac:dyDescent="0.25">
      <c r="A31" s="14">
        <v>3</v>
      </c>
      <c r="C31" s="19">
        <v>2</v>
      </c>
      <c r="D31" s="19">
        <v>8</v>
      </c>
    </row>
    <row r="32" spans="1:14" x14ac:dyDescent="0.25">
      <c r="A32" s="14">
        <v>4</v>
      </c>
      <c r="C32" s="19">
        <v>2.2999999999999998</v>
      </c>
      <c r="D32" s="19">
        <v>0</v>
      </c>
    </row>
    <row r="33" spans="1:4" x14ac:dyDescent="0.25">
      <c r="A33" s="14">
        <v>4</v>
      </c>
      <c r="C33" s="19">
        <v>2.6</v>
      </c>
      <c r="D33" s="19">
        <v>0</v>
      </c>
    </row>
    <row r="34" spans="1:4" x14ac:dyDescent="0.25">
      <c r="A34" s="14">
        <v>3</v>
      </c>
      <c r="C34" s="19">
        <v>2.9</v>
      </c>
      <c r="D34" s="19">
        <v>0</v>
      </c>
    </row>
    <row r="35" spans="1:4" x14ac:dyDescent="0.25">
      <c r="A35" s="14">
        <v>2</v>
      </c>
      <c r="C35" s="19">
        <v>3.2</v>
      </c>
      <c r="D35" s="19">
        <v>30</v>
      </c>
    </row>
    <row r="36" spans="1:4" x14ac:dyDescent="0.25">
      <c r="A36" s="14">
        <v>5</v>
      </c>
      <c r="C36" s="19">
        <v>3.5</v>
      </c>
      <c r="D36" s="19">
        <v>0</v>
      </c>
    </row>
    <row r="37" spans="1:4" x14ac:dyDescent="0.25">
      <c r="A37" s="14">
        <v>4</v>
      </c>
      <c r="C37" s="19">
        <v>3.8</v>
      </c>
      <c r="D37" s="19">
        <v>0</v>
      </c>
    </row>
    <row r="38" spans="1:4" x14ac:dyDescent="0.25">
      <c r="A38" s="14">
        <v>3</v>
      </c>
      <c r="C38" s="19">
        <v>4.0999999999999996</v>
      </c>
      <c r="D38" s="19">
        <v>39</v>
      </c>
    </row>
    <row r="39" spans="1:4" x14ac:dyDescent="0.25">
      <c r="A39" s="14">
        <v>5</v>
      </c>
      <c r="C39" s="19">
        <v>4.4000000000000004</v>
      </c>
      <c r="D39" s="19">
        <v>0</v>
      </c>
    </row>
    <row r="40" spans="1:4" x14ac:dyDescent="0.25">
      <c r="A40" s="14">
        <v>4</v>
      </c>
      <c r="C40" s="19">
        <v>4.6999999999999993</v>
      </c>
      <c r="D40" s="19">
        <v>0</v>
      </c>
    </row>
    <row r="41" spans="1:4" ht="15.75" thickBot="1" x14ac:dyDescent="0.3">
      <c r="A41" s="14">
        <v>2</v>
      </c>
      <c r="C41" s="20" t="s">
        <v>49</v>
      </c>
      <c r="D41" s="20">
        <v>23</v>
      </c>
    </row>
    <row r="42" spans="1:4" x14ac:dyDescent="0.25">
      <c r="A42" s="14">
        <v>3</v>
      </c>
    </row>
    <row r="43" spans="1:4" x14ac:dyDescent="0.25">
      <c r="A43" s="14">
        <v>4</v>
      </c>
    </row>
    <row r="44" spans="1:4" x14ac:dyDescent="0.25">
      <c r="A44" s="14">
        <v>5</v>
      </c>
    </row>
    <row r="45" spans="1:4" x14ac:dyDescent="0.25">
      <c r="A45" s="14">
        <v>3</v>
      </c>
    </row>
    <row r="46" spans="1:4" x14ac:dyDescent="0.25">
      <c r="A46" s="14">
        <v>4</v>
      </c>
      <c r="C46" s="7" t="s">
        <v>7</v>
      </c>
      <c r="D46" s="8">
        <f>MODE(A28:A128)</f>
        <v>4</v>
      </c>
    </row>
    <row r="47" spans="1:4" x14ac:dyDescent="0.25">
      <c r="A47" s="14">
        <v>5</v>
      </c>
    </row>
    <row r="48" spans="1:4" x14ac:dyDescent="0.25">
      <c r="A48" s="14">
        <v>3</v>
      </c>
    </row>
    <row r="49" spans="1:3" x14ac:dyDescent="0.25">
      <c r="A49" s="14">
        <v>4</v>
      </c>
      <c r="C49" s="7" t="s">
        <v>75</v>
      </c>
    </row>
    <row r="50" spans="1:3" x14ac:dyDescent="0.25">
      <c r="A50" s="14">
        <v>3</v>
      </c>
    </row>
    <row r="51" spans="1:3" x14ac:dyDescent="0.25">
      <c r="A51" s="14">
        <v>2</v>
      </c>
    </row>
    <row r="52" spans="1:3" x14ac:dyDescent="0.25">
      <c r="A52" s="14">
        <v>4</v>
      </c>
    </row>
    <row r="53" spans="1:3" x14ac:dyDescent="0.25">
      <c r="A53" s="14">
        <v>5</v>
      </c>
    </row>
    <row r="54" spans="1:3" x14ac:dyDescent="0.25">
      <c r="A54" s="14">
        <v>3</v>
      </c>
    </row>
    <row r="55" spans="1:3" x14ac:dyDescent="0.25">
      <c r="A55" s="14">
        <v>4</v>
      </c>
    </row>
    <row r="56" spans="1:3" x14ac:dyDescent="0.25">
      <c r="A56" s="14">
        <v>5</v>
      </c>
    </row>
    <row r="57" spans="1:3" x14ac:dyDescent="0.25">
      <c r="A57" s="14">
        <v>4</v>
      </c>
    </row>
    <row r="58" spans="1:3" x14ac:dyDescent="0.25">
      <c r="A58" s="14">
        <v>3</v>
      </c>
    </row>
    <row r="59" spans="1:3" x14ac:dyDescent="0.25">
      <c r="A59" s="14">
        <v>3</v>
      </c>
    </row>
    <row r="60" spans="1:3" x14ac:dyDescent="0.25">
      <c r="A60" s="14">
        <v>4</v>
      </c>
    </row>
    <row r="61" spans="1:3" x14ac:dyDescent="0.25">
      <c r="A61" s="14">
        <v>5</v>
      </c>
    </row>
    <row r="62" spans="1:3" x14ac:dyDescent="0.25">
      <c r="A62" s="14">
        <v>2</v>
      </c>
    </row>
    <row r="63" spans="1:3" x14ac:dyDescent="0.25">
      <c r="A63" s="14">
        <v>3</v>
      </c>
    </row>
    <row r="64" spans="1:3" x14ac:dyDescent="0.25">
      <c r="A64" s="14">
        <v>4</v>
      </c>
    </row>
    <row r="65" spans="1:1" x14ac:dyDescent="0.25">
      <c r="A65" s="14">
        <v>4</v>
      </c>
    </row>
    <row r="66" spans="1:1" x14ac:dyDescent="0.25">
      <c r="A66" s="14">
        <v>3</v>
      </c>
    </row>
    <row r="67" spans="1:1" x14ac:dyDescent="0.25">
      <c r="A67" s="14">
        <v>5</v>
      </c>
    </row>
    <row r="68" spans="1:1" x14ac:dyDescent="0.25">
      <c r="A68" s="14">
        <v>4</v>
      </c>
    </row>
    <row r="69" spans="1:1" x14ac:dyDescent="0.25">
      <c r="A69" s="14">
        <v>3</v>
      </c>
    </row>
    <row r="70" spans="1:1" x14ac:dyDescent="0.25">
      <c r="A70" s="14">
        <v>4</v>
      </c>
    </row>
    <row r="71" spans="1:1" x14ac:dyDescent="0.25">
      <c r="A71" s="14">
        <v>5</v>
      </c>
    </row>
    <row r="72" spans="1:1" x14ac:dyDescent="0.25">
      <c r="A72" s="14">
        <v>4</v>
      </c>
    </row>
    <row r="73" spans="1:1" x14ac:dyDescent="0.25">
      <c r="A73" s="14">
        <v>2</v>
      </c>
    </row>
    <row r="74" spans="1:1" x14ac:dyDescent="0.25">
      <c r="A74" s="14">
        <v>3</v>
      </c>
    </row>
    <row r="75" spans="1:1" x14ac:dyDescent="0.25">
      <c r="A75" s="14">
        <v>4</v>
      </c>
    </row>
    <row r="76" spans="1:1" x14ac:dyDescent="0.25">
      <c r="A76" s="14">
        <v>5</v>
      </c>
    </row>
    <row r="77" spans="1:1" x14ac:dyDescent="0.25">
      <c r="A77" s="14">
        <v>3</v>
      </c>
    </row>
    <row r="78" spans="1:1" x14ac:dyDescent="0.25">
      <c r="A78" s="14">
        <v>4</v>
      </c>
    </row>
    <row r="79" spans="1:1" x14ac:dyDescent="0.25">
      <c r="A79" s="14">
        <v>5</v>
      </c>
    </row>
    <row r="80" spans="1:1" x14ac:dyDescent="0.25">
      <c r="A80" s="14">
        <v>4</v>
      </c>
    </row>
    <row r="81" spans="1:1" x14ac:dyDescent="0.25">
      <c r="A81" s="14">
        <v>3</v>
      </c>
    </row>
    <row r="82" spans="1:1" x14ac:dyDescent="0.25">
      <c r="A82" s="14">
        <v>4</v>
      </c>
    </row>
    <row r="83" spans="1:1" x14ac:dyDescent="0.25">
      <c r="A83" s="14">
        <v>5</v>
      </c>
    </row>
    <row r="84" spans="1:1" x14ac:dyDescent="0.25">
      <c r="A84" s="14">
        <v>3</v>
      </c>
    </row>
    <row r="85" spans="1:1" x14ac:dyDescent="0.25">
      <c r="A85" s="14">
        <v>4</v>
      </c>
    </row>
    <row r="86" spans="1:1" x14ac:dyDescent="0.25">
      <c r="A86" s="14">
        <v>5</v>
      </c>
    </row>
    <row r="87" spans="1:1" x14ac:dyDescent="0.25">
      <c r="A87" s="14">
        <v>4</v>
      </c>
    </row>
    <row r="88" spans="1:1" x14ac:dyDescent="0.25">
      <c r="A88" s="14">
        <v>3</v>
      </c>
    </row>
    <row r="89" spans="1:1" x14ac:dyDescent="0.25">
      <c r="A89" s="14">
        <v>3</v>
      </c>
    </row>
    <row r="90" spans="1:1" x14ac:dyDescent="0.25">
      <c r="A90" s="14">
        <v>4</v>
      </c>
    </row>
    <row r="91" spans="1:1" x14ac:dyDescent="0.25">
      <c r="A91" s="14">
        <v>5</v>
      </c>
    </row>
    <row r="92" spans="1:1" x14ac:dyDescent="0.25">
      <c r="A92" s="14">
        <v>2</v>
      </c>
    </row>
    <row r="93" spans="1:1" x14ac:dyDescent="0.25">
      <c r="A93" s="14">
        <v>3</v>
      </c>
    </row>
    <row r="94" spans="1:1" x14ac:dyDescent="0.25">
      <c r="A94" s="14">
        <v>4</v>
      </c>
    </row>
    <row r="95" spans="1:1" x14ac:dyDescent="0.25">
      <c r="A95" s="14">
        <v>4</v>
      </c>
    </row>
    <row r="96" spans="1:1" x14ac:dyDescent="0.25">
      <c r="A96" s="14">
        <v>3</v>
      </c>
    </row>
    <row r="97" spans="1:1" x14ac:dyDescent="0.25">
      <c r="A97" s="14">
        <v>5</v>
      </c>
    </row>
    <row r="98" spans="1:1" x14ac:dyDescent="0.25">
      <c r="A98" s="14">
        <v>4</v>
      </c>
    </row>
    <row r="99" spans="1:1" x14ac:dyDescent="0.25">
      <c r="A99" s="14">
        <v>3</v>
      </c>
    </row>
    <row r="100" spans="1:1" x14ac:dyDescent="0.25">
      <c r="A100" s="14">
        <v>4</v>
      </c>
    </row>
    <row r="101" spans="1:1" x14ac:dyDescent="0.25">
      <c r="A101" s="14">
        <v>5</v>
      </c>
    </row>
    <row r="102" spans="1:1" x14ac:dyDescent="0.25">
      <c r="A102" s="14">
        <v>4</v>
      </c>
    </row>
    <row r="103" spans="1:1" x14ac:dyDescent="0.25">
      <c r="A103" s="14">
        <v>2</v>
      </c>
    </row>
    <row r="104" spans="1:1" x14ac:dyDescent="0.25">
      <c r="A104" s="14">
        <v>3</v>
      </c>
    </row>
    <row r="105" spans="1:1" x14ac:dyDescent="0.25">
      <c r="A105" s="14">
        <v>4</v>
      </c>
    </row>
    <row r="106" spans="1:1" x14ac:dyDescent="0.25">
      <c r="A106" s="14">
        <v>5</v>
      </c>
    </row>
    <row r="107" spans="1:1" x14ac:dyDescent="0.25">
      <c r="A107" s="14">
        <v>3</v>
      </c>
    </row>
    <row r="108" spans="1:1" x14ac:dyDescent="0.25">
      <c r="A108" s="14">
        <v>4</v>
      </c>
    </row>
    <row r="109" spans="1:1" x14ac:dyDescent="0.25">
      <c r="A109" s="14">
        <v>5</v>
      </c>
    </row>
    <row r="110" spans="1:1" x14ac:dyDescent="0.25">
      <c r="A110" s="14">
        <v>4</v>
      </c>
    </row>
    <row r="111" spans="1:1" x14ac:dyDescent="0.25">
      <c r="A111" s="14">
        <v>3</v>
      </c>
    </row>
    <row r="112" spans="1:1" x14ac:dyDescent="0.25">
      <c r="A112" s="14">
        <v>4</v>
      </c>
    </row>
    <row r="113" spans="1:1" x14ac:dyDescent="0.25">
      <c r="A113" s="14">
        <v>5</v>
      </c>
    </row>
    <row r="114" spans="1:1" x14ac:dyDescent="0.25">
      <c r="A114" s="14">
        <v>3</v>
      </c>
    </row>
    <row r="115" spans="1:1" x14ac:dyDescent="0.25">
      <c r="A115" s="14">
        <v>4</v>
      </c>
    </row>
    <row r="116" spans="1:1" x14ac:dyDescent="0.25">
      <c r="A116" s="14">
        <v>5</v>
      </c>
    </row>
    <row r="117" spans="1:1" x14ac:dyDescent="0.25">
      <c r="A117" s="14">
        <v>4</v>
      </c>
    </row>
    <row r="118" spans="1:1" x14ac:dyDescent="0.25">
      <c r="A118" s="14">
        <v>3</v>
      </c>
    </row>
    <row r="119" spans="1:1" x14ac:dyDescent="0.25">
      <c r="A119" s="14">
        <v>3</v>
      </c>
    </row>
    <row r="120" spans="1:1" x14ac:dyDescent="0.25">
      <c r="A120" s="14">
        <v>4</v>
      </c>
    </row>
    <row r="121" spans="1:1" x14ac:dyDescent="0.25">
      <c r="A121" s="14">
        <v>5</v>
      </c>
    </row>
    <row r="122" spans="1:1" x14ac:dyDescent="0.25">
      <c r="A122" s="14">
        <v>2</v>
      </c>
    </row>
    <row r="123" spans="1:1" x14ac:dyDescent="0.25">
      <c r="A123" s="14">
        <v>3</v>
      </c>
    </row>
    <row r="124" spans="1:1" x14ac:dyDescent="0.25">
      <c r="A124" s="14">
        <v>4</v>
      </c>
    </row>
    <row r="125" spans="1:1" x14ac:dyDescent="0.25">
      <c r="A125" s="14">
        <v>4</v>
      </c>
    </row>
    <row r="126" spans="1:1" x14ac:dyDescent="0.25">
      <c r="A126" s="14">
        <v>3</v>
      </c>
    </row>
    <row r="127" spans="1:1" x14ac:dyDescent="0.25">
      <c r="A127" s="14">
        <v>5</v>
      </c>
    </row>
    <row r="128" spans="1:1" x14ac:dyDescent="0.25">
      <c r="A128" s="14">
        <v>4</v>
      </c>
    </row>
  </sheetData>
  <mergeCells count="1">
    <mergeCell ref="A1:N2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topLeftCell="A57" workbookViewId="0">
      <selection activeCell="E67" sqref="E67"/>
    </sheetView>
  </sheetViews>
  <sheetFormatPr defaultRowHeight="15" x14ac:dyDescent="0.25"/>
  <cols>
    <col min="1" max="1" width="46.140625" customWidth="1"/>
    <col min="5" max="5" width="27.140625" customWidth="1"/>
    <col min="9" max="9" width="15.140625" customWidth="1"/>
  </cols>
  <sheetData>
    <row r="1" spans="1:14" x14ac:dyDescent="0.25">
      <c r="A1" s="36" t="s">
        <v>76</v>
      </c>
      <c r="B1" s="37"/>
      <c r="C1" s="37"/>
      <c r="D1" s="37"/>
      <c r="E1" s="37"/>
      <c r="F1" s="37"/>
      <c r="G1" s="37"/>
      <c r="H1" s="37"/>
      <c r="I1" s="37"/>
      <c r="J1" s="37"/>
      <c r="K1" s="37"/>
      <c r="L1" s="37"/>
      <c r="M1" s="37"/>
      <c r="N1" s="37"/>
    </row>
    <row r="2" spans="1:14" x14ac:dyDescent="0.25">
      <c r="A2" s="37"/>
      <c r="B2" s="37"/>
      <c r="C2" s="37"/>
      <c r="D2" s="37"/>
      <c r="E2" s="37"/>
      <c r="F2" s="37"/>
      <c r="G2" s="37"/>
      <c r="H2" s="37"/>
      <c r="I2" s="37"/>
      <c r="J2" s="37"/>
      <c r="K2" s="37"/>
      <c r="L2" s="37"/>
      <c r="M2" s="37"/>
      <c r="N2" s="37"/>
    </row>
    <row r="3" spans="1:14" x14ac:dyDescent="0.25">
      <c r="A3" s="37"/>
      <c r="B3" s="37"/>
      <c r="C3" s="37"/>
      <c r="D3" s="37"/>
      <c r="E3" s="37"/>
      <c r="F3" s="37"/>
      <c r="G3" s="37"/>
      <c r="H3" s="37"/>
      <c r="I3" s="37"/>
      <c r="J3" s="37"/>
      <c r="K3" s="37"/>
      <c r="L3" s="37"/>
      <c r="M3" s="37"/>
      <c r="N3" s="37"/>
    </row>
    <row r="4" spans="1:14" x14ac:dyDescent="0.25">
      <c r="A4" s="37"/>
      <c r="B4" s="37"/>
      <c r="C4" s="37"/>
      <c r="D4" s="37"/>
      <c r="E4" s="37"/>
      <c r="F4" s="37"/>
      <c r="G4" s="37"/>
      <c r="H4" s="37"/>
      <c r="I4" s="37"/>
      <c r="J4" s="37"/>
      <c r="K4" s="37"/>
      <c r="L4" s="37"/>
      <c r="M4" s="37"/>
      <c r="N4" s="37"/>
    </row>
    <row r="5" spans="1:14" x14ac:dyDescent="0.25">
      <c r="A5" s="37"/>
      <c r="B5" s="37"/>
      <c r="C5" s="37"/>
      <c r="D5" s="37"/>
      <c r="E5" s="37"/>
      <c r="F5" s="37"/>
      <c r="G5" s="37"/>
      <c r="H5" s="37"/>
      <c r="I5" s="37"/>
      <c r="J5" s="37"/>
      <c r="K5" s="37"/>
      <c r="L5" s="37"/>
      <c r="M5" s="37"/>
      <c r="N5" s="37"/>
    </row>
    <row r="6" spans="1:14" x14ac:dyDescent="0.25">
      <c r="A6" s="37"/>
      <c r="B6" s="37"/>
      <c r="C6" s="37"/>
      <c r="D6" s="37"/>
      <c r="E6" s="37"/>
      <c r="F6" s="37"/>
      <c r="G6" s="37"/>
      <c r="H6" s="37"/>
      <c r="I6" s="37"/>
      <c r="J6" s="37"/>
      <c r="K6" s="37"/>
      <c r="L6" s="37"/>
      <c r="M6" s="37"/>
      <c r="N6" s="37"/>
    </row>
    <row r="7" spans="1:14" x14ac:dyDescent="0.25">
      <c r="A7" s="37"/>
      <c r="B7" s="37"/>
      <c r="C7" s="37"/>
      <c r="D7" s="37"/>
      <c r="E7" s="37"/>
      <c r="F7" s="37"/>
      <c r="G7" s="37"/>
      <c r="H7" s="37"/>
      <c r="I7" s="37"/>
      <c r="J7" s="37"/>
      <c r="K7" s="37"/>
      <c r="L7" s="37"/>
      <c r="M7" s="37"/>
      <c r="N7" s="37"/>
    </row>
    <row r="8" spans="1:14" x14ac:dyDescent="0.25">
      <c r="A8" s="37"/>
      <c r="B8" s="37"/>
      <c r="C8" s="37"/>
      <c r="D8" s="37"/>
      <c r="E8" s="37"/>
      <c r="F8" s="37"/>
      <c r="G8" s="37"/>
      <c r="H8" s="37"/>
      <c r="I8" s="37"/>
      <c r="J8" s="37"/>
      <c r="K8" s="37"/>
      <c r="L8" s="37"/>
      <c r="M8" s="37"/>
      <c r="N8" s="37"/>
    </row>
    <row r="9" spans="1:14" x14ac:dyDescent="0.25">
      <c r="A9" s="37"/>
      <c r="B9" s="37"/>
      <c r="C9" s="37"/>
      <c r="D9" s="37"/>
      <c r="E9" s="37"/>
      <c r="F9" s="37"/>
      <c r="G9" s="37"/>
      <c r="H9" s="37"/>
      <c r="I9" s="37"/>
      <c r="J9" s="37"/>
      <c r="K9" s="37"/>
      <c r="L9" s="37"/>
      <c r="M9" s="37"/>
      <c r="N9" s="37"/>
    </row>
    <row r="10" spans="1:14" x14ac:dyDescent="0.25">
      <c r="A10" s="37"/>
      <c r="B10" s="37"/>
      <c r="C10" s="37"/>
      <c r="D10" s="37"/>
      <c r="E10" s="37"/>
      <c r="F10" s="37"/>
      <c r="G10" s="37"/>
      <c r="H10" s="37"/>
      <c r="I10" s="37"/>
      <c r="J10" s="37"/>
      <c r="K10" s="37"/>
      <c r="L10" s="37"/>
      <c r="M10" s="37"/>
      <c r="N10" s="37"/>
    </row>
    <row r="11" spans="1:14" x14ac:dyDescent="0.25">
      <c r="A11" s="37"/>
      <c r="B11" s="37"/>
      <c r="C11" s="37"/>
      <c r="D11" s="37"/>
      <c r="E11" s="37"/>
      <c r="F11" s="37"/>
      <c r="G11" s="37"/>
      <c r="H11" s="37"/>
      <c r="I11" s="37"/>
      <c r="J11" s="37"/>
      <c r="K11" s="37"/>
      <c r="L11" s="37"/>
      <c r="M11" s="37"/>
      <c r="N11" s="37"/>
    </row>
    <row r="12" spans="1:14" x14ac:dyDescent="0.25">
      <c r="A12" s="37"/>
      <c r="B12" s="37"/>
      <c r="C12" s="37"/>
      <c r="D12" s="37"/>
      <c r="E12" s="37"/>
      <c r="F12" s="37"/>
      <c r="G12" s="37"/>
      <c r="H12" s="37"/>
      <c r="I12" s="37"/>
      <c r="J12" s="37"/>
      <c r="K12" s="37"/>
      <c r="L12" s="37"/>
      <c r="M12" s="37"/>
      <c r="N12" s="37"/>
    </row>
    <row r="13" spans="1:14" x14ac:dyDescent="0.25">
      <c r="A13" s="37"/>
      <c r="B13" s="37"/>
      <c r="C13" s="37"/>
      <c r="D13" s="37"/>
      <c r="E13" s="37"/>
      <c r="F13" s="37"/>
      <c r="G13" s="37"/>
      <c r="H13" s="37"/>
      <c r="I13" s="37"/>
      <c r="J13" s="37"/>
      <c r="K13" s="37"/>
      <c r="L13" s="37"/>
      <c r="M13" s="37"/>
      <c r="N13" s="37"/>
    </row>
    <row r="14" spans="1:14" x14ac:dyDescent="0.25">
      <c r="A14" s="37"/>
      <c r="B14" s="37"/>
      <c r="C14" s="37"/>
      <c r="D14" s="37"/>
      <c r="E14" s="37"/>
      <c r="F14" s="37"/>
      <c r="G14" s="37"/>
      <c r="H14" s="37"/>
      <c r="I14" s="37"/>
      <c r="J14" s="37"/>
      <c r="K14" s="37"/>
      <c r="L14" s="37"/>
      <c r="M14" s="37"/>
      <c r="N14" s="37"/>
    </row>
    <row r="15" spans="1:14" x14ac:dyDescent="0.25">
      <c r="A15" s="37"/>
      <c r="B15" s="37"/>
      <c r="C15" s="37"/>
      <c r="D15" s="37"/>
      <c r="E15" s="37"/>
      <c r="F15" s="37"/>
      <c r="G15" s="37"/>
      <c r="H15" s="37"/>
      <c r="I15" s="37"/>
      <c r="J15" s="37"/>
      <c r="K15" s="37"/>
      <c r="L15" s="37"/>
      <c r="M15" s="37"/>
      <c r="N15" s="37"/>
    </row>
    <row r="16" spans="1:14" x14ac:dyDescent="0.25">
      <c r="A16" s="37"/>
      <c r="B16" s="37"/>
      <c r="C16" s="37"/>
      <c r="D16" s="37"/>
      <c r="E16" s="37"/>
      <c r="F16" s="37"/>
      <c r="G16" s="37"/>
      <c r="H16" s="37"/>
      <c r="I16" s="37"/>
      <c r="J16" s="37"/>
      <c r="K16" s="37"/>
      <c r="L16" s="37"/>
      <c r="M16" s="37"/>
      <c r="N16" s="37"/>
    </row>
    <row r="17" spans="1:14" x14ac:dyDescent="0.25">
      <c r="A17" s="37"/>
      <c r="B17" s="37"/>
      <c r="C17" s="37"/>
      <c r="D17" s="37"/>
      <c r="E17" s="37"/>
      <c r="F17" s="37"/>
      <c r="G17" s="37"/>
      <c r="H17" s="37"/>
      <c r="I17" s="37"/>
      <c r="J17" s="37"/>
      <c r="K17" s="37"/>
      <c r="L17" s="37"/>
      <c r="M17" s="37"/>
      <c r="N17" s="37"/>
    </row>
    <row r="18" spans="1:14" x14ac:dyDescent="0.25">
      <c r="A18" s="37"/>
      <c r="B18" s="37"/>
      <c r="C18" s="37"/>
      <c r="D18" s="37"/>
      <c r="E18" s="37"/>
      <c r="F18" s="37"/>
      <c r="G18" s="37"/>
      <c r="H18" s="37"/>
      <c r="I18" s="37"/>
      <c r="J18" s="37"/>
      <c r="K18" s="37"/>
      <c r="L18" s="37"/>
      <c r="M18" s="37"/>
      <c r="N18" s="37"/>
    </row>
    <row r="19" spans="1:14" x14ac:dyDescent="0.25">
      <c r="A19" s="37"/>
      <c r="B19" s="37"/>
      <c r="C19" s="37"/>
      <c r="D19" s="37"/>
      <c r="E19" s="37"/>
      <c r="F19" s="37"/>
      <c r="G19" s="37"/>
      <c r="H19" s="37"/>
      <c r="I19" s="37"/>
      <c r="J19" s="37"/>
      <c r="K19" s="37"/>
      <c r="L19" s="37"/>
      <c r="M19" s="37"/>
      <c r="N19" s="37"/>
    </row>
    <row r="20" spans="1:14" x14ac:dyDescent="0.25">
      <c r="A20" s="37"/>
      <c r="B20" s="37"/>
      <c r="C20" s="37"/>
      <c r="D20" s="37"/>
      <c r="E20" s="37"/>
      <c r="F20" s="37"/>
      <c r="G20" s="37"/>
      <c r="H20" s="37"/>
      <c r="I20" s="37"/>
      <c r="J20" s="37"/>
      <c r="K20" s="37"/>
      <c r="L20" s="37"/>
      <c r="M20" s="37"/>
      <c r="N20" s="37"/>
    </row>
    <row r="21" spans="1:14" x14ac:dyDescent="0.25">
      <c r="A21" s="37"/>
      <c r="B21" s="37"/>
      <c r="C21" s="37"/>
      <c r="D21" s="37"/>
      <c r="E21" s="37"/>
      <c r="F21" s="37"/>
      <c r="G21" s="37"/>
      <c r="H21" s="37"/>
      <c r="I21" s="37"/>
      <c r="J21" s="37"/>
      <c r="K21" s="37"/>
      <c r="L21" s="37"/>
      <c r="M21" s="37"/>
      <c r="N21" s="37"/>
    </row>
    <row r="22" spans="1:14" x14ac:dyDescent="0.25">
      <c r="A22" s="37"/>
      <c r="B22" s="37"/>
      <c r="C22" s="37"/>
      <c r="D22" s="37"/>
      <c r="E22" s="37"/>
      <c r="F22" s="37"/>
      <c r="G22" s="37"/>
      <c r="H22" s="37"/>
      <c r="I22" s="37"/>
      <c r="J22" s="37"/>
      <c r="K22" s="37"/>
      <c r="L22" s="37"/>
      <c r="M22" s="37"/>
      <c r="N22" s="37"/>
    </row>
    <row r="23" spans="1:14" x14ac:dyDescent="0.25">
      <c r="A23" s="37"/>
      <c r="B23" s="37"/>
      <c r="C23" s="37"/>
      <c r="D23" s="37"/>
      <c r="E23" s="37"/>
      <c r="F23" s="37"/>
      <c r="G23" s="37"/>
      <c r="H23" s="37"/>
      <c r="I23" s="37"/>
      <c r="J23" s="37"/>
      <c r="K23" s="37"/>
      <c r="L23" s="37"/>
      <c r="M23" s="37"/>
      <c r="N23" s="37"/>
    </row>
    <row r="24" spans="1:14" x14ac:dyDescent="0.25">
      <c r="A24" s="37"/>
      <c r="B24" s="37"/>
      <c r="C24" s="37"/>
      <c r="D24" s="37"/>
      <c r="E24" s="37"/>
      <c r="F24" s="37"/>
      <c r="G24" s="37"/>
      <c r="H24" s="37"/>
      <c r="I24" s="37"/>
      <c r="J24" s="37"/>
      <c r="K24" s="37"/>
      <c r="L24" s="37"/>
      <c r="M24" s="37"/>
      <c r="N24" s="37"/>
    </row>
    <row r="29" spans="1:14" x14ac:dyDescent="0.25">
      <c r="A29" s="7" t="s">
        <v>77</v>
      </c>
    </row>
    <row r="30" spans="1:14" x14ac:dyDescent="0.25">
      <c r="A30" s="14">
        <v>35</v>
      </c>
    </row>
    <row r="31" spans="1:14" x14ac:dyDescent="0.25">
      <c r="A31" s="14">
        <v>28</v>
      </c>
      <c r="E31" s="7" t="s">
        <v>79</v>
      </c>
    </row>
    <row r="32" spans="1:14" x14ac:dyDescent="0.25">
      <c r="A32" s="14">
        <v>32</v>
      </c>
      <c r="E32" s="14">
        <v>10</v>
      </c>
    </row>
    <row r="33" spans="1:9" x14ac:dyDescent="0.25">
      <c r="A33" s="14">
        <v>45</v>
      </c>
      <c r="E33" s="14">
        <v>20</v>
      </c>
    </row>
    <row r="34" spans="1:9" x14ac:dyDescent="0.25">
      <c r="A34" s="14">
        <v>38</v>
      </c>
      <c r="E34" s="14">
        <v>25</v>
      </c>
    </row>
    <row r="35" spans="1:9" x14ac:dyDescent="0.25">
      <c r="A35" s="14">
        <v>29</v>
      </c>
      <c r="E35" s="14">
        <v>30</v>
      </c>
    </row>
    <row r="36" spans="1:9" x14ac:dyDescent="0.25">
      <c r="A36" s="14">
        <v>42</v>
      </c>
      <c r="E36" s="14">
        <v>35</v>
      </c>
    </row>
    <row r="37" spans="1:9" x14ac:dyDescent="0.25">
      <c r="A37" s="14">
        <v>30</v>
      </c>
      <c r="E37" s="14">
        <v>40</v>
      </c>
    </row>
    <row r="38" spans="1:9" x14ac:dyDescent="0.25">
      <c r="A38" s="14">
        <v>36</v>
      </c>
      <c r="E38" s="14">
        <v>45</v>
      </c>
    </row>
    <row r="39" spans="1:9" x14ac:dyDescent="0.25">
      <c r="A39" s="14">
        <v>41</v>
      </c>
      <c r="E39" s="14">
        <v>50</v>
      </c>
    </row>
    <row r="40" spans="1:9" x14ac:dyDescent="0.25">
      <c r="A40" s="14">
        <v>47</v>
      </c>
      <c r="E40" s="14">
        <v>60</v>
      </c>
    </row>
    <row r="41" spans="1:9" x14ac:dyDescent="0.25">
      <c r="A41" s="14">
        <v>31</v>
      </c>
    </row>
    <row r="42" spans="1:9" x14ac:dyDescent="0.25">
      <c r="A42" s="14">
        <v>39</v>
      </c>
    </row>
    <row r="43" spans="1:9" x14ac:dyDescent="0.25">
      <c r="A43" s="14">
        <v>43</v>
      </c>
    </row>
    <row r="44" spans="1:9" x14ac:dyDescent="0.25">
      <c r="A44" s="14">
        <v>37</v>
      </c>
    </row>
    <row r="45" spans="1:9" x14ac:dyDescent="0.25">
      <c r="A45" s="14">
        <v>30</v>
      </c>
    </row>
    <row r="46" spans="1:9" x14ac:dyDescent="0.25">
      <c r="A46" s="14">
        <v>34</v>
      </c>
    </row>
    <row r="47" spans="1:9" x14ac:dyDescent="0.25">
      <c r="A47" s="14">
        <v>39</v>
      </c>
      <c r="I47" s="7" t="s">
        <v>68</v>
      </c>
    </row>
    <row r="48" spans="1:9" ht="15.75" thickBot="1" x14ac:dyDescent="0.3">
      <c r="A48" s="14">
        <v>28</v>
      </c>
      <c r="E48" s="7" t="s">
        <v>78</v>
      </c>
    </row>
    <row r="49" spans="1:6" x14ac:dyDescent="0.25">
      <c r="A49" s="14">
        <v>33</v>
      </c>
      <c r="E49" s="18" t="s">
        <v>79</v>
      </c>
      <c r="F49" s="18" t="s">
        <v>50</v>
      </c>
    </row>
    <row r="50" spans="1:6" x14ac:dyDescent="0.25">
      <c r="A50" s="14">
        <v>36</v>
      </c>
      <c r="E50" s="21">
        <v>10</v>
      </c>
      <c r="F50" s="19">
        <v>0</v>
      </c>
    </row>
    <row r="51" spans="1:6" x14ac:dyDescent="0.25">
      <c r="A51" s="14">
        <v>40</v>
      </c>
      <c r="E51" s="21">
        <v>20</v>
      </c>
      <c r="F51" s="19">
        <v>0</v>
      </c>
    </row>
    <row r="52" spans="1:6" x14ac:dyDescent="0.25">
      <c r="A52" s="14">
        <v>42</v>
      </c>
      <c r="E52" s="21">
        <v>25</v>
      </c>
      <c r="F52" s="19">
        <v>0</v>
      </c>
    </row>
    <row r="53" spans="1:6" x14ac:dyDescent="0.25">
      <c r="A53" s="14">
        <v>29</v>
      </c>
      <c r="E53" s="21">
        <v>30</v>
      </c>
      <c r="F53" s="19">
        <v>10</v>
      </c>
    </row>
    <row r="54" spans="1:6" x14ac:dyDescent="0.25">
      <c r="A54" s="14">
        <v>31</v>
      </c>
      <c r="E54" s="21">
        <v>35</v>
      </c>
      <c r="F54" s="19">
        <v>13</v>
      </c>
    </row>
    <row r="55" spans="1:6" x14ac:dyDescent="0.25">
      <c r="A55" s="14">
        <v>45</v>
      </c>
      <c r="E55" s="21">
        <v>40</v>
      </c>
      <c r="F55" s="19">
        <v>15</v>
      </c>
    </row>
    <row r="56" spans="1:6" x14ac:dyDescent="0.25">
      <c r="A56" s="14">
        <v>38</v>
      </c>
      <c r="E56" s="21">
        <v>45</v>
      </c>
      <c r="F56" s="19">
        <v>10</v>
      </c>
    </row>
    <row r="57" spans="1:6" x14ac:dyDescent="0.25">
      <c r="A57" s="14">
        <v>33</v>
      </c>
      <c r="E57" s="21">
        <v>50</v>
      </c>
      <c r="F57" s="19">
        <v>2</v>
      </c>
    </row>
    <row r="58" spans="1:6" x14ac:dyDescent="0.25">
      <c r="A58" s="14">
        <v>41</v>
      </c>
      <c r="E58" s="21">
        <v>60</v>
      </c>
      <c r="F58" s="19">
        <v>0</v>
      </c>
    </row>
    <row r="59" spans="1:6" ht="15.75" thickBot="1" x14ac:dyDescent="0.3">
      <c r="A59" s="14">
        <v>35</v>
      </c>
      <c r="E59" s="20" t="s">
        <v>49</v>
      </c>
      <c r="F59" s="20">
        <v>0</v>
      </c>
    </row>
    <row r="60" spans="1:6" x14ac:dyDescent="0.25">
      <c r="A60" s="14">
        <v>37</v>
      </c>
    </row>
    <row r="61" spans="1:6" x14ac:dyDescent="0.25">
      <c r="A61" s="14">
        <v>34</v>
      </c>
    </row>
    <row r="62" spans="1:6" x14ac:dyDescent="0.25">
      <c r="A62" s="14">
        <v>46</v>
      </c>
    </row>
    <row r="63" spans="1:6" x14ac:dyDescent="0.25">
      <c r="A63" s="14">
        <v>30</v>
      </c>
    </row>
    <row r="64" spans="1:6" x14ac:dyDescent="0.25">
      <c r="A64" s="14">
        <v>39</v>
      </c>
    </row>
    <row r="65" spans="1:6" x14ac:dyDescent="0.25">
      <c r="A65" s="14">
        <v>43</v>
      </c>
    </row>
    <row r="66" spans="1:6" x14ac:dyDescent="0.25">
      <c r="A66" s="14">
        <v>28</v>
      </c>
    </row>
    <row r="67" spans="1:6" x14ac:dyDescent="0.25">
      <c r="A67" s="14">
        <v>32</v>
      </c>
      <c r="E67" s="7" t="s">
        <v>5</v>
      </c>
      <c r="F67" s="8">
        <f>AVERAGE(A29:A79)</f>
        <v>36.14</v>
      </c>
    </row>
    <row r="68" spans="1:6" x14ac:dyDescent="0.25">
      <c r="A68" s="14">
        <v>36</v>
      </c>
    </row>
    <row r="69" spans="1:6" x14ac:dyDescent="0.25">
      <c r="A69" s="14">
        <v>29</v>
      </c>
    </row>
    <row r="70" spans="1:6" x14ac:dyDescent="0.25">
      <c r="A70" s="14">
        <v>31</v>
      </c>
    </row>
    <row r="71" spans="1:6" x14ac:dyDescent="0.25">
      <c r="A71" s="14">
        <v>37</v>
      </c>
    </row>
    <row r="72" spans="1:6" x14ac:dyDescent="0.25">
      <c r="A72" s="14">
        <v>40</v>
      </c>
    </row>
    <row r="73" spans="1:6" x14ac:dyDescent="0.25">
      <c r="A73" s="14">
        <v>42</v>
      </c>
    </row>
    <row r="74" spans="1:6" x14ac:dyDescent="0.25">
      <c r="A74" s="14">
        <v>33</v>
      </c>
    </row>
    <row r="75" spans="1:6" x14ac:dyDescent="0.25">
      <c r="A75" s="14">
        <v>39</v>
      </c>
    </row>
    <row r="76" spans="1:6" x14ac:dyDescent="0.25">
      <c r="A76" s="14">
        <v>28</v>
      </c>
    </row>
    <row r="77" spans="1:6" x14ac:dyDescent="0.25">
      <c r="A77" s="14">
        <v>35</v>
      </c>
    </row>
    <row r="78" spans="1:6" x14ac:dyDescent="0.25">
      <c r="A78" s="14">
        <v>38</v>
      </c>
    </row>
    <row r="79" spans="1:6" x14ac:dyDescent="0.25">
      <c r="A79" s="14">
        <v>43</v>
      </c>
    </row>
  </sheetData>
  <sortState ref="E50:E58">
    <sortCondition ref="E50"/>
  </sortState>
  <mergeCells count="1">
    <mergeCell ref="A1:N2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workbookViewId="0">
      <selection activeCell="J43" sqref="J43"/>
    </sheetView>
  </sheetViews>
  <sheetFormatPr defaultRowHeight="15" x14ac:dyDescent="0.25"/>
  <cols>
    <col min="1" max="1" width="33.140625" customWidth="1"/>
    <col min="5" max="5" width="28.140625" customWidth="1"/>
    <col min="10" max="10" width="24.28515625" customWidth="1"/>
  </cols>
  <sheetData>
    <row r="1" spans="1:14" x14ac:dyDescent="0.25">
      <c r="A1" s="36" t="s">
        <v>80</v>
      </c>
      <c r="B1" s="37"/>
      <c r="C1" s="37"/>
      <c r="D1" s="37"/>
      <c r="E1" s="37"/>
      <c r="F1" s="37"/>
      <c r="G1" s="37"/>
      <c r="H1" s="37"/>
      <c r="I1" s="37"/>
      <c r="J1" s="37"/>
      <c r="K1" s="37"/>
      <c r="L1" s="37"/>
      <c r="M1" s="37"/>
      <c r="N1" s="37"/>
    </row>
    <row r="2" spans="1:14" x14ac:dyDescent="0.25">
      <c r="A2" s="37"/>
      <c r="B2" s="37"/>
      <c r="C2" s="37"/>
      <c r="D2" s="37"/>
      <c r="E2" s="37"/>
      <c r="F2" s="37"/>
      <c r="G2" s="37"/>
      <c r="H2" s="37"/>
      <c r="I2" s="37"/>
      <c r="J2" s="37"/>
      <c r="K2" s="37"/>
      <c r="L2" s="37"/>
      <c r="M2" s="37"/>
      <c r="N2" s="37"/>
    </row>
    <row r="3" spans="1:14" x14ac:dyDescent="0.25">
      <c r="A3" s="37"/>
      <c r="B3" s="37"/>
      <c r="C3" s="37"/>
      <c r="D3" s="37"/>
      <c r="E3" s="37"/>
      <c r="F3" s="37"/>
      <c r="G3" s="37"/>
      <c r="H3" s="37"/>
      <c r="I3" s="37"/>
      <c r="J3" s="37"/>
      <c r="K3" s="37"/>
      <c r="L3" s="37"/>
      <c r="M3" s="37"/>
      <c r="N3" s="37"/>
    </row>
    <row r="4" spans="1:14" x14ac:dyDescent="0.25">
      <c r="A4" s="37"/>
      <c r="B4" s="37"/>
      <c r="C4" s="37"/>
      <c r="D4" s="37"/>
      <c r="E4" s="37"/>
      <c r="F4" s="37"/>
      <c r="G4" s="37"/>
      <c r="H4" s="37"/>
      <c r="I4" s="37"/>
      <c r="J4" s="37"/>
      <c r="K4" s="37"/>
      <c r="L4" s="37"/>
      <c r="M4" s="37"/>
      <c r="N4" s="37"/>
    </row>
    <row r="5" spans="1:14" x14ac:dyDescent="0.25">
      <c r="A5" s="37"/>
      <c r="B5" s="37"/>
      <c r="C5" s="37"/>
      <c r="D5" s="37"/>
      <c r="E5" s="37"/>
      <c r="F5" s="37"/>
      <c r="G5" s="37"/>
      <c r="H5" s="37"/>
      <c r="I5" s="37"/>
      <c r="J5" s="37"/>
      <c r="K5" s="37"/>
      <c r="L5" s="37"/>
      <c r="M5" s="37"/>
      <c r="N5" s="37"/>
    </row>
    <row r="6" spans="1:14" x14ac:dyDescent="0.25">
      <c r="A6" s="37"/>
      <c r="B6" s="37"/>
      <c r="C6" s="37"/>
      <c r="D6" s="37"/>
      <c r="E6" s="37"/>
      <c r="F6" s="37"/>
      <c r="G6" s="37"/>
      <c r="H6" s="37"/>
      <c r="I6" s="37"/>
      <c r="J6" s="37"/>
      <c r="K6" s="37"/>
      <c r="L6" s="37"/>
      <c r="M6" s="37"/>
      <c r="N6" s="37"/>
    </row>
    <row r="7" spans="1:14" x14ac:dyDescent="0.25">
      <c r="A7" s="37"/>
      <c r="B7" s="37"/>
      <c r="C7" s="37"/>
      <c r="D7" s="37"/>
      <c r="E7" s="37"/>
      <c r="F7" s="37"/>
      <c r="G7" s="37"/>
      <c r="H7" s="37"/>
      <c r="I7" s="37"/>
      <c r="J7" s="37"/>
      <c r="K7" s="37"/>
      <c r="L7" s="37"/>
      <c r="M7" s="37"/>
      <c r="N7" s="37"/>
    </row>
    <row r="8" spans="1:14" x14ac:dyDescent="0.25">
      <c r="A8" s="37"/>
      <c r="B8" s="37"/>
      <c r="C8" s="37"/>
      <c r="D8" s="37"/>
      <c r="E8" s="37"/>
      <c r="F8" s="37"/>
      <c r="G8" s="37"/>
      <c r="H8" s="37"/>
      <c r="I8" s="37"/>
      <c r="J8" s="37"/>
      <c r="K8" s="37"/>
      <c r="L8" s="37"/>
      <c r="M8" s="37"/>
      <c r="N8" s="37"/>
    </row>
    <row r="9" spans="1:14" x14ac:dyDescent="0.25">
      <c r="A9" s="37"/>
      <c r="B9" s="37"/>
      <c r="C9" s="37"/>
      <c r="D9" s="37"/>
      <c r="E9" s="37"/>
      <c r="F9" s="37"/>
      <c r="G9" s="37"/>
      <c r="H9" s="37"/>
      <c r="I9" s="37"/>
      <c r="J9" s="37"/>
      <c r="K9" s="37"/>
      <c r="L9" s="37"/>
      <c r="M9" s="37"/>
      <c r="N9" s="37"/>
    </row>
    <row r="10" spans="1:14" x14ac:dyDescent="0.25">
      <c r="A10" s="37"/>
      <c r="B10" s="37"/>
      <c r="C10" s="37"/>
      <c r="D10" s="37"/>
      <c r="E10" s="37"/>
      <c r="F10" s="37"/>
      <c r="G10" s="37"/>
      <c r="H10" s="37"/>
      <c r="I10" s="37"/>
      <c r="J10" s="37"/>
      <c r="K10" s="37"/>
      <c r="L10" s="37"/>
      <c r="M10" s="37"/>
      <c r="N10" s="37"/>
    </row>
    <row r="11" spans="1:14" x14ac:dyDescent="0.25">
      <c r="A11" s="37"/>
      <c r="B11" s="37"/>
      <c r="C11" s="37"/>
      <c r="D11" s="37"/>
      <c r="E11" s="37"/>
      <c r="F11" s="37"/>
      <c r="G11" s="37"/>
      <c r="H11" s="37"/>
      <c r="I11" s="37"/>
      <c r="J11" s="37"/>
      <c r="K11" s="37"/>
      <c r="L11" s="37"/>
      <c r="M11" s="37"/>
      <c r="N11" s="37"/>
    </row>
    <row r="12" spans="1:14" x14ac:dyDescent="0.25">
      <c r="A12" s="37"/>
      <c r="B12" s="37"/>
      <c r="C12" s="37"/>
      <c r="D12" s="37"/>
      <c r="E12" s="37"/>
      <c r="F12" s="37"/>
      <c r="G12" s="37"/>
      <c r="H12" s="37"/>
      <c r="I12" s="37"/>
      <c r="J12" s="37"/>
      <c r="K12" s="37"/>
      <c r="L12" s="37"/>
      <c r="M12" s="37"/>
      <c r="N12" s="37"/>
    </row>
    <row r="13" spans="1:14" x14ac:dyDescent="0.25">
      <c r="A13" s="37"/>
      <c r="B13" s="37"/>
      <c r="C13" s="37"/>
      <c r="D13" s="37"/>
      <c r="E13" s="37"/>
      <c r="F13" s="37"/>
      <c r="G13" s="37"/>
      <c r="H13" s="37"/>
      <c r="I13" s="37"/>
      <c r="J13" s="37"/>
      <c r="K13" s="37"/>
      <c r="L13" s="37"/>
      <c r="M13" s="37"/>
      <c r="N13" s="37"/>
    </row>
    <row r="14" spans="1:14" x14ac:dyDescent="0.25">
      <c r="A14" s="37"/>
      <c r="B14" s="37"/>
      <c r="C14" s="37"/>
      <c r="D14" s="37"/>
      <c r="E14" s="37"/>
      <c r="F14" s="37"/>
      <c r="G14" s="37"/>
      <c r="H14" s="37"/>
      <c r="I14" s="37"/>
      <c r="J14" s="37"/>
      <c r="K14" s="37"/>
      <c r="L14" s="37"/>
      <c r="M14" s="37"/>
      <c r="N14" s="37"/>
    </row>
    <row r="15" spans="1:14" x14ac:dyDescent="0.25">
      <c r="A15" s="37"/>
      <c r="B15" s="37"/>
      <c r="C15" s="37"/>
      <c r="D15" s="37"/>
      <c r="E15" s="37"/>
      <c r="F15" s="37"/>
      <c r="G15" s="37"/>
      <c r="H15" s="37"/>
      <c r="I15" s="37"/>
      <c r="J15" s="37"/>
      <c r="K15" s="37"/>
      <c r="L15" s="37"/>
      <c r="M15" s="37"/>
      <c r="N15" s="37"/>
    </row>
    <row r="16" spans="1:14" x14ac:dyDescent="0.25">
      <c r="A16" s="37"/>
      <c r="B16" s="37"/>
      <c r="C16" s="37"/>
      <c r="D16" s="37"/>
      <c r="E16" s="37"/>
      <c r="F16" s="37"/>
      <c r="G16" s="37"/>
      <c r="H16" s="37"/>
      <c r="I16" s="37"/>
      <c r="J16" s="37"/>
      <c r="K16" s="37"/>
      <c r="L16" s="37"/>
      <c r="M16" s="37"/>
      <c r="N16" s="37"/>
    </row>
    <row r="17" spans="1:14" x14ac:dyDescent="0.25">
      <c r="A17" s="37"/>
      <c r="B17" s="37"/>
      <c r="C17" s="37"/>
      <c r="D17" s="37"/>
      <c r="E17" s="37"/>
      <c r="F17" s="37"/>
      <c r="G17" s="37"/>
      <c r="H17" s="37"/>
      <c r="I17" s="37"/>
      <c r="J17" s="37"/>
      <c r="K17" s="37"/>
      <c r="L17" s="37"/>
      <c r="M17" s="37"/>
      <c r="N17" s="37"/>
    </row>
    <row r="18" spans="1:14" x14ac:dyDescent="0.25">
      <c r="A18" s="37"/>
      <c r="B18" s="37"/>
      <c r="C18" s="37"/>
      <c r="D18" s="37"/>
      <c r="E18" s="37"/>
      <c r="F18" s="37"/>
      <c r="G18" s="37"/>
      <c r="H18" s="37"/>
      <c r="I18" s="37"/>
      <c r="J18" s="37"/>
      <c r="K18" s="37"/>
      <c r="L18" s="37"/>
      <c r="M18" s="37"/>
      <c r="N18" s="37"/>
    </row>
    <row r="19" spans="1:14" x14ac:dyDescent="0.25">
      <c r="A19" s="37"/>
      <c r="B19" s="37"/>
      <c r="C19" s="37"/>
      <c r="D19" s="37"/>
      <c r="E19" s="37"/>
      <c r="F19" s="37"/>
      <c r="G19" s="37"/>
      <c r="H19" s="37"/>
      <c r="I19" s="37"/>
      <c r="J19" s="37"/>
      <c r="K19" s="37"/>
      <c r="L19" s="37"/>
      <c r="M19" s="37"/>
      <c r="N19" s="37"/>
    </row>
    <row r="20" spans="1:14" x14ac:dyDescent="0.25">
      <c r="A20" s="37"/>
      <c r="B20" s="37"/>
      <c r="C20" s="37"/>
      <c r="D20" s="37"/>
      <c r="E20" s="37"/>
      <c r="F20" s="37"/>
      <c r="G20" s="37"/>
      <c r="H20" s="37"/>
      <c r="I20" s="37"/>
      <c r="J20" s="37"/>
      <c r="K20" s="37"/>
      <c r="L20" s="37"/>
      <c r="M20" s="37"/>
      <c r="N20" s="37"/>
    </row>
    <row r="21" spans="1:14" x14ac:dyDescent="0.25">
      <c r="A21" s="37"/>
      <c r="B21" s="37"/>
      <c r="C21" s="37"/>
      <c r="D21" s="37"/>
      <c r="E21" s="37"/>
      <c r="F21" s="37"/>
      <c r="G21" s="37"/>
      <c r="H21" s="37"/>
      <c r="I21" s="37"/>
      <c r="J21" s="37"/>
      <c r="K21" s="37"/>
      <c r="L21" s="37"/>
      <c r="M21" s="37"/>
      <c r="N21" s="37"/>
    </row>
    <row r="22" spans="1:14" x14ac:dyDescent="0.25">
      <c r="A22" s="37"/>
      <c r="B22" s="37"/>
      <c r="C22" s="37"/>
      <c r="D22" s="37"/>
      <c r="E22" s="37"/>
      <c r="F22" s="37"/>
      <c r="G22" s="37"/>
      <c r="H22" s="37"/>
      <c r="I22" s="37"/>
      <c r="J22" s="37"/>
      <c r="K22" s="37"/>
      <c r="L22" s="37"/>
      <c r="M22" s="37"/>
      <c r="N22" s="37"/>
    </row>
    <row r="23" spans="1:14" x14ac:dyDescent="0.25">
      <c r="A23" s="37"/>
      <c r="B23" s="37"/>
      <c r="C23" s="37"/>
      <c r="D23" s="37"/>
      <c r="E23" s="37"/>
      <c r="F23" s="37"/>
      <c r="G23" s="37"/>
      <c r="H23" s="37"/>
      <c r="I23" s="37"/>
      <c r="J23" s="37"/>
      <c r="K23" s="37"/>
      <c r="L23" s="37"/>
      <c r="M23" s="37"/>
      <c r="N23" s="37"/>
    </row>
    <row r="24" spans="1:14" x14ac:dyDescent="0.25">
      <c r="A24" s="37"/>
      <c r="B24" s="37"/>
      <c r="C24" s="37"/>
      <c r="D24" s="37"/>
      <c r="E24" s="37"/>
      <c r="F24" s="37"/>
      <c r="G24" s="37"/>
      <c r="H24" s="37"/>
      <c r="I24" s="37"/>
      <c r="J24" s="37"/>
      <c r="K24" s="37"/>
      <c r="L24" s="37"/>
      <c r="M24" s="37"/>
      <c r="N24" s="37"/>
    </row>
    <row r="25" spans="1:14" x14ac:dyDescent="0.25">
      <c r="A25" s="37"/>
      <c r="B25" s="37"/>
      <c r="C25" s="37"/>
      <c r="D25" s="37"/>
      <c r="E25" s="37"/>
      <c r="F25" s="37"/>
      <c r="G25" s="37"/>
      <c r="H25" s="37"/>
      <c r="I25" s="37"/>
      <c r="J25" s="37"/>
      <c r="K25" s="37"/>
      <c r="L25" s="37"/>
      <c r="M25" s="37"/>
      <c r="N25" s="37"/>
    </row>
    <row r="26" spans="1:14" x14ac:dyDescent="0.25">
      <c r="A26" s="37"/>
      <c r="B26" s="37"/>
      <c r="C26" s="37"/>
      <c r="D26" s="37"/>
      <c r="E26" s="37"/>
      <c r="F26" s="37"/>
      <c r="G26" s="37"/>
      <c r="H26" s="37"/>
      <c r="I26" s="37"/>
      <c r="J26" s="37"/>
      <c r="K26" s="37"/>
      <c r="L26" s="37"/>
      <c r="M26" s="37"/>
      <c r="N26" s="37"/>
    </row>
    <row r="27" spans="1:14" x14ac:dyDescent="0.25">
      <c r="A27" s="37"/>
      <c r="B27" s="37"/>
      <c r="C27" s="37"/>
      <c r="D27" s="37"/>
      <c r="E27" s="37"/>
      <c r="F27" s="37"/>
      <c r="G27" s="37"/>
      <c r="H27" s="37"/>
      <c r="I27" s="37"/>
      <c r="J27" s="37"/>
      <c r="K27" s="37"/>
      <c r="L27" s="37"/>
      <c r="M27" s="37"/>
      <c r="N27" s="37"/>
    </row>
    <row r="28" spans="1:14" x14ac:dyDescent="0.25">
      <c r="A28" s="37"/>
      <c r="B28" s="37"/>
      <c r="C28" s="37"/>
      <c r="D28" s="37"/>
      <c r="E28" s="37"/>
      <c r="F28" s="37"/>
      <c r="G28" s="37"/>
      <c r="H28" s="37"/>
      <c r="I28" s="37"/>
      <c r="J28" s="37"/>
      <c r="K28" s="37"/>
      <c r="L28" s="37"/>
      <c r="M28" s="37"/>
      <c r="N28" s="37"/>
    </row>
    <row r="32" spans="1:14" x14ac:dyDescent="0.25">
      <c r="A32" s="7" t="s">
        <v>81</v>
      </c>
      <c r="E32" s="7" t="s">
        <v>82</v>
      </c>
    </row>
    <row r="33" spans="1:11" x14ac:dyDescent="0.25">
      <c r="A33" s="14">
        <v>125</v>
      </c>
      <c r="E33" s="14">
        <v>120</v>
      </c>
    </row>
    <row r="34" spans="1:11" x14ac:dyDescent="0.25">
      <c r="A34" s="14">
        <v>148</v>
      </c>
      <c r="E34" s="14">
        <v>125</v>
      </c>
      <c r="J34" s="7" t="s">
        <v>6</v>
      </c>
      <c r="K34" s="8">
        <f>MEDIAN(A33:A132)</f>
        <v>130.5</v>
      </c>
    </row>
    <row r="35" spans="1:11" x14ac:dyDescent="0.25">
      <c r="A35" s="14">
        <v>137</v>
      </c>
      <c r="E35" s="14">
        <v>130</v>
      </c>
    </row>
    <row r="36" spans="1:11" x14ac:dyDescent="0.25">
      <c r="A36" s="14">
        <v>120</v>
      </c>
      <c r="E36" s="14">
        <v>135</v>
      </c>
    </row>
    <row r="37" spans="1:11" x14ac:dyDescent="0.25">
      <c r="A37" s="14">
        <v>135</v>
      </c>
      <c r="E37" s="14">
        <v>140</v>
      </c>
    </row>
    <row r="38" spans="1:11" x14ac:dyDescent="0.25">
      <c r="A38" s="14">
        <v>132</v>
      </c>
      <c r="E38" s="14">
        <v>145</v>
      </c>
    </row>
    <row r="39" spans="1:11" x14ac:dyDescent="0.25">
      <c r="A39" s="14">
        <v>145</v>
      </c>
      <c r="E39" s="14">
        <v>150</v>
      </c>
    </row>
    <row r="40" spans="1:11" x14ac:dyDescent="0.25">
      <c r="A40" s="14">
        <v>122</v>
      </c>
    </row>
    <row r="41" spans="1:11" x14ac:dyDescent="0.25">
      <c r="A41" s="14">
        <v>130</v>
      </c>
    </row>
    <row r="42" spans="1:11" x14ac:dyDescent="0.25">
      <c r="A42" s="14">
        <v>141</v>
      </c>
    </row>
    <row r="43" spans="1:11" ht="15.75" thickBot="1" x14ac:dyDescent="0.3">
      <c r="A43" s="14">
        <v>118</v>
      </c>
      <c r="E43" s="7" t="s">
        <v>78</v>
      </c>
      <c r="J43" s="7" t="s">
        <v>68</v>
      </c>
    </row>
    <row r="44" spans="1:11" x14ac:dyDescent="0.25">
      <c r="A44" s="14">
        <v>125</v>
      </c>
      <c r="E44" s="18" t="s">
        <v>82</v>
      </c>
      <c r="F44" s="18" t="s">
        <v>50</v>
      </c>
    </row>
    <row r="45" spans="1:11" x14ac:dyDescent="0.25">
      <c r="A45" s="14">
        <v>132</v>
      </c>
      <c r="E45" s="21">
        <v>120</v>
      </c>
      <c r="F45" s="19">
        <v>6</v>
      </c>
    </row>
    <row r="46" spans="1:11" x14ac:dyDescent="0.25">
      <c r="A46" s="14">
        <v>136</v>
      </c>
      <c r="E46" s="21">
        <v>125</v>
      </c>
      <c r="F46" s="19">
        <v>20</v>
      </c>
    </row>
    <row r="47" spans="1:11" x14ac:dyDescent="0.25">
      <c r="A47" s="14">
        <v>128</v>
      </c>
      <c r="E47" s="21">
        <v>130</v>
      </c>
      <c r="F47" s="19">
        <v>24</v>
      </c>
    </row>
    <row r="48" spans="1:11" x14ac:dyDescent="0.25">
      <c r="A48" s="14">
        <v>123</v>
      </c>
      <c r="E48" s="21">
        <v>135</v>
      </c>
      <c r="F48" s="19">
        <v>28</v>
      </c>
    </row>
    <row r="49" spans="1:6" x14ac:dyDescent="0.25">
      <c r="A49" s="14">
        <v>132</v>
      </c>
      <c r="E49" s="21">
        <v>140</v>
      </c>
      <c r="F49" s="19">
        <v>15</v>
      </c>
    </row>
    <row r="50" spans="1:6" x14ac:dyDescent="0.25">
      <c r="A50" s="14">
        <v>138</v>
      </c>
      <c r="E50" s="21">
        <v>145</v>
      </c>
      <c r="F50" s="19">
        <v>6</v>
      </c>
    </row>
    <row r="51" spans="1:6" x14ac:dyDescent="0.25">
      <c r="A51" s="14">
        <v>126</v>
      </c>
      <c r="E51" s="21">
        <v>150</v>
      </c>
      <c r="F51" s="19">
        <v>1</v>
      </c>
    </row>
    <row r="52" spans="1:6" ht="15.75" thickBot="1" x14ac:dyDescent="0.3">
      <c r="A52" s="14">
        <v>129</v>
      </c>
      <c r="E52" s="20" t="s">
        <v>49</v>
      </c>
      <c r="F52" s="20">
        <v>0</v>
      </c>
    </row>
    <row r="53" spans="1:6" x14ac:dyDescent="0.25">
      <c r="A53" s="14">
        <v>136</v>
      </c>
    </row>
    <row r="54" spans="1:6" x14ac:dyDescent="0.25">
      <c r="A54" s="14">
        <v>127</v>
      </c>
    </row>
    <row r="55" spans="1:6" x14ac:dyDescent="0.25">
      <c r="A55" s="14">
        <v>130</v>
      </c>
    </row>
    <row r="56" spans="1:6" x14ac:dyDescent="0.25">
      <c r="A56" s="14">
        <v>122</v>
      </c>
    </row>
    <row r="57" spans="1:6" x14ac:dyDescent="0.25">
      <c r="A57" s="14">
        <v>125</v>
      </c>
    </row>
    <row r="58" spans="1:6" x14ac:dyDescent="0.25">
      <c r="A58" s="14">
        <v>133</v>
      </c>
    </row>
    <row r="59" spans="1:6" x14ac:dyDescent="0.25">
      <c r="A59" s="14">
        <v>140</v>
      </c>
    </row>
    <row r="60" spans="1:6" x14ac:dyDescent="0.25">
      <c r="A60" s="14">
        <v>126</v>
      </c>
    </row>
    <row r="61" spans="1:6" x14ac:dyDescent="0.25">
      <c r="A61" s="14">
        <v>133</v>
      </c>
    </row>
    <row r="62" spans="1:6" x14ac:dyDescent="0.25">
      <c r="A62" s="14">
        <v>135</v>
      </c>
    </row>
    <row r="63" spans="1:6" x14ac:dyDescent="0.25">
      <c r="A63" s="14">
        <v>130</v>
      </c>
    </row>
    <row r="64" spans="1:6" x14ac:dyDescent="0.25">
      <c r="A64" s="14">
        <v>134</v>
      </c>
    </row>
    <row r="65" spans="1:1" x14ac:dyDescent="0.25">
      <c r="A65" s="14">
        <v>141</v>
      </c>
    </row>
    <row r="66" spans="1:1" x14ac:dyDescent="0.25">
      <c r="A66" s="14">
        <v>119</v>
      </c>
    </row>
    <row r="67" spans="1:1" x14ac:dyDescent="0.25">
      <c r="A67" s="14">
        <v>125</v>
      </c>
    </row>
    <row r="68" spans="1:1" x14ac:dyDescent="0.25">
      <c r="A68" s="14">
        <v>131</v>
      </c>
    </row>
    <row r="69" spans="1:1" x14ac:dyDescent="0.25">
      <c r="A69" s="14">
        <v>136</v>
      </c>
    </row>
    <row r="70" spans="1:1" x14ac:dyDescent="0.25">
      <c r="A70" s="14">
        <v>128</v>
      </c>
    </row>
    <row r="71" spans="1:1" x14ac:dyDescent="0.25">
      <c r="A71" s="14">
        <v>124</v>
      </c>
    </row>
    <row r="72" spans="1:1" x14ac:dyDescent="0.25">
      <c r="A72" s="14">
        <v>132</v>
      </c>
    </row>
    <row r="73" spans="1:1" x14ac:dyDescent="0.25">
      <c r="A73" s="14">
        <v>136</v>
      </c>
    </row>
    <row r="74" spans="1:1" x14ac:dyDescent="0.25">
      <c r="A74" s="14">
        <v>127</v>
      </c>
    </row>
    <row r="75" spans="1:1" x14ac:dyDescent="0.25">
      <c r="A75" s="14">
        <v>130</v>
      </c>
    </row>
    <row r="76" spans="1:1" x14ac:dyDescent="0.25">
      <c r="A76" s="14">
        <v>122</v>
      </c>
    </row>
    <row r="77" spans="1:1" x14ac:dyDescent="0.25">
      <c r="A77" s="14">
        <v>125</v>
      </c>
    </row>
    <row r="78" spans="1:1" x14ac:dyDescent="0.25">
      <c r="A78" s="14">
        <v>133</v>
      </c>
    </row>
    <row r="79" spans="1:1" x14ac:dyDescent="0.25">
      <c r="A79" s="14">
        <v>140</v>
      </c>
    </row>
    <row r="80" spans="1:1" x14ac:dyDescent="0.25">
      <c r="A80" s="14">
        <v>126</v>
      </c>
    </row>
    <row r="81" spans="1:1" x14ac:dyDescent="0.25">
      <c r="A81" s="14">
        <v>133</v>
      </c>
    </row>
    <row r="82" spans="1:1" x14ac:dyDescent="0.25">
      <c r="A82" s="14">
        <v>135</v>
      </c>
    </row>
    <row r="83" spans="1:1" x14ac:dyDescent="0.25">
      <c r="A83" s="14">
        <v>130</v>
      </c>
    </row>
    <row r="84" spans="1:1" x14ac:dyDescent="0.25">
      <c r="A84" s="14">
        <v>134</v>
      </c>
    </row>
    <row r="85" spans="1:1" x14ac:dyDescent="0.25">
      <c r="A85" s="14">
        <v>141</v>
      </c>
    </row>
    <row r="86" spans="1:1" x14ac:dyDescent="0.25">
      <c r="A86" s="14">
        <v>119</v>
      </c>
    </row>
    <row r="87" spans="1:1" x14ac:dyDescent="0.25">
      <c r="A87" s="14">
        <v>125</v>
      </c>
    </row>
    <row r="88" spans="1:1" x14ac:dyDescent="0.25">
      <c r="A88" s="14">
        <v>131</v>
      </c>
    </row>
    <row r="89" spans="1:1" x14ac:dyDescent="0.25">
      <c r="A89" s="14">
        <v>136</v>
      </c>
    </row>
    <row r="90" spans="1:1" x14ac:dyDescent="0.25">
      <c r="A90" s="14">
        <v>128</v>
      </c>
    </row>
    <row r="91" spans="1:1" x14ac:dyDescent="0.25">
      <c r="A91" s="14">
        <v>124</v>
      </c>
    </row>
    <row r="92" spans="1:1" x14ac:dyDescent="0.25">
      <c r="A92" s="14">
        <v>132</v>
      </c>
    </row>
    <row r="93" spans="1:1" x14ac:dyDescent="0.25">
      <c r="A93" s="14">
        <v>136</v>
      </c>
    </row>
    <row r="94" spans="1:1" x14ac:dyDescent="0.25">
      <c r="A94" s="14">
        <v>127</v>
      </c>
    </row>
    <row r="95" spans="1:1" x14ac:dyDescent="0.25">
      <c r="A95" s="14">
        <v>130</v>
      </c>
    </row>
    <row r="96" spans="1:1" x14ac:dyDescent="0.25">
      <c r="A96" s="14">
        <v>122</v>
      </c>
    </row>
    <row r="97" spans="1:1" x14ac:dyDescent="0.25">
      <c r="A97" s="14">
        <v>125</v>
      </c>
    </row>
    <row r="98" spans="1:1" x14ac:dyDescent="0.25">
      <c r="A98" s="14">
        <v>133</v>
      </c>
    </row>
    <row r="99" spans="1:1" x14ac:dyDescent="0.25">
      <c r="A99" s="14">
        <v>140</v>
      </c>
    </row>
    <row r="100" spans="1:1" x14ac:dyDescent="0.25">
      <c r="A100" s="14">
        <v>126</v>
      </c>
    </row>
    <row r="101" spans="1:1" x14ac:dyDescent="0.25">
      <c r="A101" s="14">
        <v>133</v>
      </c>
    </row>
    <row r="102" spans="1:1" x14ac:dyDescent="0.25">
      <c r="A102" s="14">
        <v>135</v>
      </c>
    </row>
    <row r="103" spans="1:1" x14ac:dyDescent="0.25">
      <c r="A103" s="14">
        <v>130</v>
      </c>
    </row>
    <row r="104" spans="1:1" x14ac:dyDescent="0.25">
      <c r="A104" s="14">
        <v>134</v>
      </c>
    </row>
    <row r="105" spans="1:1" x14ac:dyDescent="0.25">
      <c r="A105" s="14">
        <v>141</v>
      </c>
    </row>
    <row r="106" spans="1:1" x14ac:dyDescent="0.25">
      <c r="A106" s="14">
        <v>119</v>
      </c>
    </row>
    <row r="107" spans="1:1" x14ac:dyDescent="0.25">
      <c r="A107" s="14">
        <v>125</v>
      </c>
    </row>
    <row r="108" spans="1:1" x14ac:dyDescent="0.25">
      <c r="A108" s="14">
        <v>131</v>
      </c>
    </row>
    <row r="109" spans="1:1" x14ac:dyDescent="0.25">
      <c r="A109" s="14">
        <v>136</v>
      </c>
    </row>
    <row r="110" spans="1:1" x14ac:dyDescent="0.25">
      <c r="A110" s="14">
        <v>128</v>
      </c>
    </row>
    <row r="111" spans="1:1" x14ac:dyDescent="0.25">
      <c r="A111" s="14">
        <v>124</v>
      </c>
    </row>
    <row r="112" spans="1:1" x14ac:dyDescent="0.25">
      <c r="A112" s="14">
        <v>132</v>
      </c>
    </row>
    <row r="113" spans="1:1" x14ac:dyDescent="0.25">
      <c r="A113" s="14">
        <v>136</v>
      </c>
    </row>
    <row r="114" spans="1:1" x14ac:dyDescent="0.25">
      <c r="A114" s="14">
        <v>127</v>
      </c>
    </row>
    <row r="115" spans="1:1" x14ac:dyDescent="0.25">
      <c r="A115" s="14">
        <v>130</v>
      </c>
    </row>
    <row r="116" spans="1:1" x14ac:dyDescent="0.25">
      <c r="A116" s="14">
        <v>122</v>
      </c>
    </row>
    <row r="117" spans="1:1" x14ac:dyDescent="0.25">
      <c r="A117" s="14">
        <v>125</v>
      </c>
    </row>
    <row r="118" spans="1:1" x14ac:dyDescent="0.25">
      <c r="A118" s="14">
        <v>133</v>
      </c>
    </row>
    <row r="119" spans="1:1" x14ac:dyDescent="0.25">
      <c r="A119" s="14">
        <v>140</v>
      </c>
    </row>
    <row r="120" spans="1:1" x14ac:dyDescent="0.25">
      <c r="A120" s="14">
        <v>126</v>
      </c>
    </row>
    <row r="121" spans="1:1" x14ac:dyDescent="0.25">
      <c r="A121" s="14">
        <v>133</v>
      </c>
    </row>
    <row r="122" spans="1:1" x14ac:dyDescent="0.25">
      <c r="A122" s="14">
        <v>135</v>
      </c>
    </row>
    <row r="123" spans="1:1" x14ac:dyDescent="0.25">
      <c r="A123" s="14">
        <v>130</v>
      </c>
    </row>
    <row r="124" spans="1:1" x14ac:dyDescent="0.25">
      <c r="A124" s="14">
        <v>134</v>
      </c>
    </row>
    <row r="125" spans="1:1" x14ac:dyDescent="0.25">
      <c r="A125" s="14">
        <v>141</v>
      </c>
    </row>
    <row r="126" spans="1:1" x14ac:dyDescent="0.25">
      <c r="A126" s="14">
        <v>119</v>
      </c>
    </row>
    <row r="127" spans="1:1" x14ac:dyDescent="0.25">
      <c r="A127" s="14">
        <v>125</v>
      </c>
    </row>
    <row r="128" spans="1:1" x14ac:dyDescent="0.25">
      <c r="A128" s="14">
        <v>131</v>
      </c>
    </row>
    <row r="129" spans="1:1" x14ac:dyDescent="0.25">
      <c r="A129" s="14">
        <v>136</v>
      </c>
    </row>
    <row r="130" spans="1:1" x14ac:dyDescent="0.25">
      <c r="A130" s="14">
        <v>128</v>
      </c>
    </row>
    <row r="131" spans="1:1" x14ac:dyDescent="0.25">
      <c r="A131" s="14">
        <v>124</v>
      </c>
    </row>
    <row r="132" spans="1:1" x14ac:dyDescent="0.25">
      <c r="A132" s="14">
        <v>132</v>
      </c>
    </row>
  </sheetData>
  <sortState ref="E45:E51">
    <sortCondition ref="E45"/>
  </sortState>
  <mergeCells count="1">
    <mergeCell ref="A1:N2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topLeftCell="A57" zoomScale="98" workbookViewId="0">
      <selection activeCell="C40" sqref="C40"/>
    </sheetView>
  </sheetViews>
  <sheetFormatPr defaultRowHeight="15" x14ac:dyDescent="0.25"/>
  <cols>
    <col min="1" max="1" width="60" customWidth="1"/>
    <col min="2" max="2" width="32.85546875" customWidth="1"/>
    <col min="3" max="3" width="29.7109375" customWidth="1"/>
    <col min="4" max="4" width="11.7109375" customWidth="1"/>
    <col min="6" max="6" width="21" customWidth="1"/>
  </cols>
  <sheetData>
    <row r="1" spans="1:14" x14ac:dyDescent="0.25">
      <c r="A1" s="36" t="s">
        <v>83</v>
      </c>
      <c r="B1" s="37"/>
      <c r="C1" s="37"/>
      <c r="D1" s="37"/>
      <c r="E1" s="37"/>
      <c r="F1" s="37"/>
      <c r="G1" s="37"/>
      <c r="H1" s="37"/>
      <c r="I1" s="37"/>
      <c r="J1" s="37"/>
      <c r="K1" s="37"/>
      <c r="L1" s="37"/>
      <c r="M1" s="37"/>
      <c r="N1" s="37"/>
    </row>
    <row r="2" spans="1:14" x14ac:dyDescent="0.25">
      <c r="A2" s="37"/>
      <c r="B2" s="37"/>
      <c r="C2" s="37"/>
      <c r="D2" s="37"/>
      <c r="E2" s="37"/>
      <c r="F2" s="37"/>
      <c r="G2" s="37"/>
      <c r="H2" s="37"/>
      <c r="I2" s="37"/>
      <c r="J2" s="37"/>
      <c r="K2" s="37"/>
      <c r="L2" s="37"/>
      <c r="M2" s="37"/>
      <c r="N2" s="37"/>
    </row>
    <row r="3" spans="1:14" x14ac:dyDescent="0.25">
      <c r="A3" s="37"/>
      <c r="B3" s="37"/>
      <c r="C3" s="37"/>
      <c r="D3" s="37"/>
      <c r="E3" s="37"/>
      <c r="F3" s="37"/>
      <c r="G3" s="37"/>
      <c r="H3" s="37"/>
      <c r="I3" s="37"/>
      <c r="J3" s="37"/>
      <c r="K3" s="37"/>
      <c r="L3" s="37"/>
      <c r="M3" s="37"/>
      <c r="N3" s="37"/>
    </row>
    <row r="4" spans="1:14" x14ac:dyDescent="0.25">
      <c r="A4" s="37"/>
      <c r="B4" s="37"/>
      <c r="C4" s="37"/>
      <c r="D4" s="37"/>
      <c r="E4" s="37"/>
      <c r="F4" s="37"/>
      <c r="G4" s="37"/>
      <c r="H4" s="37"/>
      <c r="I4" s="37"/>
      <c r="J4" s="37"/>
      <c r="K4" s="37"/>
      <c r="L4" s="37"/>
      <c r="M4" s="37"/>
      <c r="N4" s="37"/>
    </row>
    <row r="5" spans="1:14" x14ac:dyDescent="0.25">
      <c r="A5" s="37"/>
      <c r="B5" s="37"/>
      <c r="C5" s="37"/>
      <c r="D5" s="37"/>
      <c r="E5" s="37"/>
      <c r="F5" s="37"/>
      <c r="G5" s="37"/>
      <c r="H5" s="37"/>
      <c r="I5" s="37"/>
      <c r="J5" s="37"/>
      <c r="K5" s="37"/>
      <c r="L5" s="37"/>
      <c r="M5" s="37"/>
      <c r="N5" s="37"/>
    </row>
    <row r="6" spans="1:14" x14ac:dyDescent="0.25">
      <c r="A6" s="37"/>
      <c r="B6" s="37"/>
      <c r="C6" s="37"/>
      <c r="D6" s="37"/>
      <c r="E6" s="37"/>
      <c r="F6" s="37"/>
      <c r="G6" s="37"/>
      <c r="H6" s="37"/>
      <c r="I6" s="37"/>
      <c r="J6" s="37"/>
      <c r="K6" s="37"/>
      <c r="L6" s="37"/>
      <c r="M6" s="37"/>
      <c r="N6" s="37"/>
    </row>
    <row r="7" spans="1:14" x14ac:dyDescent="0.25">
      <c r="A7" s="37"/>
      <c r="B7" s="37"/>
      <c r="C7" s="37"/>
      <c r="D7" s="37"/>
      <c r="E7" s="37"/>
      <c r="F7" s="37"/>
      <c r="G7" s="37"/>
      <c r="H7" s="37"/>
      <c r="I7" s="37"/>
      <c r="J7" s="37"/>
      <c r="K7" s="37"/>
      <c r="L7" s="37"/>
      <c r="M7" s="37"/>
      <c r="N7" s="37"/>
    </row>
    <row r="8" spans="1:14" x14ac:dyDescent="0.25">
      <c r="A8" s="37"/>
      <c r="B8" s="37"/>
      <c r="C8" s="37"/>
      <c r="D8" s="37"/>
      <c r="E8" s="37"/>
      <c r="F8" s="37"/>
      <c r="G8" s="37"/>
      <c r="H8" s="37"/>
      <c r="I8" s="37"/>
      <c r="J8" s="37"/>
      <c r="K8" s="37"/>
      <c r="L8" s="37"/>
      <c r="M8" s="37"/>
      <c r="N8" s="37"/>
    </row>
    <row r="9" spans="1:14" x14ac:dyDescent="0.25">
      <c r="A9" s="37"/>
      <c r="B9" s="37"/>
      <c r="C9" s="37"/>
      <c r="D9" s="37"/>
      <c r="E9" s="37"/>
      <c r="F9" s="37"/>
      <c r="G9" s="37"/>
      <c r="H9" s="37"/>
      <c r="I9" s="37"/>
      <c r="J9" s="37"/>
      <c r="K9" s="37"/>
      <c r="L9" s="37"/>
      <c r="M9" s="37"/>
      <c r="N9" s="37"/>
    </row>
    <row r="10" spans="1:14" x14ac:dyDescent="0.25">
      <c r="A10" s="37"/>
      <c r="B10" s="37"/>
      <c r="C10" s="37"/>
      <c r="D10" s="37"/>
      <c r="E10" s="37"/>
      <c r="F10" s="37"/>
      <c r="G10" s="37"/>
      <c r="H10" s="37"/>
      <c r="I10" s="37"/>
      <c r="J10" s="37"/>
      <c r="K10" s="37"/>
      <c r="L10" s="37"/>
      <c r="M10" s="37"/>
      <c r="N10" s="37"/>
    </row>
    <row r="11" spans="1:14" x14ac:dyDescent="0.25">
      <c r="A11" s="37"/>
      <c r="B11" s="37"/>
      <c r="C11" s="37"/>
      <c r="D11" s="37"/>
      <c r="E11" s="37"/>
      <c r="F11" s="37"/>
      <c r="G11" s="37"/>
      <c r="H11" s="37"/>
      <c r="I11" s="37"/>
      <c r="J11" s="37"/>
      <c r="K11" s="37"/>
      <c r="L11" s="37"/>
      <c r="M11" s="37"/>
      <c r="N11" s="37"/>
    </row>
    <row r="12" spans="1:14" x14ac:dyDescent="0.25">
      <c r="A12" s="37"/>
      <c r="B12" s="37"/>
      <c r="C12" s="37"/>
      <c r="D12" s="37"/>
      <c r="E12" s="37"/>
      <c r="F12" s="37"/>
      <c r="G12" s="37"/>
      <c r="H12" s="37"/>
      <c r="I12" s="37"/>
      <c r="J12" s="37"/>
      <c r="K12" s="37"/>
      <c r="L12" s="37"/>
      <c r="M12" s="37"/>
      <c r="N12" s="37"/>
    </row>
    <row r="13" spans="1:14" x14ac:dyDescent="0.25">
      <c r="A13" s="37"/>
      <c r="B13" s="37"/>
      <c r="C13" s="37"/>
      <c r="D13" s="37"/>
      <c r="E13" s="37"/>
      <c r="F13" s="37"/>
      <c r="G13" s="37"/>
      <c r="H13" s="37"/>
      <c r="I13" s="37"/>
      <c r="J13" s="37"/>
      <c r="K13" s="37"/>
      <c r="L13" s="37"/>
      <c r="M13" s="37"/>
      <c r="N13" s="37"/>
    </row>
    <row r="14" spans="1:14" x14ac:dyDescent="0.25">
      <c r="A14" s="37"/>
      <c r="B14" s="37"/>
      <c r="C14" s="37"/>
      <c r="D14" s="37"/>
      <c r="E14" s="37"/>
      <c r="F14" s="37"/>
      <c r="G14" s="37"/>
      <c r="H14" s="37"/>
      <c r="I14" s="37"/>
      <c r="J14" s="37"/>
      <c r="K14" s="37"/>
      <c r="L14" s="37"/>
      <c r="M14" s="37"/>
      <c r="N14" s="37"/>
    </row>
    <row r="15" spans="1:14" x14ac:dyDescent="0.25">
      <c r="A15" s="37"/>
      <c r="B15" s="37"/>
      <c r="C15" s="37"/>
      <c r="D15" s="37"/>
      <c r="E15" s="37"/>
      <c r="F15" s="37"/>
      <c r="G15" s="37"/>
      <c r="H15" s="37"/>
      <c r="I15" s="37"/>
      <c r="J15" s="37"/>
      <c r="K15" s="37"/>
      <c r="L15" s="37"/>
      <c r="M15" s="37"/>
      <c r="N15" s="37"/>
    </row>
    <row r="16" spans="1:14" x14ac:dyDescent="0.25">
      <c r="A16" s="37"/>
      <c r="B16" s="37"/>
      <c r="C16" s="37"/>
      <c r="D16" s="37"/>
      <c r="E16" s="37"/>
      <c r="F16" s="37"/>
      <c r="G16" s="37"/>
      <c r="H16" s="37"/>
      <c r="I16" s="37"/>
      <c r="J16" s="37"/>
      <c r="K16" s="37"/>
      <c r="L16" s="37"/>
      <c r="M16" s="37"/>
      <c r="N16" s="37"/>
    </row>
    <row r="17" spans="1:14" x14ac:dyDescent="0.25">
      <c r="A17" s="37"/>
      <c r="B17" s="37"/>
      <c r="C17" s="37"/>
      <c r="D17" s="37"/>
      <c r="E17" s="37"/>
      <c r="F17" s="37"/>
      <c r="G17" s="37"/>
      <c r="H17" s="37"/>
      <c r="I17" s="37"/>
      <c r="J17" s="37"/>
      <c r="K17" s="37"/>
      <c r="L17" s="37"/>
      <c r="M17" s="37"/>
      <c r="N17" s="37"/>
    </row>
    <row r="18" spans="1:14" x14ac:dyDescent="0.25">
      <c r="A18" s="37"/>
      <c r="B18" s="37"/>
      <c r="C18" s="37"/>
      <c r="D18" s="37"/>
      <c r="E18" s="37"/>
      <c r="F18" s="37"/>
      <c r="G18" s="37"/>
      <c r="H18" s="37"/>
      <c r="I18" s="37"/>
      <c r="J18" s="37"/>
      <c r="K18" s="37"/>
      <c r="L18" s="37"/>
      <c r="M18" s="37"/>
      <c r="N18" s="37"/>
    </row>
    <row r="19" spans="1:14" x14ac:dyDescent="0.25">
      <c r="A19" s="37"/>
      <c r="B19" s="37"/>
      <c r="C19" s="37"/>
      <c r="D19" s="37"/>
      <c r="E19" s="37"/>
      <c r="F19" s="37"/>
      <c r="G19" s="37"/>
      <c r="H19" s="37"/>
      <c r="I19" s="37"/>
      <c r="J19" s="37"/>
      <c r="K19" s="37"/>
      <c r="L19" s="37"/>
      <c r="M19" s="37"/>
      <c r="N19" s="37"/>
    </row>
    <row r="20" spans="1:14" x14ac:dyDescent="0.25">
      <c r="A20" s="37"/>
      <c r="B20" s="37"/>
      <c r="C20" s="37"/>
      <c r="D20" s="37"/>
      <c r="E20" s="37"/>
      <c r="F20" s="37"/>
      <c r="G20" s="37"/>
      <c r="H20" s="37"/>
      <c r="I20" s="37"/>
      <c r="J20" s="37"/>
      <c r="K20" s="37"/>
      <c r="L20" s="37"/>
      <c r="M20" s="37"/>
      <c r="N20" s="37"/>
    </row>
    <row r="21" spans="1:14" x14ac:dyDescent="0.25">
      <c r="A21" s="37"/>
      <c r="B21" s="37"/>
      <c r="C21" s="37"/>
      <c r="D21" s="37"/>
      <c r="E21" s="37"/>
      <c r="F21" s="37"/>
      <c r="G21" s="37"/>
      <c r="H21" s="37"/>
      <c r="I21" s="37"/>
      <c r="J21" s="37"/>
      <c r="K21" s="37"/>
      <c r="L21" s="37"/>
      <c r="M21" s="37"/>
      <c r="N21" s="37"/>
    </row>
    <row r="22" spans="1:14" x14ac:dyDescent="0.25">
      <c r="A22" s="37"/>
      <c r="B22" s="37"/>
      <c r="C22" s="37"/>
      <c r="D22" s="37"/>
      <c r="E22" s="37"/>
      <c r="F22" s="37"/>
      <c r="G22" s="37"/>
      <c r="H22" s="37"/>
      <c r="I22" s="37"/>
      <c r="J22" s="37"/>
      <c r="K22" s="37"/>
      <c r="L22" s="37"/>
      <c r="M22" s="37"/>
      <c r="N22" s="37"/>
    </row>
    <row r="23" spans="1:14" x14ac:dyDescent="0.25">
      <c r="A23" s="9" t="s">
        <v>84</v>
      </c>
      <c r="B23" s="9" t="s">
        <v>85</v>
      </c>
      <c r="C23" s="9" t="s">
        <v>86</v>
      </c>
    </row>
    <row r="24" spans="1:14" x14ac:dyDescent="0.25">
      <c r="A24" s="30">
        <v>45</v>
      </c>
      <c r="B24" s="16">
        <v>32</v>
      </c>
      <c r="C24" s="15">
        <v>40</v>
      </c>
    </row>
    <row r="25" spans="1:14" x14ac:dyDescent="0.25">
      <c r="A25" s="30">
        <v>35</v>
      </c>
      <c r="B25" s="16">
        <v>28</v>
      </c>
      <c r="C25" s="15">
        <v>39</v>
      </c>
    </row>
    <row r="26" spans="1:14" x14ac:dyDescent="0.25">
      <c r="A26" s="30">
        <v>40</v>
      </c>
      <c r="B26" s="16">
        <v>30</v>
      </c>
      <c r="C26" s="15">
        <v>42</v>
      </c>
    </row>
    <row r="27" spans="1:14" x14ac:dyDescent="0.25">
      <c r="A27" s="30">
        <v>38</v>
      </c>
      <c r="B27" s="16">
        <v>34</v>
      </c>
      <c r="C27" s="15">
        <v>41</v>
      </c>
    </row>
    <row r="28" spans="1:14" x14ac:dyDescent="0.25">
      <c r="A28" s="30">
        <v>42</v>
      </c>
      <c r="B28" s="16">
        <v>33</v>
      </c>
      <c r="C28" s="15">
        <v>38</v>
      </c>
    </row>
    <row r="29" spans="1:14" x14ac:dyDescent="0.25">
      <c r="A29" s="30">
        <v>37</v>
      </c>
      <c r="B29" s="16">
        <v>35</v>
      </c>
      <c r="C29" s="15">
        <v>43</v>
      </c>
    </row>
    <row r="30" spans="1:14" x14ac:dyDescent="0.25">
      <c r="A30" s="30">
        <v>39</v>
      </c>
      <c r="B30" s="16">
        <v>31</v>
      </c>
      <c r="C30" s="15">
        <v>45</v>
      </c>
    </row>
    <row r="31" spans="1:14" x14ac:dyDescent="0.25">
      <c r="A31" s="30">
        <v>43</v>
      </c>
      <c r="B31" s="16">
        <v>29</v>
      </c>
      <c r="C31" s="15">
        <v>44</v>
      </c>
    </row>
    <row r="32" spans="1:14" x14ac:dyDescent="0.25">
      <c r="A32" s="30">
        <v>44</v>
      </c>
      <c r="B32" s="16">
        <v>36</v>
      </c>
      <c r="C32" s="15">
        <v>41</v>
      </c>
    </row>
    <row r="33" spans="1:3" x14ac:dyDescent="0.25">
      <c r="A33" s="30">
        <v>41</v>
      </c>
      <c r="B33" s="16">
        <v>37</v>
      </c>
      <c r="C33" s="15">
        <v>37</v>
      </c>
    </row>
    <row r="35" spans="1:3" ht="15.75" thickBot="1" x14ac:dyDescent="0.3">
      <c r="A35" s="12" t="s">
        <v>87</v>
      </c>
      <c r="B35" s="12"/>
    </row>
    <row r="36" spans="1:3" x14ac:dyDescent="0.25">
      <c r="A36" s="31" t="s">
        <v>48</v>
      </c>
      <c r="B36" s="31" t="s">
        <v>50</v>
      </c>
    </row>
    <row r="37" spans="1:3" x14ac:dyDescent="0.25">
      <c r="A37" s="32">
        <v>35</v>
      </c>
      <c r="B37" s="32">
        <v>1</v>
      </c>
    </row>
    <row r="38" spans="1:3" x14ac:dyDescent="0.25">
      <c r="A38" s="32">
        <v>38.333333333333336</v>
      </c>
      <c r="B38" s="32">
        <v>2</v>
      </c>
    </row>
    <row r="39" spans="1:3" x14ac:dyDescent="0.25">
      <c r="A39" s="32">
        <v>41.666666666666664</v>
      </c>
      <c r="B39" s="32">
        <v>3</v>
      </c>
    </row>
    <row r="40" spans="1:3" ht="15.75" thickBot="1" x14ac:dyDescent="0.3">
      <c r="A40" s="33" t="s">
        <v>49</v>
      </c>
      <c r="B40" s="33">
        <v>4</v>
      </c>
    </row>
    <row r="43" spans="1:3" x14ac:dyDescent="0.25">
      <c r="A43" s="12" t="s">
        <v>5</v>
      </c>
      <c r="B43" s="12">
        <f>AVERAGE(A23:A33)</f>
        <v>40.4</v>
      </c>
    </row>
    <row r="44" spans="1:3" x14ac:dyDescent="0.25">
      <c r="A44" s="12" t="s">
        <v>23</v>
      </c>
      <c r="B44" s="12">
        <f>MAX(A23:A33)-MIN(A23:A33)</f>
        <v>10</v>
      </c>
    </row>
    <row r="48" spans="1:3" ht="15.75" thickBot="1" x14ac:dyDescent="0.3">
      <c r="A48" s="22" t="s">
        <v>85</v>
      </c>
      <c r="B48" s="23"/>
    </row>
    <row r="49" spans="1:2" x14ac:dyDescent="0.25">
      <c r="A49" s="24" t="s">
        <v>48</v>
      </c>
      <c r="B49" s="24" t="s">
        <v>50</v>
      </c>
    </row>
    <row r="50" spans="1:2" x14ac:dyDescent="0.25">
      <c r="A50" s="25">
        <v>28</v>
      </c>
      <c r="B50" s="25">
        <v>1</v>
      </c>
    </row>
    <row r="51" spans="1:2" x14ac:dyDescent="0.25">
      <c r="A51" s="25">
        <v>31</v>
      </c>
      <c r="B51" s="25">
        <v>3</v>
      </c>
    </row>
    <row r="52" spans="1:2" x14ac:dyDescent="0.25">
      <c r="A52" s="25">
        <v>34</v>
      </c>
      <c r="B52" s="25">
        <v>3</v>
      </c>
    </row>
    <row r="53" spans="1:2" ht="15.75" thickBot="1" x14ac:dyDescent="0.3">
      <c r="A53" s="26" t="s">
        <v>49</v>
      </c>
      <c r="B53" s="26">
        <v>3</v>
      </c>
    </row>
    <row r="56" spans="1:2" x14ac:dyDescent="0.25">
      <c r="A56" s="23" t="s">
        <v>5</v>
      </c>
      <c r="B56" s="23">
        <f>AVERAGE(B23:B33)</f>
        <v>32.5</v>
      </c>
    </row>
    <row r="57" spans="1:2" x14ac:dyDescent="0.25">
      <c r="A57" s="23" t="s">
        <v>23</v>
      </c>
      <c r="B57" s="23">
        <f>MAX(B24:B33)-MIN(B24:B33)</f>
        <v>9</v>
      </c>
    </row>
    <row r="62" spans="1:2" ht="15.75" thickBot="1" x14ac:dyDescent="0.3">
      <c r="A62" s="6" t="s">
        <v>86</v>
      </c>
      <c r="B62" s="6"/>
    </row>
    <row r="63" spans="1:2" x14ac:dyDescent="0.25">
      <c r="A63" s="27" t="s">
        <v>48</v>
      </c>
      <c r="B63" s="27" t="s">
        <v>50</v>
      </c>
    </row>
    <row r="64" spans="1:2" x14ac:dyDescent="0.25">
      <c r="A64" s="28">
        <v>37</v>
      </c>
      <c r="B64" s="28">
        <v>1</v>
      </c>
    </row>
    <row r="65" spans="1:2" x14ac:dyDescent="0.25">
      <c r="A65" s="28">
        <v>39.666666666666664</v>
      </c>
      <c r="B65" s="28">
        <v>2</v>
      </c>
    </row>
    <row r="66" spans="1:2" x14ac:dyDescent="0.25">
      <c r="A66" s="28">
        <v>42.333333333333336</v>
      </c>
      <c r="B66" s="28">
        <v>4</v>
      </c>
    </row>
    <row r="67" spans="1:2" ht="15.75" thickBot="1" x14ac:dyDescent="0.3">
      <c r="A67" s="29" t="s">
        <v>49</v>
      </c>
      <c r="B67" s="29">
        <v>3</v>
      </c>
    </row>
    <row r="70" spans="1:2" x14ac:dyDescent="0.25">
      <c r="A70" s="6" t="s">
        <v>5</v>
      </c>
      <c r="B70" s="6">
        <f>AVERAGE(C23:C33)</f>
        <v>41</v>
      </c>
    </row>
    <row r="71" spans="1:2" x14ac:dyDescent="0.25">
      <c r="A71" s="6" t="s">
        <v>23</v>
      </c>
      <c r="B71" s="6">
        <f>MAX(C24:C33)-MIN(C24:C33)</f>
        <v>8</v>
      </c>
    </row>
  </sheetData>
  <mergeCells count="1">
    <mergeCell ref="A1:N2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topLeftCell="A25" workbookViewId="0">
      <selection activeCell="G34" sqref="G34:G36"/>
    </sheetView>
  </sheetViews>
  <sheetFormatPr defaultRowHeight="15" x14ac:dyDescent="0.25"/>
  <cols>
    <col min="1" max="1" width="63.140625" customWidth="1"/>
    <col min="6" max="6" width="19" customWidth="1"/>
    <col min="7" max="7" width="61.5703125" customWidth="1"/>
  </cols>
  <sheetData>
    <row r="1" spans="1:15" x14ac:dyDescent="0.25">
      <c r="A1" s="36" t="s">
        <v>88</v>
      </c>
      <c r="B1" s="37"/>
      <c r="C1" s="37"/>
      <c r="D1" s="37"/>
      <c r="E1" s="37"/>
      <c r="F1" s="37"/>
      <c r="G1" s="37"/>
      <c r="H1" s="37"/>
      <c r="I1" s="37"/>
      <c r="J1" s="37"/>
      <c r="K1" s="37"/>
      <c r="L1" s="37"/>
      <c r="M1" s="37"/>
      <c r="N1" s="37"/>
      <c r="O1" s="37"/>
    </row>
    <row r="2" spans="1:15" x14ac:dyDescent="0.25">
      <c r="A2" s="37"/>
      <c r="B2" s="37"/>
      <c r="C2" s="37"/>
      <c r="D2" s="37"/>
      <c r="E2" s="37"/>
      <c r="F2" s="37"/>
      <c r="G2" s="37"/>
      <c r="H2" s="37"/>
      <c r="I2" s="37"/>
      <c r="J2" s="37"/>
      <c r="K2" s="37"/>
      <c r="L2" s="37"/>
      <c r="M2" s="37"/>
      <c r="N2" s="37"/>
      <c r="O2" s="37"/>
    </row>
    <row r="3" spans="1:15" x14ac:dyDescent="0.25">
      <c r="A3" s="37"/>
      <c r="B3" s="37"/>
      <c r="C3" s="37"/>
      <c r="D3" s="37"/>
      <c r="E3" s="37"/>
      <c r="F3" s="37"/>
      <c r="G3" s="37"/>
      <c r="H3" s="37"/>
      <c r="I3" s="37"/>
      <c r="J3" s="37"/>
      <c r="K3" s="37"/>
      <c r="L3" s="37"/>
      <c r="M3" s="37"/>
      <c r="N3" s="37"/>
      <c r="O3" s="37"/>
    </row>
    <row r="4" spans="1:15" x14ac:dyDescent="0.25">
      <c r="A4" s="37"/>
      <c r="B4" s="37"/>
      <c r="C4" s="37"/>
      <c r="D4" s="37"/>
      <c r="E4" s="37"/>
      <c r="F4" s="37"/>
      <c r="G4" s="37"/>
      <c r="H4" s="37"/>
      <c r="I4" s="37"/>
      <c r="J4" s="37"/>
      <c r="K4" s="37"/>
      <c r="L4" s="37"/>
      <c r="M4" s="37"/>
      <c r="N4" s="37"/>
      <c r="O4" s="37"/>
    </row>
    <row r="5" spans="1:15" x14ac:dyDescent="0.25">
      <c r="A5" s="37"/>
      <c r="B5" s="37"/>
      <c r="C5" s="37"/>
      <c r="D5" s="37"/>
      <c r="E5" s="37"/>
      <c r="F5" s="37"/>
      <c r="G5" s="37"/>
      <c r="H5" s="37"/>
      <c r="I5" s="37"/>
      <c r="J5" s="37"/>
      <c r="K5" s="37"/>
      <c r="L5" s="37"/>
      <c r="M5" s="37"/>
      <c r="N5" s="37"/>
      <c r="O5" s="37"/>
    </row>
    <row r="6" spans="1:15" x14ac:dyDescent="0.25">
      <c r="A6" s="37"/>
      <c r="B6" s="37"/>
      <c r="C6" s="37"/>
      <c r="D6" s="37"/>
      <c r="E6" s="37"/>
      <c r="F6" s="37"/>
      <c r="G6" s="37"/>
      <c r="H6" s="37"/>
      <c r="I6" s="37"/>
      <c r="J6" s="37"/>
      <c r="K6" s="37"/>
      <c r="L6" s="37"/>
      <c r="M6" s="37"/>
      <c r="N6" s="37"/>
      <c r="O6" s="37"/>
    </row>
    <row r="7" spans="1:15" x14ac:dyDescent="0.25">
      <c r="A7" s="37"/>
      <c r="B7" s="37"/>
      <c r="C7" s="37"/>
      <c r="D7" s="37"/>
      <c r="E7" s="37"/>
      <c r="F7" s="37"/>
      <c r="G7" s="37"/>
      <c r="H7" s="37"/>
      <c r="I7" s="37"/>
      <c r="J7" s="37"/>
      <c r="K7" s="37"/>
      <c r="L7" s="37"/>
      <c r="M7" s="37"/>
      <c r="N7" s="37"/>
      <c r="O7" s="37"/>
    </row>
    <row r="8" spans="1:15" x14ac:dyDescent="0.25">
      <c r="A8" s="37"/>
      <c r="B8" s="37"/>
      <c r="C8" s="37"/>
      <c r="D8" s="37"/>
      <c r="E8" s="37"/>
      <c r="F8" s="37"/>
      <c r="G8" s="37"/>
      <c r="H8" s="37"/>
      <c r="I8" s="37"/>
      <c r="J8" s="37"/>
      <c r="K8" s="37"/>
      <c r="L8" s="37"/>
      <c r="M8" s="37"/>
      <c r="N8" s="37"/>
      <c r="O8" s="37"/>
    </row>
    <row r="9" spans="1:15" x14ac:dyDescent="0.25">
      <c r="A9" s="37"/>
      <c r="B9" s="37"/>
      <c r="C9" s="37"/>
      <c r="D9" s="37"/>
      <c r="E9" s="37"/>
      <c r="F9" s="37"/>
      <c r="G9" s="37"/>
      <c r="H9" s="37"/>
      <c r="I9" s="37"/>
      <c r="J9" s="37"/>
      <c r="K9" s="37"/>
      <c r="L9" s="37"/>
      <c r="M9" s="37"/>
      <c r="N9" s="37"/>
      <c r="O9" s="37"/>
    </row>
    <row r="10" spans="1:15" x14ac:dyDescent="0.25">
      <c r="A10" s="37"/>
      <c r="B10" s="37"/>
      <c r="C10" s="37"/>
      <c r="D10" s="37"/>
      <c r="E10" s="37"/>
      <c r="F10" s="37"/>
      <c r="G10" s="37"/>
      <c r="H10" s="37"/>
      <c r="I10" s="37"/>
      <c r="J10" s="37"/>
      <c r="K10" s="37"/>
      <c r="L10" s="37"/>
      <c r="M10" s="37"/>
      <c r="N10" s="37"/>
      <c r="O10" s="37"/>
    </row>
    <row r="11" spans="1:15" x14ac:dyDescent="0.25">
      <c r="A11" s="37"/>
      <c r="B11" s="37"/>
      <c r="C11" s="37"/>
      <c r="D11" s="37"/>
      <c r="E11" s="37"/>
      <c r="F11" s="37"/>
      <c r="G11" s="37"/>
      <c r="H11" s="37"/>
      <c r="I11" s="37"/>
      <c r="J11" s="37"/>
      <c r="K11" s="37"/>
      <c r="L11" s="37"/>
      <c r="M11" s="37"/>
      <c r="N11" s="37"/>
      <c r="O11" s="37"/>
    </row>
    <row r="12" spans="1:15" x14ac:dyDescent="0.25">
      <c r="A12" s="37"/>
      <c r="B12" s="37"/>
      <c r="C12" s="37"/>
      <c r="D12" s="37"/>
      <c r="E12" s="37"/>
      <c r="F12" s="37"/>
      <c r="G12" s="37"/>
      <c r="H12" s="37"/>
      <c r="I12" s="37"/>
      <c r="J12" s="37"/>
      <c r="K12" s="37"/>
      <c r="L12" s="37"/>
      <c r="M12" s="37"/>
      <c r="N12" s="37"/>
      <c r="O12" s="37"/>
    </row>
    <row r="13" spans="1:15" x14ac:dyDescent="0.25">
      <c r="A13" s="37"/>
      <c r="B13" s="37"/>
      <c r="C13" s="37"/>
      <c r="D13" s="37"/>
      <c r="E13" s="37"/>
      <c r="F13" s="37"/>
      <c r="G13" s="37"/>
      <c r="H13" s="37"/>
      <c r="I13" s="37"/>
      <c r="J13" s="37"/>
      <c r="K13" s="37"/>
      <c r="L13" s="37"/>
      <c r="M13" s="37"/>
      <c r="N13" s="37"/>
      <c r="O13" s="37"/>
    </row>
    <row r="14" spans="1:15" x14ac:dyDescent="0.25">
      <c r="A14" s="37"/>
      <c r="B14" s="37"/>
      <c r="C14" s="37"/>
      <c r="D14" s="37"/>
      <c r="E14" s="37"/>
      <c r="F14" s="37"/>
      <c r="G14" s="37"/>
      <c r="H14" s="37"/>
      <c r="I14" s="37"/>
      <c r="J14" s="37"/>
      <c r="K14" s="37"/>
      <c r="L14" s="37"/>
      <c r="M14" s="37"/>
      <c r="N14" s="37"/>
      <c r="O14" s="37"/>
    </row>
    <row r="15" spans="1:15" x14ac:dyDescent="0.25">
      <c r="A15" s="37"/>
      <c r="B15" s="37"/>
      <c r="C15" s="37"/>
      <c r="D15" s="37"/>
      <c r="E15" s="37"/>
      <c r="F15" s="37"/>
      <c r="G15" s="37"/>
      <c r="H15" s="37"/>
      <c r="I15" s="37"/>
      <c r="J15" s="37"/>
      <c r="K15" s="37"/>
      <c r="L15" s="37"/>
      <c r="M15" s="37"/>
      <c r="N15" s="37"/>
      <c r="O15" s="37"/>
    </row>
    <row r="16" spans="1:15" x14ac:dyDescent="0.25">
      <c r="A16" s="37"/>
      <c r="B16" s="37"/>
      <c r="C16" s="37"/>
      <c r="D16" s="37"/>
      <c r="E16" s="37"/>
      <c r="F16" s="37"/>
      <c r="G16" s="37"/>
      <c r="H16" s="37"/>
      <c r="I16" s="37"/>
      <c r="J16" s="37"/>
      <c r="K16" s="37"/>
      <c r="L16" s="37"/>
      <c r="M16" s="37"/>
      <c r="N16" s="37"/>
      <c r="O16" s="37"/>
    </row>
    <row r="17" spans="1:17" x14ac:dyDescent="0.25">
      <c r="A17" s="37"/>
      <c r="B17" s="37"/>
      <c r="C17" s="37"/>
      <c r="D17" s="37"/>
      <c r="E17" s="37"/>
      <c r="F17" s="37"/>
      <c r="G17" s="37"/>
      <c r="H17" s="37"/>
      <c r="I17" s="37"/>
      <c r="J17" s="37"/>
      <c r="K17" s="37"/>
      <c r="L17" s="37"/>
      <c r="M17" s="37"/>
      <c r="N17" s="37"/>
      <c r="O17" s="37"/>
    </row>
    <row r="18" spans="1:17" x14ac:dyDescent="0.25">
      <c r="A18" s="37"/>
      <c r="B18" s="37"/>
      <c r="C18" s="37"/>
      <c r="D18" s="37"/>
      <c r="E18" s="37"/>
      <c r="F18" s="37"/>
      <c r="G18" s="37"/>
      <c r="H18" s="37"/>
      <c r="I18" s="37"/>
      <c r="J18" s="37"/>
      <c r="K18" s="37"/>
      <c r="L18" s="37"/>
      <c r="M18" s="37"/>
      <c r="N18" s="37"/>
      <c r="O18" s="37"/>
    </row>
    <row r="19" spans="1:17" x14ac:dyDescent="0.25">
      <c r="A19" s="37"/>
      <c r="B19" s="37"/>
      <c r="C19" s="37"/>
      <c r="D19" s="37"/>
      <c r="E19" s="37"/>
      <c r="F19" s="37"/>
      <c r="G19" s="37"/>
      <c r="H19" s="37"/>
      <c r="I19" s="37"/>
      <c r="J19" s="37"/>
      <c r="K19" s="37"/>
      <c r="L19" s="37"/>
      <c r="M19" s="37"/>
      <c r="N19" s="37"/>
      <c r="O19" s="37"/>
    </row>
    <row r="20" spans="1:17" x14ac:dyDescent="0.25">
      <c r="A20" s="37"/>
      <c r="B20" s="37"/>
      <c r="C20" s="37"/>
      <c r="D20" s="37"/>
      <c r="E20" s="37"/>
      <c r="F20" s="37"/>
      <c r="G20" s="37"/>
      <c r="H20" s="37"/>
      <c r="I20" s="37"/>
      <c r="J20" s="37"/>
      <c r="K20" s="37"/>
      <c r="L20" s="37"/>
      <c r="M20" s="37"/>
      <c r="N20" s="37"/>
      <c r="O20" s="37"/>
    </row>
    <row r="21" spans="1:17" x14ac:dyDescent="0.25">
      <c r="A21" s="37"/>
      <c r="B21" s="37"/>
      <c r="C21" s="37"/>
      <c r="D21" s="37"/>
      <c r="E21" s="37"/>
      <c r="F21" s="37"/>
      <c r="G21" s="37"/>
      <c r="H21" s="37"/>
      <c r="I21" s="37"/>
      <c r="J21" s="37"/>
      <c r="K21" s="37"/>
      <c r="L21" s="37"/>
      <c r="M21" s="37"/>
      <c r="N21" s="37"/>
      <c r="O21" s="37"/>
    </row>
    <row r="22" spans="1:17" x14ac:dyDescent="0.25">
      <c r="A22" s="37"/>
      <c r="B22" s="37"/>
      <c r="C22" s="37"/>
      <c r="D22" s="37"/>
      <c r="E22" s="37"/>
      <c r="F22" s="37"/>
      <c r="G22" s="37"/>
      <c r="H22" s="37"/>
      <c r="I22" s="37"/>
      <c r="J22" s="37"/>
      <c r="K22" s="37"/>
      <c r="L22" s="37"/>
      <c r="M22" s="37"/>
      <c r="N22" s="37"/>
      <c r="O22" s="37"/>
    </row>
    <row r="27" spans="1:17" x14ac:dyDescent="0.25">
      <c r="A27" s="7" t="s">
        <v>89</v>
      </c>
    </row>
    <row r="28" spans="1:17" x14ac:dyDescent="0.25">
      <c r="A28" s="14">
        <v>-2.5</v>
      </c>
      <c r="F28" s="7" t="s">
        <v>90</v>
      </c>
      <c r="G28" s="8">
        <f>_xlfn.SKEW.P(A28:A77)</f>
        <v>5.2895806034817562E-2</v>
      </c>
    </row>
    <row r="29" spans="1:17" x14ac:dyDescent="0.25">
      <c r="A29" s="14">
        <v>1.3</v>
      </c>
    </row>
    <row r="30" spans="1:17" x14ac:dyDescent="0.25">
      <c r="A30" s="14">
        <v>-0.8</v>
      </c>
      <c r="F30" s="7" t="s">
        <v>91</v>
      </c>
      <c r="G30" s="8">
        <f>KURT(A28:A77)</f>
        <v>-1.3042496425917365</v>
      </c>
    </row>
    <row r="31" spans="1:17" x14ac:dyDescent="0.25">
      <c r="A31" s="14">
        <v>-1.9</v>
      </c>
      <c r="Q31" s="2"/>
    </row>
    <row r="32" spans="1:17" x14ac:dyDescent="0.25">
      <c r="A32" s="14">
        <v>2.1</v>
      </c>
      <c r="F32" s="1"/>
      <c r="G32" s="1"/>
      <c r="H32" s="1"/>
      <c r="I32" s="1"/>
      <c r="J32" s="1"/>
      <c r="K32" s="1"/>
      <c r="L32" s="1"/>
      <c r="M32" s="1"/>
      <c r="N32" s="1"/>
      <c r="O32" s="1"/>
      <c r="P32" s="1"/>
      <c r="Q32" s="1"/>
    </row>
    <row r="33" spans="1:17" x14ac:dyDescent="0.25">
      <c r="A33" s="14">
        <v>0.5</v>
      </c>
      <c r="C33" s="3"/>
      <c r="D33" s="3"/>
      <c r="E33" s="3"/>
      <c r="F33" s="3"/>
      <c r="G33" s="3"/>
      <c r="H33" s="3"/>
      <c r="I33" s="3"/>
      <c r="J33" s="3"/>
      <c r="K33" s="1"/>
      <c r="L33" s="1"/>
      <c r="M33" s="1"/>
      <c r="N33" s="1"/>
      <c r="O33" s="1"/>
      <c r="P33" s="1"/>
      <c r="Q33" s="1"/>
    </row>
    <row r="34" spans="1:17" x14ac:dyDescent="0.25">
      <c r="A34" s="14">
        <v>-1.2</v>
      </c>
      <c r="C34" s="3"/>
      <c r="D34" s="3"/>
      <c r="E34" s="3"/>
      <c r="F34" s="7" t="s">
        <v>94</v>
      </c>
      <c r="G34" s="8" t="s">
        <v>95</v>
      </c>
      <c r="H34" s="3"/>
      <c r="I34" s="3"/>
      <c r="J34" s="3"/>
      <c r="K34" s="1"/>
      <c r="L34" s="1"/>
      <c r="M34" s="1"/>
      <c r="N34" s="1"/>
      <c r="O34" s="1"/>
      <c r="P34" s="1"/>
      <c r="Q34" s="1"/>
    </row>
    <row r="35" spans="1:17" x14ac:dyDescent="0.25">
      <c r="A35" s="14">
        <v>1.8</v>
      </c>
      <c r="C35" s="3"/>
      <c r="D35" s="3"/>
      <c r="E35" s="3"/>
      <c r="F35" s="3"/>
      <c r="G35" s="8" t="s">
        <v>96</v>
      </c>
      <c r="H35" s="3"/>
      <c r="I35" s="3"/>
      <c r="J35" s="3"/>
      <c r="K35" s="1"/>
      <c r="L35" s="1"/>
      <c r="M35" s="1"/>
      <c r="N35" s="1"/>
      <c r="O35" s="1"/>
      <c r="P35" s="1"/>
      <c r="Q35" s="1"/>
    </row>
    <row r="36" spans="1:17" x14ac:dyDescent="0.25">
      <c r="A36" s="14">
        <v>-0.5</v>
      </c>
      <c r="C36" s="3"/>
      <c r="D36" s="3"/>
      <c r="E36" s="3"/>
      <c r="F36" s="3"/>
      <c r="G36" s="8" t="s">
        <v>97</v>
      </c>
      <c r="H36" s="3"/>
      <c r="I36" s="3"/>
      <c r="J36" s="3"/>
      <c r="K36" s="1"/>
      <c r="L36" s="1"/>
      <c r="M36" s="1"/>
      <c r="N36" s="1"/>
      <c r="O36" s="1"/>
      <c r="P36" s="1"/>
      <c r="Q36" s="1"/>
    </row>
    <row r="37" spans="1:17" x14ac:dyDescent="0.25">
      <c r="A37" s="14">
        <v>2.2999999999999998</v>
      </c>
      <c r="C37" s="3"/>
      <c r="D37" s="3"/>
      <c r="E37" s="3"/>
      <c r="F37" s="3"/>
      <c r="G37" s="3"/>
      <c r="H37" s="3"/>
      <c r="I37" s="3"/>
      <c r="J37" s="3"/>
      <c r="K37" s="1"/>
      <c r="L37" s="1"/>
      <c r="M37" s="1"/>
      <c r="N37" s="1"/>
      <c r="O37" s="1"/>
      <c r="P37" s="1"/>
      <c r="Q37" s="1"/>
    </row>
    <row r="38" spans="1:17" x14ac:dyDescent="0.25">
      <c r="A38" s="14">
        <v>-0.7</v>
      </c>
      <c r="C38" s="3"/>
      <c r="D38" s="3"/>
      <c r="E38" s="3"/>
      <c r="F38" s="3"/>
      <c r="G38" s="3"/>
      <c r="H38" s="3"/>
      <c r="I38" s="3"/>
      <c r="J38" s="3"/>
      <c r="K38" s="1"/>
      <c r="L38" s="1"/>
      <c r="M38" s="1"/>
      <c r="N38" s="1"/>
      <c r="O38" s="1"/>
      <c r="P38" s="1"/>
      <c r="Q38" s="1"/>
    </row>
    <row r="39" spans="1:17" x14ac:dyDescent="0.25">
      <c r="A39" s="14">
        <v>1.2</v>
      </c>
      <c r="C39" s="3"/>
      <c r="D39" s="3"/>
      <c r="E39" s="3"/>
      <c r="F39" s="3"/>
      <c r="G39" s="3"/>
      <c r="H39" s="3"/>
      <c r="I39" s="3"/>
      <c r="J39" s="3"/>
      <c r="K39" s="1"/>
      <c r="L39" s="1"/>
      <c r="M39" s="1"/>
      <c r="N39" s="1"/>
      <c r="O39" s="1"/>
      <c r="P39" s="1"/>
      <c r="Q39" s="1"/>
    </row>
    <row r="40" spans="1:17" x14ac:dyDescent="0.25">
      <c r="A40" s="14">
        <v>-1.5</v>
      </c>
      <c r="C40" s="3"/>
      <c r="D40" s="3"/>
      <c r="E40" s="3"/>
      <c r="F40" s="3"/>
      <c r="G40" s="3"/>
      <c r="H40" s="3"/>
      <c r="I40" s="3"/>
      <c r="J40" s="3"/>
      <c r="K40" s="1"/>
      <c r="L40" s="1"/>
      <c r="M40" s="1"/>
      <c r="N40" s="1"/>
      <c r="O40" s="1"/>
      <c r="P40" s="1"/>
      <c r="Q40" s="1"/>
    </row>
    <row r="41" spans="1:17" x14ac:dyDescent="0.25">
      <c r="A41" s="14">
        <v>-0.3</v>
      </c>
      <c r="C41" s="3"/>
      <c r="D41" s="3"/>
      <c r="E41" s="3"/>
      <c r="F41" s="3"/>
      <c r="G41" s="3"/>
      <c r="H41" s="3"/>
      <c r="I41" s="3"/>
      <c r="J41" s="3"/>
      <c r="K41" s="1"/>
      <c r="L41" s="1"/>
      <c r="M41" s="1"/>
      <c r="N41" s="1"/>
      <c r="O41" s="1"/>
      <c r="P41" s="1"/>
      <c r="Q41" s="1"/>
    </row>
    <row r="42" spans="1:17" x14ac:dyDescent="0.25">
      <c r="A42" s="14">
        <v>2.6</v>
      </c>
      <c r="F42" s="1"/>
      <c r="G42" s="1"/>
      <c r="H42" s="1"/>
      <c r="I42" s="1"/>
      <c r="J42" s="1"/>
      <c r="K42" s="1"/>
      <c r="L42" s="1"/>
      <c r="M42" s="1"/>
      <c r="N42" s="1"/>
      <c r="O42" s="1"/>
      <c r="P42" s="1"/>
      <c r="Q42" s="1"/>
    </row>
    <row r="43" spans="1:17" x14ac:dyDescent="0.25">
      <c r="A43" s="14">
        <v>1.1000000000000001</v>
      </c>
      <c r="F43" s="1"/>
      <c r="G43" s="1"/>
      <c r="H43" s="1"/>
      <c r="I43" s="1"/>
      <c r="J43" s="1"/>
      <c r="K43" s="1"/>
      <c r="L43" s="1"/>
      <c r="M43" s="1"/>
      <c r="N43" s="1"/>
      <c r="O43" s="1"/>
      <c r="P43" s="1"/>
      <c r="Q43" s="1"/>
    </row>
    <row r="44" spans="1:17" x14ac:dyDescent="0.25">
      <c r="A44" s="14">
        <v>-1.7</v>
      </c>
    </row>
    <row r="45" spans="1:17" x14ac:dyDescent="0.25">
      <c r="A45" s="14">
        <v>0.9</v>
      </c>
    </row>
    <row r="46" spans="1:17" x14ac:dyDescent="0.25">
      <c r="A46" s="14">
        <v>-1.4</v>
      </c>
    </row>
    <row r="47" spans="1:17" x14ac:dyDescent="0.25">
      <c r="A47" s="14">
        <v>0.3</v>
      </c>
    </row>
    <row r="48" spans="1:17" x14ac:dyDescent="0.25">
      <c r="A48" s="14">
        <v>1.9</v>
      </c>
    </row>
    <row r="49" spans="1:1" x14ac:dyDescent="0.25">
      <c r="A49" s="14">
        <v>-1.1000000000000001</v>
      </c>
    </row>
    <row r="50" spans="1:1" x14ac:dyDescent="0.25">
      <c r="A50" s="14">
        <v>-0.4</v>
      </c>
    </row>
    <row r="51" spans="1:1" x14ac:dyDescent="0.25">
      <c r="A51" s="14">
        <v>2.2000000000000002</v>
      </c>
    </row>
    <row r="52" spans="1:1" x14ac:dyDescent="0.25">
      <c r="A52" s="14">
        <v>-0.9</v>
      </c>
    </row>
    <row r="53" spans="1:1" x14ac:dyDescent="0.25">
      <c r="A53" s="14">
        <v>1.6</v>
      </c>
    </row>
    <row r="54" spans="1:1" x14ac:dyDescent="0.25">
      <c r="A54" s="14">
        <v>-0.6</v>
      </c>
    </row>
    <row r="55" spans="1:1" x14ac:dyDescent="0.25">
      <c r="A55" s="14">
        <v>-1.3</v>
      </c>
    </row>
    <row r="56" spans="1:1" x14ac:dyDescent="0.25">
      <c r="A56" s="14">
        <v>2.4</v>
      </c>
    </row>
    <row r="57" spans="1:1" x14ac:dyDescent="0.25">
      <c r="A57" s="14">
        <v>0.7</v>
      </c>
    </row>
    <row r="58" spans="1:1" x14ac:dyDescent="0.25">
      <c r="A58" s="14">
        <v>-1.8</v>
      </c>
    </row>
    <row r="59" spans="1:1" x14ac:dyDescent="0.25">
      <c r="A59" s="14">
        <v>1.5</v>
      </c>
    </row>
    <row r="60" spans="1:1" x14ac:dyDescent="0.25">
      <c r="A60" s="14">
        <v>-0.2</v>
      </c>
    </row>
    <row r="61" spans="1:1" x14ac:dyDescent="0.25">
      <c r="A61" s="14">
        <v>-2.1</v>
      </c>
    </row>
    <row r="62" spans="1:1" x14ac:dyDescent="0.25">
      <c r="A62" s="14">
        <v>2.8</v>
      </c>
    </row>
    <row r="63" spans="1:1" x14ac:dyDescent="0.25">
      <c r="A63" s="14">
        <v>0.8</v>
      </c>
    </row>
    <row r="64" spans="1:1" x14ac:dyDescent="0.25">
      <c r="A64" s="14">
        <v>-1.6</v>
      </c>
    </row>
    <row r="65" spans="1:1" x14ac:dyDescent="0.25">
      <c r="A65" s="14">
        <v>1.4</v>
      </c>
    </row>
    <row r="66" spans="1:1" x14ac:dyDescent="0.25">
      <c r="A66" s="14">
        <v>-0.1</v>
      </c>
    </row>
    <row r="67" spans="1:1" x14ac:dyDescent="0.25">
      <c r="A67" s="14">
        <v>2.5</v>
      </c>
    </row>
    <row r="68" spans="1:1" x14ac:dyDescent="0.25">
      <c r="A68" s="14">
        <v>-1</v>
      </c>
    </row>
    <row r="69" spans="1:1" x14ac:dyDescent="0.25">
      <c r="A69" s="14">
        <v>1.7</v>
      </c>
    </row>
    <row r="70" spans="1:1" x14ac:dyDescent="0.25">
      <c r="A70" s="14">
        <v>-0.9</v>
      </c>
    </row>
    <row r="71" spans="1:1" x14ac:dyDescent="0.25">
      <c r="A71" s="14">
        <v>-2</v>
      </c>
    </row>
    <row r="72" spans="1:1" x14ac:dyDescent="0.25">
      <c r="A72" s="14">
        <v>2.7</v>
      </c>
    </row>
    <row r="73" spans="1:1" x14ac:dyDescent="0.25">
      <c r="A73" s="14">
        <v>0.6</v>
      </c>
    </row>
    <row r="74" spans="1:1" x14ac:dyDescent="0.25">
      <c r="A74" s="14">
        <v>-1.4</v>
      </c>
    </row>
    <row r="75" spans="1:1" x14ac:dyDescent="0.25">
      <c r="A75" s="14">
        <v>1.1000000000000001</v>
      </c>
    </row>
    <row r="76" spans="1:1" x14ac:dyDescent="0.25">
      <c r="A76" s="14">
        <v>-0.3</v>
      </c>
    </row>
    <row r="77" spans="1:1" x14ac:dyDescent="0.25">
      <c r="A77" s="14">
        <v>2</v>
      </c>
    </row>
  </sheetData>
  <mergeCells count="1">
    <mergeCell ref="A1:O2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topLeftCell="A30" workbookViewId="0">
      <selection activeCell="A40" sqref="A40"/>
    </sheetView>
  </sheetViews>
  <sheetFormatPr defaultRowHeight="15" x14ac:dyDescent="0.25"/>
  <cols>
    <col min="1" max="1" width="41.5703125" customWidth="1"/>
    <col min="7" max="7" width="28" customWidth="1"/>
    <col min="8" max="8" width="65.28515625" customWidth="1"/>
  </cols>
  <sheetData>
    <row r="1" spans="1:13" x14ac:dyDescent="0.25">
      <c r="A1" s="36" t="s">
        <v>92</v>
      </c>
      <c r="B1" s="37"/>
      <c r="C1" s="37"/>
      <c r="D1" s="37"/>
      <c r="E1" s="37"/>
      <c r="F1" s="37"/>
      <c r="G1" s="37"/>
      <c r="H1" s="37"/>
      <c r="I1" s="37"/>
      <c r="J1" s="37"/>
      <c r="K1" s="37"/>
      <c r="L1" s="37"/>
      <c r="M1" s="37"/>
    </row>
    <row r="2" spans="1:13" x14ac:dyDescent="0.25">
      <c r="A2" s="37"/>
      <c r="B2" s="37"/>
      <c r="C2" s="37"/>
      <c r="D2" s="37"/>
      <c r="E2" s="37"/>
      <c r="F2" s="37"/>
      <c r="G2" s="37"/>
      <c r="H2" s="37"/>
      <c r="I2" s="37"/>
      <c r="J2" s="37"/>
      <c r="K2" s="37"/>
      <c r="L2" s="37"/>
      <c r="M2" s="37"/>
    </row>
    <row r="3" spans="1:13" x14ac:dyDescent="0.25">
      <c r="A3" s="37"/>
      <c r="B3" s="37"/>
      <c r="C3" s="37"/>
      <c r="D3" s="37"/>
      <c r="E3" s="37"/>
      <c r="F3" s="37"/>
      <c r="G3" s="37"/>
      <c r="H3" s="37"/>
      <c r="I3" s="37"/>
      <c r="J3" s="37"/>
      <c r="K3" s="37"/>
      <c r="L3" s="37"/>
      <c r="M3" s="37"/>
    </row>
    <row r="4" spans="1:13" x14ac:dyDescent="0.25">
      <c r="A4" s="37"/>
      <c r="B4" s="37"/>
      <c r="C4" s="37"/>
      <c r="D4" s="37"/>
      <c r="E4" s="37"/>
      <c r="F4" s="37"/>
      <c r="G4" s="37"/>
      <c r="H4" s="37"/>
      <c r="I4" s="37"/>
      <c r="J4" s="37"/>
      <c r="K4" s="37"/>
      <c r="L4" s="37"/>
      <c r="M4" s="37"/>
    </row>
    <row r="5" spans="1:13" x14ac:dyDescent="0.25">
      <c r="A5" s="37"/>
      <c r="B5" s="37"/>
      <c r="C5" s="37"/>
      <c r="D5" s="37"/>
      <c r="E5" s="37"/>
      <c r="F5" s="37"/>
      <c r="G5" s="37"/>
      <c r="H5" s="37"/>
      <c r="I5" s="37"/>
      <c r="J5" s="37"/>
      <c r="K5" s="37"/>
      <c r="L5" s="37"/>
      <c r="M5" s="37"/>
    </row>
    <row r="6" spans="1:13" x14ac:dyDescent="0.25">
      <c r="A6" s="37"/>
      <c r="B6" s="37"/>
      <c r="C6" s="37"/>
      <c r="D6" s="37"/>
      <c r="E6" s="37"/>
      <c r="F6" s="37"/>
      <c r="G6" s="37"/>
      <c r="H6" s="37"/>
      <c r="I6" s="37"/>
      <c r="J6" s="37"/>
      <c r="K6" s="37"/>
      <c r="L6" s="37"/>
      <c r="M6" s="37"/>
    </row>
    <row r="7" spans="1:13" x14ac:dyDescent="0.25">
      <c r="A7" s="37"/>
      <c r="B7" s="37"/>
      <c r="C7" s="37"/>
      <c r="D7" s="37"/>
      <c r="E7" s="37"/>
      <c r="F7" s="37"/>
      <c r="G7" s="37"/>
      <c r="H7" s="37"/>
      <c r="I7" s="37"/>
      <c r="J7" s="37"/>
      <c r="K7" s="37"/>
      <c r="L7" s="37"/>
      <c r="M7" s="37"/>
    </row>
    <row r="8" spans="1:13" x14ac:dyDescent="0.25">
      <c r="A8" s="37"/>
      <c r="B8" s="37"/>
      <c r="C8" s="37"/>
      <c r="D8" s="37"/>
      <c r="E8" s="37"/>
      <c r="F8" s="37"/>
      <c r="G8" s="37"/>
      <c r="H8" s="37"/>
      <c r="I8" s="37"/>
      <c r="J8" s="37"/>
      <c r="K8" s="37"/>
      <c r="L8" s="37"/>
      <c r="M8" s="37"/>
    </row>
    <row r="9" spans="1:13" x14ac:dyDescent="0.25">
      <c r="A9" s="37"/>
      <c r="B9" s="37"/>
      <c r="C9" s="37"/>
      <c r="D9" s="37"/>
      <c r="E9" s="37"/>
      <c r="F9" s="37"/>
      <c r="G9" s="37"/>
      <c r="H9" s="37"/>
      <c r="I9" s="37"/>
      <c r="J9" s="37"/>
      <c r="K9" s="37"/>
      <c r="L9" s="37"/>
      <c r="M9" s="37"/>
    </row>
    <row r="10" spans="1:13" x14ac:dyDescent="0.25">
      <c r="A10" s="37"/>
      <c r="B10" s="37"/>
      <c r="C10" s="37"/>
      <c r="D10" s="37"/>
      <c r="E10" s="37"/>
      <c r="F10" s="37"/>
      <c r="G10" s="37"/>
      <c r="H10" s="37"/>
      <c r="I10" s="37"/>
      <c r="J10" s="37"/>
      <c r="K10" s="37"/>
      <c r="L10" s="37"/>
      <c r="M10" s="37"/>
    </row>
    <row r="11" spans="1:13" x14ac:dyDescent="0.25">
      <c r="A11" s="37"/>
      <c r="B11" s="37"/>
      <c r="C11" s="37"/>
      <c r="D11" s="37"/>
      <c r="E11" s="37"/>
      <c r="F11" s="37"/>
      <c r="G11" s="37"/>
      <c r="H11" s="37"/>
      <c r="I11" s="37"/>
      <c r="J11" s="37"/>
      <c r="K11" s="37"/>
      <c r="L11" s="37"/>
      <c r="M11" s="37"/>
    </row>
    <row r="12" spans="1:13" x14ac:dyDescent="0.25">
      <c r="A12" s="37"/>
      <c r="B12" s="37"/>
      <c r="C12" s="37"/>
      <c r="D12" s="37"/>
      <c r="E12" s="37"/>
      <c r="F12" s="37"/>
      <c r="G12" s="37"/>
      <c r="H12" s="37"/>
      <c r="I12" s="37"/>
      <c r="J12" s="37"/>
      <c r="K12" s="37"/>
      <c r="L12" s="37"/>
      <c r="M12" s="37"/>
    </row>
    <row r="13" spans="1:13" x14ac:dyDescent="0.25">
      <c r="A13" s="37"/>
      <c r="B13" s="37"/>
      <c r="C13" s="37"/>
      <c r="D13" s="37"/>
      <c r="E13" s="37"/>
      <c r="F13" s="37"/>
      <c r="G13" s="37"/>
      <c r="H13" s="37"/>
      <c r="I13" s="37"/>
      <c r="J13" s="37"/>
      <c r="K13" s="37"/>
      <c r="L13" s="37"/>
      <c r="M13" s="37"/>
    </row>
    <row r="14" spans="1:13" x14ac:dyDescent="0.25">
      <c r="A14" s="37"/>
      <c r="B14" s="37"/>
      <c r="C14" s="37"/>
      <c r="D14" s="37"/>
      <c r="E14" s="37"/>
      <c r="F14" s="37"/>
      <c r="G14" s="37"/>
      <c r="H14" s="37"/>
      <c r="I14" s="37"/>
      <c r="J14" s="37"/>
      <c r="K14" s="37"/>
      <c r="L14" s="37"/>
      <c r="M14" s="37"/>
    </row>
    <row r="15" spans="1:13" x14ac:dyDescent="0.25">
      <c r="A15" s="37"/>
      <c r="B15" s="37"/>
      <c r="C15" s="37"/>
      <c r="D15" s="37"/>
      <c r="E15" s="37"/>
      <c r="F15" s="37"/>
      <c r="G15" s="37"/>
      <c r="H15" s="37"/>
      <c r="I15" s="37"/>
      <c r="J15" s="37"/>
      <c r="K15" s="37"/>
      <c r="L15" s="37"/>
      <c r="M15" s="37"/>
    </row>
    <row r="16" spans="1:13" x14ac:dyDescent="0.25">
      <c r="A16" s="37"/>
      <c r="B16" s="37"/>
      <c r="C16" s="37"/>
      <c r="D16" s="37"/>
      <c r="E16" s="37"/>
      <c r="F16" s="37"/>
      <c r="G16" s="37"/>
      <c r="H16" s="37"/>
      <c r="I16" s="37"/>
      <c r="J16" s="37"/>
      <c r="K16" s="37"/>
      <c r="L16" s="37"/>
      <c r="M16" s="37"/>
    </row>
    <row r="17" spans="1:13" x14ac:dyDescent="0.25">
      <c r="A17" s="37"/>
      <c r="B17" s="37"/>
      <c r="C17" s="37"/>
      <c r="D17" s="37"/>
      <c r="E17" s="37"/>
      <c r="F17" s="37"/>
      <c r="G17" s="37"/>
      <c r="H17" s="37"/>
      <c r="I17" s="37"/>
      <c r="J17" s="37"/>
      <c r="K17" s="37"/>
      <c r="L17" s="37"/>
      <c r="M17" s="37"/>
    </row>
    <row r="18" spans="1:13" x14ac:dyDescent="0.25">
      <c r="A18" s="37"/>
      <c r="B18" s="37"/>
      <c r="C18" s="37"/>
      <c r="D18" s="37"/>
      <c r="E18" s="37"/>
      <c r="F18" s="37"/>
      <c r="G18" s="37"/>
      <c r="H18" s="37"/>
      <c r="I18" s="37"/>
      <c r="J18" s="37"/>
      <c r="K18" s="37"/>
      <c r="L18" s="37"/>
      <c r="M18" s="37"/>
    </row>
    <row r="19" spans="1:13" x14ac:dyDescent="0.25">
      <c r="A19" s="37"/>
      <c r="B19" s="37"/>
      <c r="C19" s="37"/>
      <c r="D19" s="37"/>
      <c r="E19" s="37"/>
      <c r="F19" s="37"/>
      <c r="G19" s="37"/>
      <c r="H19" s="37"/>
      <c r="I19" s="37"/>
      <c r="J19" s="37"/>
      <c r="K19" s="37"/>
      <c r="L19" s="37"/>
      <c r="M19" s="37"/>
    </row>
    <row r="20" spans="1:13" x14ac:dyDescent="0.25">
      <c r="A20" s="37"/>
      <c r="B20" s="37"/>
      <c r="C20" s="37"/>
      <c r="D20" s="37"/>
      <c r="E20" s="37"/>
      <c r="F20" s="37"/>
      <c r="G20" s="37"/>
      <c r="H20" s="37"/>
      <c r="I20" s="37"/>
      <c r="J20" s="37"/>
      <c r="K20" s="37"/>
      <c r="L20" s="37"/>
      <c r="M20" s="37"/>
    </row>
    <row r="21" spans="1:13" x14ac:dyDescent="0.25">
      <c r="A21" s="37"/>
      <c r="B21" s="37"/>
      <c r="C21" s="37"/>
      <c r="D21" s="37"/>
      <c r="E21" s="37"/>
      <c r="F21" s="37"/>
      <c r="G21" s="37"/>
      <c r="H21" s="37"/>
      <c r="I21" s="37"/>
      <c r="J21" s="37"/>
      <c r="K21" s="37"/>
      <c r="L21" s="37"/>
      <c r="M21" s="37"/>
    </row>
    <row r="22" spans="1:13" x14ac:dyDescent="0.25">
      <c r="A22" s="37"/>
      <c r="B22" s="37"/>
      <c r="C22" s="37"/>
      <c r="D22" s="37"/>
      <c r="E22" s="37"/>
      <c r="F22" s="37"/>
      <c r="G22" s="37"/>
      <c r="H22" s="37"/>
      <c r="I22" s="37"/>
      <c r="J22" s="37"/>
      <c r="K22" s="37"/>
      <c r="L22" s="37"/>
      <c r="M22" s="37"/>
    </row>
    <row r="23" spans="1:13" x14ac:dyDescent="0.25">
      <c r="A23" s="37"/>
      <c r="B23" s="37"/>
      <c r="C23" s="37"/>
      <c r="D23" s="37"/>
      <c r="E23" s="37"/>
      <c r="F23" s="37"/>
      <c r="G23" s="37"/>
      <c r="H23" s="37"/>
      <c r="I23" s="37"/>
      <c r="J23" s="37"/>
      <c r="K23" s="37"/>
      <c r="L23" s="37"/>
      <c r="M23" s="37"/>
    </row>
    <row r="24" spans="1:13" x14ac:dyDescent="0.25">
      <c r="A24" s="37"/>
      <c r="B24" s="37"/>
      <c r="C24" s="37"/>
      <c r="D24" s="37"/>
      <c r="E24" s="37"/>
      <c r="F24" s="37"/>
      <c r="G24" s="37"/>
      <c r="H24" s="37"/>
      <c r="I24" s="37"/>
      <c r="J24" s="37"/>
      <c r="K24" s="37"/>
      <c r="L24" s="37"/>
      <c r="M24" s="37"/>
    </row>
    <row r="25" spans="1:13" x14ac:dyDescent="0.25">
      <c r="A25" s="37"/>
      <c r="B25" s="37"/>
      <c r="C25" s="37"/>
      <c r="D25" s="37"/>
      <c r="E25" s="37"/>
      <c r="F25" s="37"/>
      <c r="G25" s="37"/>
      <c r="H25" s="37"/>
      <c r="I25" s="37"/>
      <c r="J25" s="37"/>
      <c r="K25" s="37"/>
      <c r="L25" s="37"/>
      <c r="M25" s="37"/>
    </row>
    <row r="26" spans="1:13" x14ac:dyDescent="0.25">
      <c r="A26" s="37"/>
      <c r="B26" s="37"/>
      <c r="C26" s="37"/>
      <c r="D26" s="37"/>
      <c r="E26" s="37"/>
      <c r="F26" s="37"/>
      <c r="G26" s="37"/>
      <c r="H26" s="37"/>
      <c r="I26" s="37"/>
      <c r="J26" s="37"/>
      <c r="K26" s="37"/>
      <c r="L26" s="37"/>
      <c r="M26" s="37"/>
    </row>
    <row r="27" spans="1:13" x14ac:dyDescent="0.25">
      <c r="A27" s="37"/>
      <c r="B27" s="37"/>
      <c r="C27" s="37"/>
      <c r="D27" s="37"/>
      <c r="E27" s="37"/>
      <c r="F27" s="37"/>
      <c r="G27" s="37"/>
      <c r="H27" s="37"/>
      <c r="I27" s="37"/>
      <c r="J27" s="37"/>
      <c r="K27" s="37"/>
      <c r="L27" s="37"/>
      <c r="M27" s="37"/>
    </row>
    <row r="28" spans="1:13" x14ac:dyDescent="0.25">
      <c r="A28" s="37"/>
      <c r="B28" s="37"/>
      <c r="C28" s="37"/>
      <c r="D28" s="37"/>
      <c r="E28" s="37"/>
      <c r="F28" s="37"/>
      <c r="G28" s="37"/>
      <c r="H28" s="37"/>
      <c r="I28" s="37"/>
      <c r="J28" s="37"/>
      <c r="K28" s="37"/>
      <c r="L28" s="37"/>
      <c r="M28" s="37"/>
    </row>
    <row r="29" spans="1:13" x14ac:dyDescent="0.25">
      <c r="A29" s="37"/>
      <c r="B29" s="37"/>
      <c r="C29" s="37"/>
      <c r="D29" s="37"/>
      <c r="E29" s="37"/>
      <c r="F29" s="37"/>
      <c r="G29" s="37"/>
      <c r="H29" s="37"/>
      <c r="I29" s="37"/>
      <c r="J29" s="37"/>
      <c r="K29" s="37"/>
      <c r="L29" s="37"/>
      <c r="M29" s="37"/>
    </row>
    <row r="30" spans="1:13" x14ac:dyDescent="0.25">
      <c r="A30" s="37"/>
      <c r="B30" s="37"/>
      <c r="C30" s="37"/>
      <c r="D30" s="37"/>
      <c r="E30" s="37"/>
      <c r="F30" s="37"/>
      <c r="G30" s="37"/>
      <c r="H30" s="37"/>
      <c r="I30" s="37"/>
      <c r="J30" s="37"/>
      <c r="K30" s="37"/>
      <c r="L30" s="37"/>
      <c r="M30" s="37"/>
    </row>
    <row r="31" spans="1:13" x14ac:dyDescent="0.25">
      <c r="A31" s="37"/>
      <c r="B31" s="37"/>
      <c r="C31" s="37"/>
      <c r="D31" s="37"/>
      <c r="E31" s="37"/>
      <c r="F31" s="37"/>
      <c r="G31" s="37"/>
      <c r="H31" s="37"/>
      <c r="I31" s="37"/>
      <c r="J31" s="37"/>
      <c r="K31" s="37"/>
      <c r="L31" s="37"/>
      <c r="M31" s="37"/>
    </row>
    <row r="32" spans="1:13" x14ac:dyDescent="0.25">
      <c r="A32" s="37"/>
      <c r="B32" s="37"/>
      <c r="C32" s="37"/>
      <c r="D32" s="37"/>
      <c r="E32" s="37"/>
      <c r="F32" s="37"/>
      <c r="G32" s="37"/>
      <c r="H32" s="37"/>
      <c r="I32" s="37"/>
      <c r="J32" s="37"/>
      <c r="K32" s="37"/>
      <c r="L32" s="37"/>
      <c r="M32" s="37"/>
    </row>
    <row r="33" spans="1:13" x14ac:dyDescent="0.25">
      <c r="A33" s="37"/>
      <c r="B33" s="37"/>
      <c r="C33" s="37"/>
      <c r="D33" s="37"/>
      <c r="E33" s="37"/>
      <c r="F33" s="37"/>
      <c r="G33" s="37"/>
      <c r="H33" s="37"/>
      <c r="I33" s="37"/>
      <c r="J33" s="37"/>
      <c r="K33" s="37"/>
      <c r="L33" s="37"/>
      <c r="M33" s="37"/>
    </row>
    <row r="34" spans="1:13" x14ac:dyDescent="0.25">
      <c r="A34" s="37"/>
      <c r="B34" s="37"/>
      <c r="C34" s="37"/>
      <c r="D34" s="37"/>
      <c r="E34" s="37"/>
      <c r="F34" s="37"/>
      <c r="G34" s="37"/>
      <c r="H34" s="37"/>
      <c r="I34" s="37"/>
      <c r="J34" s="37"/>
      <c r="K34" s="37"/>
      <c r="L34" s="37"/>
      <c r="M34" s="37"/>
    </row>
    <row r="35" spans="1:13" x14ac:dyDescent="0.25">
      <c r="A35" s="37"/>
      <c r="B35" s="37"/>
      <c r="C35" s="37"/>
      <c r="D35" s="37"/>
      <c r="E35" s="37"/>
      <c r="F35" s="37"/>
      <c r="G35" s="37"/>
      <c r="H35" s="37"/>
      <c r="I35" s="37"/>
      <c r="J35" s="37"/>
      <c r="K35" s="37"/>
      <c r="L35" s="37"/>
      <c r="M35" s="37"/>
    </row>
    <row r="39" spans="1:13" x14ac:dyDescent="0.25">
      <c r="G39" s="7" t="s">
        <v>90</v>
      </c>
      <c r="H39" s="8">
        <f>_xlfn.SKEW.P(A41:A136)</f>
        <v>0.22050966381635784</v>
      </c>
    </row>
    <row r="40" spans="1:13" x14ac:dyDescent="0.25">
      <c r="A40" s="7" t="s">
        <v>93</v>
      </c>
    </row>
    <row r="41" spans="1:13" x14ac:dyDescent="0.25">
      <c r="A41" s="14">
        <v>2.5</v>
      </c>
    </row>
    <row r="42" spans="1:13" x14ac:dyDescent="0.25">
      <c r="A42" s="14">
        <v>4.8</v>
      </c>
      <c r="G42" s="7" t="s">
        <v>91</v>
      </c>
      <c r="H42" s="8">
        <f>KURT(A41:A136)</f>
        <v>-0.93120912452529181</v>
      </c>
    </row>
    <row r="43" spans="1:13" x14ac:dyDescent="0.25">
      <c r="A43" s="14">
        <v>3.2</v>
      </c>
    </row>
    <row r="44" spans="1:13" x14ac:dyDescent="0.25">
      <c r="A44" s="14">
        <v>2.1</v>
      </c>
    </row>
    <row r="45" spans="1:13" x14ac:dyDescent="0.25">
      <c r="A45" s="14">
        <v>4.5</v>
      </c>
      <c r="G45" s="7" t="s">
        <v>94</v>
      </c>
      <c r="H45" s="8" t="s">
        <v>95</v>
      </c>
    </row>
    <row r="46" spans="1:13" x14ac:dyDescent="0.25">
      <c r="A46" s="14">
        <v>2.9</v>
      </c>
    </row>
    <row r="47" spans="1:13" x14ac:dyDescent="0.25">
      <c r="A47" s="14">
        <v>2.2999999999999998</v>
      </c>
    </row>
    <row r="48" spans="1:13" x14ac:dyDescent="0.25">
      <c r="A48" s="14">
        <v>3.1</v>
      </c>
    </row>
    <row r="49" spans="1:1" x14ac:dyDescent="0.25">
      <c r="A49" s="14">
        <v>4.2</v>
      </c>
    </row>
    <row r="50" spans="1:1" x14ac:dyDescent="0.25">
      <c r="A50" s="14">
        <v>3.9</v>
      </c>
    </row>
    <row r="51" spans="1:1" x14ac:dyDescent="0.25">
      <c r="A51" s="14">
        <v>2.8</v>
      </c>
    </row>
    <row r="52" spans="1:1" x14ac:dyDescent="0.25">
      <c r="A52" s="14">
        <v>4.0999999999999996</v>
      </c>
    </row>
    <row r="53" spans="1:1" x14ac:dyDescent="0.25">
      <c r="A53" s="14">
        <v>2.6</v>
      </c>
    </row>
    <row r="54" spans="1:1" x14ac:dyDescent="0.25">
      <c r="A54" s="14">
        <v>2.4</v>
      </c>
    </row>
    <row r="55" spans="1:1" x14ac:dyDescent="0.25">
      <c r="A55" s="14">
        <v>4.7</v>
      </c>
    </row>
    <row r="56" spans="1:1" x14ac:dyDescent="0.25">
      <c r="A56" s="14">
        <v>3.3</v>
      </c>
    </row>
    <row r="57" spans="1:1" x14ac:dyDescent="0.25">
      <c r="A57" s="14">
        <v>2.7</v>
      </c>
    </row>
    <row r="58" spans="1:1" x14ac:dyDescent="0.25">
      <c r="A58" s="14">
        <v>3</v>
      </c>
    </row>
    <row r="59" spans="1:1" x14ac:dyDescent="0.25">
      <c r="A59" s="14">
        <v>4.3</v>
      </c>
    </row>
    <row r="60" spans="1:1" x14ac:dyDescent="0.25">
      <c r="A60" s="14">
        <v>3.7</v>
      </c>
    </row>
    <row r="61" spans="1:1" x14ac:dyDescent="0.25">
      <c r="A61" s="14">
        <v>2.2000000000000002</v>
      </c>
    </row>
    <row r="62" spans="1:1" x14ac:dyDescent="0.25">
      <c r="A62" s="14">
        <v>3.6</v>
      </c>
    </row>
    <row r="63" spans="1:1" x14ac:dyDescent="0.25">
      <c r="A63" s="14">
        <v>4</v>
      </c>
    </row>
    <row r="64" spans="1:1" x14ac:dyDescent="0.25">
      <c r="A64" s="14">
        <v>2.7</v>
      </c>
    </row>
    <row r="65" spans="1:1" x14ac:dyDescent="0.25">
      <c r="A65" s="14">
        <v>3.8</v>
      </c>
    </row>
    <row r="66" spans="1:1" x14ac:dyDescent="0.25">
      <c r="A66" s="14">
        <v>3.5</v>
      </c>
    </row>
    <row r="67" spans="1:1" x14ac:dyDescent="0.25">
      <c r="A67" s="14">
        <v>3.2</v>
      </c>
    </row>
    <row r="68" spans="1:1" x14ac:dyDescent="0.25">
      <c r="A68" s="14">
        <v>4.4000000000000004</v>
      </c>
    </row>
    <row r="69" spans="1:1" x14ac:dyDescent="0.25">
      <c r="A69" s="14">
        <v>2</v>
      </c>
    </row>
    <row r="70" spans="1:1" x14ac:dyDescent="0.25">
      <c r="A70" s="14">
        <v>3.4</v>
      </c>
    </row>
    <row r="71" spans="1:1" x14ac:dyDescent="0.25">
      <c r="A71" s="14">
        <v>3.1</v>
      </c>
    </row>
    <row r="72" spans="1:1" x14ac:dyDescent="0.25">
      <c r="A72" s="14">
        <v>2.9</v>
      </c>
    </row>
    <row r="73" spans="1:1" x14ac:dyDescent="0.25">
      <c r="A73" s="14">
        <v>4.5999999999999996</v>
      </c>
    </row>
    <row r="74" spans="1:1" x14ac:dyDescent="0.25">
      <c r="A74" s="14">
        <v>3.3</v>
      </c>
    </row>
    <row r="75" spans="1:1" x14ac:dyDescent="0.25">
      <c r="A75" s="14">
        <v>2.5</v>
      </c>
    </row>
    <row r="76" spans="1:1" x14ac:dyDescent="0.25">
      <c r="A76" s="14">
        <v>4.9000000000000004</v>
      </c>
    </row>
    <row r="77" spans="1:1" x14ac:dyDescent="0.25">
      <c r="A77" s="14">
        <v>2.8</v>
      </c>
    </row>
    <row r="78" spans="1:1" x14ac:dyDescent="0.25">
      <c r="A78" s="14">
        <v>3</v>
      </c>
    </row>
    <row r="79" spans="1:1" x14ac:dyDescent="0.25">
      <c r="A79" s="14">
        <v>4.2</v>
      </c>
    </row>
    <row r="80" spans="1:1" x14ac:dyDescent="0.25">
      <c r="A80" s="14">
        <v>3.9</v>
      </c>
    </row>
    <row r="81" spans="1:1" x14ac:dyDescent="0.25">
      <c r="A81" s="14">
        <v>2.8</v>
      </c>
    </row>
    <row r="82" spans="1:1" x14ac:dyDescent="0.25">
      <c r="A82" s="14">
        <v>4.0999999999999996</v>
      </c>
    </row>
    <row r="83" spans="1:1" x14ac:dyDescent="0.25">
      <c r="A83" s="14">
        <v>2.6</v>
      </c>
    </row>
    <row r="84" spans="1:1" x14ac:dyDescent="0.25">
      <c r="A84" s="14">
        <v>2.4</v>
      </c>
    </row>
    <row r="85" spans="1:1" x14ac:dyDescent="0.25">
      <c r="A85" s="14">
        <v>4.7</v>
      </c>
    </row>
    <row r="86" spans="1:1" x14ac:dyDescent="0.25">
      <c r="A86" s="14">
        <v>3.3</v>
      </c>
    </row>
    <row r="87" spans="1:1" x14ac:dyDescent="0.25">
      <c r="A87" s="14">
        <v>2.7</v>
      </c>
    </row>
    <row r="88" spans="1:1" x14ac:dyDescent="0.25">
      <c r="A88" s="14">
        <v>3</v>
      </c>
    </row>
    <row r="89" spans="1:1" x14ac:dyDescent="0.25">
      <c r="A89" s="14">
        <v>4.3</v>
      </c>
    </row>
    <row r="90" spans="1:1" x14ac:dyDescent="0.25">
      <c r="A90" s="14">
        <v>3.7</v>
      </c>
    </row>
    <row r="91" spans="1:1" x14ac:dyDescent="0.25">
      <c r="A91" s="14">
        <v>2.2000000000000002</v>
      </c>
    </row>
    <row r="92" spans="1:1" x14ac:dyDescent="0.25">
      <c r="A92" s="14">
        <v>3.6</v>
      </c>
    </row>
    <row r="93" spans="1:1" x14ac:dyDescent="0.25">
      <c r="A93" s="14">
        <v>4</v>
      </c>
    </row>
    <row r="94" spans="1:1" x14ac:dyDescent="0.25">
      <c r="A94" s="14">
        <v>2.7</v>
      </c>
    </row>
    <row r="95" spans="1:1" x14ac:dyDescent="0.25">
      <c r="A95" s="14">
        <v>3.8</v>
      </c>
    </row>
    <row r="96" spans="1:1" x14ac:dyDescent="0.25">
      <c r="A96" s="14">
        <v>3.5</v>
      </c>
    </row>
    <row r="97" spans="1:1" x14ac:dyDescent="0.25">
      <c r="A97" s="14">
        <v>3.2</v>
      </c>
    </row>
    <row r="98" spans="1:1" x14ac:dyDescent="0.25">
      <c r="A98" s="14">
        <v>4.4000000000000004</v>
      </c>
    </row>
    <row r="99" spans="1:1" x14ac:dyDescent="0.25">
      <c r="A99" s="14">
        <v>2</v>
      </c>
    </row>
    <row r="100" spans="1:1" x14ac:dyDescent="0.25">
      <c r="A100" s="14">
        <v>3.4</v>
      </c>
    </row>
    <row r="101" spans="1:1" x14ac:dyDescent="0.25">
      <c r="A101" s="14">
        <v>3.1</v>
      </c>
    </row>
    <row r="102" spans="1:1" x14ac:dyDescent="0.25">
      <c r="A102" s="14">
        <v>2.9</v>
      </c>
    </row>
    <row r="103" spans="1:1" x14ac:dyDescent="0.25">
      <c r="A103" s="14">
        <v>4.5999999999999996</v>
      </c>
    </row>
    <row r="104" spans="1:1" x14ac:dyDescent="0.25">
      <c r="A104" s="14">
        <v>3.3</v>
      </c>
    </row>
    <row r="105" spans="1:1" x14ac:dyDescent="0.25">
      <c r="A105" s="14">
        <v>2.5</v>
      </c>
    </row>
    <row r="106" spans="1:1" x14ac:dyDescent="0.25">
      <c r="A106" s="14">
        <v>4.9000000000000004</v>
      </c>
    </row>
    <row r="107" spans="1:1" x14ac:dyDescent="0.25">
      <c r="A107" s="14">
        <v>2.8</v>
      </c>
    </row>
    <row r="108" spans="1:1" x14ac:dyDescent="0.25">
      <c r="A108" s="14">
        <v>3</v>
      </c>
    </row>
    <row r="109" spans="1:1" x14ac:dyDescent="0.25">
      <c r="A109" s="14">
        <v>4.2</v>
      </c>
    </row>
    <row r="110" spans="1:1" x14ac:dyDescent="0.25">
      <c r="A110" s="14">
        <v>3.9</v>
      </c>
    </row>
    <row r="111" spans="1:1" x14ac:dyDescent="0.25">
      <c r="A111" s="14">
        <v>2.8</v>
      </c>
    </row>
    <row r="112" spans="1:1" x14ac:dyDescent="0.25">
      <c r="A112" s="14">
        <v>4.0999999999999996</v>
      </c>
    </row>
    <row r="113" spans="1:1" x14ac:dyDescent="0.25">
      <c r="A113" s="14">
        <v>2.6</v>
      </c>
    </row>
    <row r="114" spans="1:1" x14ac:dyDescent="0.25">
      <c r="A114" s="14">
        <v>2.4</v>
      </c>
    </row>
    <row r="115" spans="1:1" x14ac:dyDescent="0.25">
      <c r="A115" s="14">
        <v>4.7</v>
      </c>
    </row>
    <row r="116" spans="1:1" x14ac:dyDescent="0.25">
      <c r="A116" s="14">
        <v>3.3</v>
      </c>
    </row>
    <row r="117" spans="1:1" x14ac:dyDescent="0.25">
      <c r="A117" s="14">
        <v>2.7</v>
      </c>
    </row>
    <row r="118" spans="1:1" x14ac:dyDescent="0.25">
      <c r="A118" s="14">
        <v>3</v>
      </c>
    </row>
    <row r="119" spans="1:1" x14ac:dyDescent="0.25">
      <c r="A119" s="14">
        <v>4.3</v>
      </c>
    </row>
    <row r="120" spans="1:1" x14ac:dyDescent="0.25">
      <c r="A120" s="14">
        <v>3.7</v>
      </c>
    </row>
    <row r="121" spans="1:1" x14ac:dyDescent="0.25">
      <c r="A121" s="14">
        <v>2.2000000000000002</v>
      </c>
    </row>
    <row r="122" spans="1:1" x14ac:dyDescent="0.25">
      <c r="A122" s="14">
        <v>3.6</v>
      </c>
    </row>
    <row r="123" spans="1:1" x14ac:dyDescent="0.25">
      <c r="A123" s="14">
        <v>4</v>
      </c>
    </row>
    <row r="124" spans="1:1" x14ac:dyDescent="0.25">
      <c r="A124" s="14">
        <v>2.7</v>
      </c>
    </row>
    <row r="125" spans="1:1" x14ac:dyDescent="0.25">
      <c r="A125" s="14">
        <v>3.8</v>
      </c>
    </row>
    <row r="126" spans="1:1" x14ac:dyDescent="0.25">
      <c r="A126" s="14">
        <v>3.5</v>
      </c>
    </row>
    <row r="127" spans="1:1" x14ac:dyDescent="0.25">
      <c r="A127" s="14">
        <v>3.2</v>
      </c>
    </row>
    <row r="128" spans="1:1" x14ac:dyDescent="0.25">
      <c r="A128" s="14">
        <v>4.4000000000000004</v>
      </c>
    </row>
    <row r="129" spans="1:1" x14ac:dyDescent="0.25">
      <c r="A129" s="14">
        <v>2</v>
      </c>
    </row>
    <row r="130" spans="1:1" x14ac:dyDescent="0.25">
      <c r="A130" s="14">
        <v>3.4</v>
      </c>
    </row>
    <row r="131" spans="1:1" x14ac:dyDescent="0.25">
      <c r="A131" s="14">
        <v>3.1</v>
      </c>
    </row>
    <row r="132" spans="1:1" x14ac:dyDescent="0.25">
      <c r="A132" s="14">
        <v>2.9</v>
      </c>
    </row>
    <row r="133" spans="1:1" x14ac:dyDescent="0.25">
      <c r="A133" s="14">
        <v>4.5999999999999996</v>
      </c>
    </row>
    <row r="134" spans="1:1" x14ac:dyDescent="0.25">
      <c r="A134" s="14">
        <v>3.3</v>
      </c>
    </row>
    <row r="135" spans="1:1" x14ac:dyDescent="0.25">
      <c r="A135" s="14">
        <v>2.5</v>
      </c>
    </row>
    <row r="136" spans="1:1" x14ac:dyDescent="0.25">
      <c r="A136" s="14">
        <v>4.9000000000000004</v>
      </c>
    </row>
  </sheetData>
  <mergeCells count="1">
    <mergeCell ref="A1:M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workbookViewId="0">
      <selection sqref="A1:Q21"/>
    </sheetView>
  </sheetViews>
  <sheetFormatPr defaultRowHeight="15" x14ac:dyDescent="0.25"/>
  <cols>
    <col min="1" max="1" width="22.28515625" customWidth="1"/>
    <col min="2" max="2" width="19.140625" customWidth="1"/>
  </cols>
  <sheetData>
    <row r="1" spans="1:17" x14ac:dyDescent="0.25">
      <c r="A1" s="35" t="s">
        <v>8</v>
      </c>
      <c r="B1" s="35"/>
      <c r="C1" s="35"/>
      <c r="D1" s="35"/>
      <c r="E1" s="35"/>
      <c r="F1" s="35"/>
      <c r="G1" s="35"/>
      <c r="H1" s="35"/>
      <c r="I1" s="35"/>
      <c r="J1" s="35"/>
      <c r="K1" s="35"/>
      <c r="L1" s="35"/>
      <c r="M1" s="35"/>
      <c r="N1" s="35"/>
      <c r="O1" s="35"/>
      <c r="P1" s="35"/>
      <c r="Q1" s="35"/>
    </row>
    <row r="2" spans="1:17" x14ac:dyDescent="0.25">
      <c r="A2" s="35"/>
      <c r="B2" s="35"/>
      <c r="C2" s="35"/>
      <c r="D2" s="35"/>
      <c r="E2" s="35"/>
      <c r="F2" s="35"/>
      <c r="G2" s="35"/>
      <c r="H2" s="35"/>
      <c r="I2" s="35"/>
      <c r="J2" s="35"/>
      <c r="K2" s="35"/>
      <c r="L2" s="35"/>
      <c r="M2" s="35"/>
      <c r="N2" s="35"/>
      <c r="O2" s="35"/>
      <c r="P2" s="35"/>
      <c r="Q2" s="35"/>
    </row>
    <row r="3" spans="1:17" x14ac:dyDescent="0.25">
      <c r="A3" s="35"/>
      <c r="B3" s="35"/>
      <c r="C3" s="35"/>
      <c r="D3" s="35"/>
      <c r="E3" s="35"/>
      <c r="F3" s="35"/>
      <c r="G3" s="35"/>
      <c r="H3" s="35"/>
      <c r="I3" s="35"/>
      <c r="J3" s="35"/>
      <c r="K3" s="35"/>
      <c r="L3" s="35"/>
      <c r="M3" s="35"/>
      <c r="N3" s="35"/>
      <c r="O3" s="35"/>
      <c r="P3" s="35"/>
      <c r="Q3" s="35"/>
    </row>
    <row r="4" spans="1:17" x14ac:dyDescent="0.25">
      <c r="A4" s="35"/>
      <c r="B4" s="35"/>
      <c r="C4" s="35"/>
      <c r="D4" s="35"/>
      <c r="E4" s="35"/>
      <c r="F4" s="35"/>
      <c r="G4" s="35"/>
      <c r="H4" s="35"/>
      <c r="I4" s="35"/>
      <c r="J4" s="35"/>
      <c r="K4" s="35"/>
      <c r="L4" s="35"/>
      <c r="M4" s="35"/>
      <c r="N4" s="35"/>
      <c r="O4" s="35"/>
      <c r="P4" s="35"/>
      <c r="Q4" s="35"/>
    </row>
    <row r="5" spans="1:17" x14ac:dyDescent="0.25">
      <c r="A5" s="35"/>
      <c r="B5" s="35"/>
      <c r="C5" s="35"/>
      <c r="D5" s="35"/>
      <c r="E5" s="35"/>
      <c r="F5" s="35"/>
      <c r="G5" s="35"/>
      <c r="H5" s="35"/>
      <c r="I5" s="35"/>
      <c r="J5" s="35"/>
      <c r="K5" s="35"/>
      <c r="L5" s="35"/>
      <c r="M5" s="35"/>
      <c r="N5" s="35"/>
      <c r="O5" s="35"/>
      <c r="P5" s="35"/>
      <c r="Q5" s="35"/>
    </row>
    <row r="6" spans="1:17" x14ac:dyDescent="0.25">
      <c r="A6" s="35"/>
      <c r="B6" s="35"/>
      <c r="C6" s="35"/>
      <c r="D6" s="35"/>
      <c r="E6" s="35"/>
      <c r="F6" s="35"/>
      <c r="G6" s="35"/>
      <c r="H6" s="35"/>
      <c r="I6" s="35"/>
      <c r="J6" s="35"/>
      <c r="K6" s="35"/>
      <c r="L6" s="35"/>
      <c r="M6" s="35"/>
      <c r="N6" s="35"/>
      <c r="O6" s="35"/>
      <c r="P6" s="35"/>
      <c r="Q6" s="35"/>
    </row>
    <row r="7" spans="1:17" x14ac:dyDescent="0.25">
      <c r="A7" s="35"/>
      <c r="B7" s="35"/>
      <c r="C7" s="35"/>
      <c r="D7" s="35"/>
      <c r="E7" s="35"/>
      <c r="F7" s="35"/>
      <c r="G7" s="35"/>
      <c r="H7" s="35"/>
      <c r="I7" s="35"/>
      <c r="J7" s="35"/>
      <c r="K7" s="35"/>
      <c r="L7" s="35"/>
      <c r="M7" s="35"/>
      <c r="N7" s="35"/>
      <c r="O7" s="35"/>
      <c r="P7" s="35"/>
      <c r="Q7" s="35"/>
    </row>
    <row r="8" spans="1:17" x14ac:dyDescent="0.25">
      <c r="A8" s="35"/>
      <c r="B8" s="35"/>
      <c r="C8" s="35"/>
      <c r="D8" s="35"/>
      <c r="E8" s="35"/>
      <c r="F8" s="35"/>
      <c r="G8" s="35"/>
      <c r="H8" s="35"/>
      <c r="I8" s="35"/>
      <c r="J8" s="35"/>
      <c r="K8" s="35"/>
      <c r="L8" s="35"/>
      <c r="M8" s="35"/>
      <c r="N8" s="35"/>
      <c r="O8" s="35"/>
      <c r="P8" s="35"/>
      <c r="Q8" s="35"/>
    </row>
    <row r="9" spans="1:17" x14ac:dyDescent="0.25">
      <c r="A9" s="35"/>
      <c r="B9" s="35"/>
      <c r="C9" s="35"/>
      <c r="D9" s="35"/>
      <c r="E9" s="35"/>
      <c r="F9" s="35"/>
      <c r="G9" s="35"/>
      <c r="H9" s="35"/>
      <c r="I9" s="35"/>
      <c r="J9" s="35"/>
      <c r="K9" s="35"/>
      <c r="L9" s="35"/>
      <c r="M9" s="35"/>
      <c r="N9" s="35"/>
      <c r="O9" s="35"/>
      <c r="P9" s="35"/>
      <c r="Q9" s="35"/>
    </row>
    <row r="10" spans="1:17" x14ac:dyDescent="0.25">
      <c r="A10" s="35"/>
      <c r="B10" s="35"/>
      <c r="C10" s="35"/>
      <c r="D10" s="35"/>
      <c r="E10" s="35"/>
      <c r="F10" s="35"/>
      <c r="G10" s="35"/>
      <c r="H10" s="35"/>
      <c r="I10" s="35"/>
      <c r="J10" s="35"/>
      <c r="K10" s="35"/>
      <c r="L10" s="35"/>
      <c r="M10" s="35"/>
      <c r="N10" s="35"/>
      <c r="O10" s="35"/>
      <c r="P10" s="35"/>
      <c r="Q10" s="35"/>
    </row>
    <row r="11" spans="1:17" x14ac:dyDescent="0.25">
      <c r="A11" s="35"/>
      <c r="B11" s="35"/>
      <c r="C11" s="35"/>
      <c r="D11" s="35"/>
      <c r="E11" s="35"/>
      <c r="F11" s="35"/>
      <c r="G11" s="35"/>
      <c r="H11" s="35"/>
      <c r="I11" s="35"/>
      <c r="J11" s="35"/>
      <c r="K11" s="35"/>
      <c r="L11" s="35"/>
      <c r="M11" s="35"/>
      <c r="N11" s="35"/>
      <c r="O11" s="35"/>
      <c r="P11" s="35"/>
      <c r="Q11" s="35"/>
    </row>
    <row r="12" spans="1:17" x14ac:dyDescent="0.25">
      <c r="A12" s="35"/>
      <c r="B12" s="35"/>
      <c r="C12" s="35"/>
      <c r="D12" s="35"/>
      <c r="E12" s="35"/>
      <c r="F12" s="35"/>
      <c r="G12" s="35"/>
      <c r="H12" s="35"/>
      <c r="I12" s="35"/>
      <c r="J12" s="35"/>
      <c r="K12" s="35"/>
      <c r="L12" s="35"/>
      <c r="M12" s="35"/>
      <c r="N12" s="35"/>
      <c r="O12" s="35"/>
      <c r="P12" s="35"/>
      <c r="Q12" s="35"/>
    </row>
    <row r="13" spans="1:17" x14ac:dyDescent="0.25">
      <c r="A13" s="35"/>
      <c r="B13" s="35"/>
      <c r="C13" s="35"/>
      <c r="D13" s="35"/>
      <c r="E13" s="35"/>
      <c r="F13" s="35"/>
      <c r="G13" s="35"/>
      <c r="H13" s="35"/>
      <c r="I13" s="35"/>
      <c r="J13" s="35"/>
      <c r="K13" s="35"/>
      <c r="L13" s="35"/>
      <c r="M13" s="35"/>
      <c r="N13" s="35"/>
      <c r="O13" s="35"/>
      <c r="P13" s="35"/>
      <c r="Q13" s="35"/>
    </row>
    <row r="14" spans="1:17" x14ac:dyDescent="0.25">
      <c r="A14" s="35"/>
      <c r="B14" s="35"/>
      <c r="C14" s="35"/>
      <c r="D14" s="35"/>
      <c r="E14" s="35"/>
      <c r="F14" s="35"/>
      <c r="G14" s="35"/>
      <c r="H14" s="35"/>
      <c r="I14" s="35"/>
      <c r="J14" s="35"/>
      <c r="K14" s="35"/>
      <c r="L14" s="35"/>
      <c r="M14" s="35"/>
      <c r="N14" s="35"/>
      <c r="O14" s="35"/>
      <c r="P14" s="35"/>
      <c r="Q14" s="35"/>
    </row>
    <row r="15" spans="1:17" x14ac:dyDescent="0.25">
      <c r="A15" s="35"/>
      <c r="B15" s="35"/>
      <c r="C15" s="35"/>
      <c r="D15" s="35"/>
      <c r="E15" s="35"/>
      <c r="F15" s="35"/>
      <c r="G15" s="35"/>
      <c r="H15" s="35"/>
      <c r="I15" s="35"/>
      <c r="J15" s="35"/>
      <c r="K15" s="35"/>
      <c r="L15" s="35"/>
      <c r="M15" s="35"/>
      <c r="N15" s="35"/>
      <c r="O15" s="35"/>
      <c r="P15" s="35"/>
      <c r="Q15" s="35"/>
    </row>
    <row r="16" spans="1:17" x14ac:dyDescent="0.25">
      <c r="A16" s="35"/>
      <c r="B16" s="35"/>
      <c r="C16" s="35"/>
      <c r="D16" s="35"/>
      <c r="E16" s="35"/>
      <c r="F16" s="35"/>
      <c r="G16" s="35"/>
      <c r="H16" s="35"/>
      <c r="I16" s="35"/>
      <c r="J16" s="35"/>
      <c r="K16" s="35"/>
      <c r="L16" s="35"/>
      <c r="M16" s="35"/>
      <c r="N16" s="35"/>
      <c r="O16" s="35"/>
      <c r="P16" s="35"/>
      <c r="Q16" s="35"/>
    </row>
    <row r="17" spans="1:17" x14ac:dyDescent="0.25">
      <c r="A17" s="35"/>
      <c r="B17" s="35"/>
      <c r="C17" s="35"/>
      <c r="D17" s="35"/>
      <c r="E17" s="35"/>
      <c r="F17" s="35"/>
      <c r="G17" s="35"/>
      <c r="H17" s="35"/>
      <c r="I17" s="35"/>
      <c r="J17" s="35"/>
      <c r="K17" s="35"/>
      <c r="L17" s="35"/>
      <c r="M17" s="35"/>
      <c r="N17" s="35"/>
      <c r="O17" s="35"/>
      <c r="P17" s="35"/>
      <c r="Q17" s="35"/>
    </row>
    <row r="18" spans="1:17" x14ac:dyDescent="0.25">
      <c r="A18" s="35"/>
      <c r="B18" s="35"/>
      <c r="C18" s="35"/>
      <c r="D18" s="35"/>
      <c r="E18" s="35"/>
      <c r="F18" s="35"/>
      <c r="G18" s="35"/>
      <c r="H18" s="35"/>
      <c r="I18" s="35"/>
      <c r="J18" s="35"/>
      <c r="K18" s="35"/>
      <c r="L18" s="35"/>
      <c r="M18" s="35"/>
      <c r="N18" s="35"/>
      <c r="O18" s="35"/>
      <c r="P18" s="35"/>
      <c r="Q18" s="35"/>
    </row>
    <row r="19" spans="1:17" x14ac:dyDescent="0.25">
      <c r="A19" s="35"/>
      <c r="B19" s="35"/>
      <c r="C19" s="35"/>
      <c r="D19" s="35"/>
      <c r="E19" s="35"/>
      <c r="F19" s="35"/>
      <c r="G19" s="35"/>
      <c r="H19" s="35"/>
      <c r="I19" s="35"/>
      <c r="J19" s="35"/>
      <c r="K19" s="35"/>
      <c r="L19" s="35"/>
      <c r="M19" s="35"/>
      <c r="N19" s="35"/>
      <c r="O19" s="35"/>
      <c r="P19" s="35"/>
      <c r="Q19" s="35"/>
    </row>
    <row r="20" spans="1:17" x14ac:dyDescent="0.25">
      <c r="A20" s="35"/>
      <c r="B20" s="35"/>
      <c r="C20" s="35"/>
      <c r="D20" s="35"/>
      <c r="E20" s="35"/>
      <c r="F20" s="35"/>
      <c r="G20" s="35"/>
      <c r="H20" s="35"/>
      <c r="I20" s="35"/>
      <c r="J20" s="35"/>
      <c r="K20" s="35"/>
      <c r="L20" s="35"/>
      <c r="M20" s="35"/>
      <c r="N20" s="35"/>
      <c r="O20" s="35"/>
      <c r="P20" s="35"/>
      <c r="Q20" s="35"/>
    </row>
    <row r="21" spans="1:17" x14ac:dyDescent="0.25">
      <c r="A21" s="35"/>
      <c r="B21" s="35"/>
      <c r="C21" s="35"/>
      <c r="D21" s="35"/>
      <c r="E21" s="35"/>
      <c r="F21" s="35"/>
      <c r="G21" s="35"/>
      <c r="H21" s="35"/>
      <c r="I21" s="35"/>
      <c r="J21" s="35"/>
      <c r="K21" s="35"/>
      <c r="L21" s="35"/>
      <c r="M21" s="35"/>
      <c r="N21" s="35"/>
      <c r="O21" s="35"/>
      <c r="P21" s="35"/>
      <c r="Q21" s="35"/>
    </row>
    <row r="24" spans="1:17" x14ac:dyDescent="0.25">
      <c r="A24" s="7" t="s">
        <v>9</v>
      </c>
    </row>
    <row r="25" spans="1:17" x14ac:dyDescent="0.25">
      <c r="A25" s="10">
        <v>15</v>
      </c>
      <c r="D25" s="7" t="s">
        <v>5</v>
      </c>
      <c r="E25" s="8">
        <f>AVERAGE(A25:A44)</f>
        <v>17</v>
      </c>
    </row>
    <row r="26" spans="1:17" x14ac:dyDescent="0.25">
      <c r="A26" s="10">
        <v>10</v>
      </c>
    </row>
    <row r="27" spans="1:17" x14ac:dyDescent="0.25">
      <c r="A27" s="10">
        <v>20</v>
      </c>
      <c r="D27" s="7" t="s">
        <v>6</v>
      </c>
      <c r="E27" s="8">
        <f>MEDIAN(A25:A44)</f>
        <v>15</v>
      </c>
    </row>
    <row r="28" spans="1:17" x14ac:dyDescent="0.25">
      <c r="A28" s="10">
        <v>25</v>
      </c>
    </row>
    <row r="29" spans="1:17" x14ac:dyDescent="0.25">
      <c r="A29" s="10">
        <v>15</v>
      </c>
      <c r="D29" s="7" t="s">
        <v>7</v>
      </c>
      <c r="E29" s="8">
        <f>MODE(A25:A44)</f>
        <v>10</v>
      </c>
    </row>
    <row r="30" spans="1:17" x14ac:dyDescent="0.25">
      <c r="A30" s="10">
        <v>10</v>
      </c>
    </row>
    <row r="31" spans="1:17" x14ac:dyDescent="0.25">
      <c r="A31" s="10">
        <v>30</v>
      </c>
    </row>
    <row r="32" spans="1:17" x14ac:dyDescent="0.25">
      <c r="A32" s="10">
        <v>20</v>
      </c>
    </row>
    <row r="33" spans="1:1" x14ac:dyDescent="0.25">
      <c r="A33" s="10">
        <v>15</v>
      </c>
    </row>
    <row r="34" spans="1:1" x14ac:dyDescent="0.25">
      <c r="A34" s="10">
        <v>10</v>
      </c>
    </row>
    <row r="35" spans="1:1" x14ac:dyDescent="0.25">
      <c r="A35" s="10">
        <v>10</v>
      </c>
    </row>
    <row r="36" spans="1:1" x14ac:dyDescent="0.25">
      <c r="A36" s="10">
        <v>25</v>
      </c>
    </row>
    <row r="37" spans="1:1" x14ac:dyDescent="0.25">
      <c r="A37" s="10">
        <v>15</v>
      </c>
    </row>
    <row r="38" spans="1:1" x14ac:dyDescent="0.25">
      <c r="A38" s="10">
        <v>20</v>
      </c>
    </row>
    <row r="39" spans="1:1" x14ac:dyDescent="0.25">
      <c r="A39" s="10">
        <v>20</v>
      </c>
    </row>
    <row r="40" spans="1:1" x14ac:dyDescent="0.25">
      <c r="A40" s="10">
        <v>15</v>
      </c>
    </row>
    <row r="41" spans="1:1" x14ac:dyDescent="0.25">
      <c r="A41" s="10">
        <v>10</v>
      </c>
    </row>
    <row r="42" spans="1:1" x14ac:dyDescent="0.25">
      <c r="A42" s="10">
        <v>10</v>
      </c>
    </row>
    <row r="43" spans="1:1" x14ac:dyDescent="0.25">
      <c r="A43" s="10">
        <v>20</v>
      </c>
    </row>
    <row r="44" spans="1:1" x14ac:dyDescent="0.25">
      <c r="A44" s="10">
        <v>25</v>
      </c>
    </row>
  </sheetData>
  <mergeCells count="1">
    <mergeCell ref="A1:Q2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9"/>
  <sheetViews>
    <sheetView topLeftCell="A19" workbookViewId="0">
      <selection activeCell="I35" sqref="I35"/>
    </sheetView>
  </sheetViews>
  <sheetFormatPr defaultRowHeight="15" x14ac:dyDescent="0.25"/>
  <cols>
    <col min="1" max="1" width="43.85546875" customWidth="1"/>
    <col min="8" max="8" width="27.5703125" customWidth="1"/>
    <col min="9" max="9" width="55.140625" customWidth="1"/>
  </cols>
  <sheetData>
    <row r="1" spans="1:16" x14ac:dyDescent="0.25">
      <c r="A1" s="36" t="s">
        <v>98</v>
      </c>
      <c r="B1" s="37"/>
      <c r="C1" s="37"/>
      <c r="D1" s="37"/>
      <c r="E1" s="37"/>
      <c r="F1" s="37"/>
      <c r="G1" s="37"/>
      <c r="H1" s="37"/>
      <c r="I1" s="37"/>
      <c r="J1" s="37"/>
      <c r="K1" s="37"/>
      <c r="L1" s="37"/>
      <c r="M1" s="37"/>
      <c r="N1" s="37"/>
      <c r="O1" s="37"/>
      <c r="P1" s="37"/>
    </row>
    <row r="2" spans="1:16" x14ac:dyDescent="0.25">
      <c r="A2" s="37"/>
      <c r="B2" s="37"/>
      <c r="C2" s="37"/>
      <c r="D2" s="37"/>
      <c r="E2" s="37"/>
      <c r="F2" s="37"/>
      <c r="G2" s="37"/>
      <c r="H2" s="37"/>
      <c r="I2" s="37"/>
      <c r="J2" s="37"/>
      <c r="K2" s="37"/>
      <c r="L2" s="37"/>
      <c r="M2" s="37"/>
      <c r="N2" s="37"/>
      <c r="O2" s="37"/>
      <c r="P2" s="37"/>
    </row>
    <row r="3" spans="1:16" x14ac:dyDescent="0.25">
      <c r="A3" s="37"/>
      <c r="B3" s="37"/>
      <c r="C3" s="37"/>
      <c r="D3" s="37"/>
      <c r="E3" s="37"/>
      <c r="F3" s="37"/>
      <c r="G3" s="37"/>
      <c r="H3" s="37"/>
      <c r="I3" s="37"/>
      <c r="J3" s="37"/>
      <c r="K3" s="37"/>
      <c r="L3" s="37"/>
      <c r="M3" s="37"/>
      <c r="N3" s="37"/>
      <c r="O3" s="37"/>
      <c r="P3" s="37"/>
    </row>
    <row r="4" spans="1:16" x14ac:dyDescent="0.25">
      <c r="A4" s="37"/>
      <c r="B4" s="37"/>
      <c r="C4" s="37"/>
      <c r="D4" s="37"/>
      <c r="E4" s="37"/>
      <c r="F4" s="37"/>
      <c r="G4" s="37"/>
      <c r="H4" s="37"/>
      <c r="I4" s="37"/>
      <c r="J4" s="37"/>
      <c r="K4" s="37"/>
      <c r="L4" s="37"/>
      <c r="M4" s="37"/>
      <c r="N4" s="37"/>
      <c r="O4" s="37"/>
      <c r="P4" s="37"/>
    </row>
    <row r="5" spans="1:16" x14ac:dyDescent="0.25">
      <c r="A5" s="37"/>
      <c r="B5" s="37"/>
      <c r="C5" s="37"/>
      <c r="D5" s="37"/>
      <c r="E5" s="37"/>
      <c r="F5" s="37"/>
      <c r="G5" s="37"/>
      <c r="H5" s="37"/>
      <c r="I5" s="37"/>
      <c r="J5" s="37"/>
      <c r="K5" s="37"/>
      <c r="L5" s="37"/>
      <c r="M5" s="37"/>
      <c r="N5" s="37"/>
      <c r="O5" s="37"/>
      <c r="P5" s="37"/>
    </row>
    <row r="6" spans="1:16" x14ac:dyDescent="0.25">
      <c r="A6" s="37"/>
      <c r="B6" s="37"/>
      <c r="C6" s="37"/>
      <c r="D6" s="37"/>
      <c r="E6" s="37"/>
      <c r="F6" s="37"/>
      <c r="G6" s="37"/>
      <c r="H6" s="37"/>
      <c r="I6" s="37"/>
      <c r="J6" s="37"/>
      <c r="K6" s="37"/>
      <c r="L6" s="37"/>
      <c r="M6" s="37"/>
      <c r="N6" s="37"/>
      <c r="O6" s="37"/>
      <c r="P6" s="37"/>
    </row>
    <row r="7" spans="1:16" x14ac:dyDescent="0.25">
      <c r="A7" s="37"/>
      <c r="B7" s="37"/>
      <c r="C7" s="37"/>
      <c r="D7" s="37"/>
      <c r="E7" s="37"/>
      <c r="F7" s="37"/>
      <c r="G7" s="37"/>
      <c r="H7" s="37"/>
      <c r="I7" s="37"/>
      <c r="J7" s="37"/>
      <c r="K7" s="37"/>
      <c r="L7" s="37"/>
      <c r="M7" s="37"/>
      <c r="N7" s="37"/>
      <c r="O7" s="37"/>
      <c r="P7" s="37"/>
    </row>
    <row r="8" spans="1:16" x14ac:dyDescent="0.25">
      <c r="A8" s="37"/>
      <c r="B8" s="37"/>
      <c r="C8" s="37"/>
      <c r="D8" s="37"/>
      <c r="E8" s="37"/>
      <c r="F8" s="37"/>
      <c r="G8" s="37"/>
      <c r="H8" s="37"/>
      <c r="I8" s="37"/>
      <c r="J8" s="37"/>
      <c r="K8" s="37"/>
      <c r="L8" s="37"/>
      <c r="M8" s="37"/>
      <c r="N8" s="37"/>
      <c r="O8" s="37"/>
      <c r="P8" s="37"/>
    </row>
    <row r="9" spans="1:16" x14ac:dyDescent="0.25">
      <c r="A9" s="37"/>
      <c r="B9" s="37"/>
      <c r="C9" s="37"/>
      <c r="D9" s="37"/>
      <c r="E9" s="37"/>
      <c r="F9" s="37"/>
      <c r="G9" s="37"/>
      <c r="H9" s="37"/>
      <c r="I9" s="37"/>
      <c r="J9" s="37"/>
      <c r="K9" s="37"/>
      <c r="L9" s="37"/>
      <c r="M9" s="37"/>
      <c r="N9" s="37"/>
      <c r="O9" s="37"/>
      <c r="P9" s="37"/>
    </row>
    <row r="10" spans="1:16" x14ac:dyDescent="0.25">
      <c r="A10" s="37"/>
      <c r="B10" s="37"/>
      <c r="C10" s="37"/>
      <c r="D10" s="37"/>
      <c r="E10" s="37"/>
      <c r="F10" s="37"/>
      <c r="G10" s="37"/>
      <c r="H10" s="37"/>
      <c r="I10" s="37"/>
      <c r="J10" s="37"/>
      <c r="K10" s="37"/>
      <c r="L10" s="37"/>
      <c r="M10" s="37"/>
      <c r="N10" s="37"/>
      <c r="O10" s="37"/>
      <c r="P10" s="37"/>
    </row>
    <row r="11" spans="1:16" x14ac:dyDescent="0.25">
      <c r="A11" s="37"/>
      <c r="B11" s="37"/>
      <c r="C11" s="37"/>
      <c r="D11" s="37"/>
      <c r="E11" s="37"/>
      <c r="F11" s="37"/>
      <c r="G11" s="37"/>
      <c r="H11" s="37"/>
      <c r="I11" s="37"/>
      <c r="J11" s="37"/>
      <c r="K11" s="37"/>
      <c r="L11" s="37"/>
      <c r="M11" s="37"/>
      <c r="N11" s="37"/>
      <c r="O11" s="37"/>
      <c r="P11" s="37"/>
    </row>
    <row r="12" spans="1:16" x14ac:dyDescent="0.25">
      <c r="A12" s="37"/>
      <c r="B12" s="37"/>
      <c r="C12" s="37"/>
      <c r="D12" s="37"/>
      <c r="E12" s="37"/>
      <c r="F12" s="37"/>
      <c r="G12" s="37"/>
      <c r="H12" s="37"/>
      <c r="I12" s="37"/>
      <c r="J12" s="37"/>
      <c r="K12" s="37"/>
      <c r="L12" s="37"/>
      <c r="M12" s="37"/>
      <c r="N12" s="37"/>
      <c r="O12" s="37"/>
      <c r="P12" s="37"/>
    </row>
    <row r="13" spans="1:16" x14ac:dyDescent="0.25">
      <c r="A13" s="37"/>
      <c r="B13" s="37"/>
      <c r="C13" s="37"/>
      <c r="D13" s="37"/>
      <c r="E13" s="37"/>
      <c r="F13" s="37"/>
      <c r="G13" s="37"/>
      <c r="H13" s="37"/>
      <c r="I13" s="37"/>
      <c r="J13" s="37"/>
      <c r="K13" s="37"/>
      <c r="L13" s="37"/>
      <c r="M13" s="37"/>
      <c r="N13" s="37"/>
      <c r="O13" s="37"/>
      <c r="P13" s="37"/>
    </row>
    <row r="14" spans="1:16" x14ac:dyDescent="0.25">
      <c r="A14" s="37"/>
      <c r="B14" s="37"/>
      <c r="C14" s="37"/>
      <c r="D14" s="37"/>
      <c r="E14" s="37"/>
      <c r="F14" s="37"/>
      <c r="G14" s="37"/>
      <c r="H14" s="37"/>
      <c r="I14" s="37"/>
      <c r="J14" s="37"/>
      <c r="K14" s="37"/>
      <c r="L14" s="37"/>
      <c r="M14" s="37"/>
      <c r="N14" s="37"/>
      <c r="O14" s="37"/>
      <c r="P14" s="37"/>
    </row>
    <row r="15" spans="1:16" x14ac:dyDescent="0.25">
      <c r="A15" s="37"/>
      <c r="B15" s="37"/>
      <c r="C15" s="37"/>
      <c r="D15" s="37"/>
      <c r="E15" s="37"/>
      <c r="F15" s="37"/>
      <c r="G15" s="37"/>
      <c r="H15" s="37"/>
      <c r="I15" s="37"/>
      <c r="J15" s="37"/>
      <c r="K15" s="37"/>
      <c r="L15" s="37"/>
      <c r="M15" s="37"/>
      <c r="N15" s="37"/>
      <c r="O15" s="37"/>
      <c r="P15" s="37"/>
    </row>
    <row r="16" spans="1:16" x14ac:dyDescent="0.25">
      <c r="A16" s="37"/>
      <c r="B16" s="37"/>
      <c r="C16" s="37"/>
      <c r="D16" s="37"/>
      <c r="E16" s="37"/>
      <c r="F16" s="37"/>
      <c r="G16" s="37"/>
      <c r="H16" s="37"/>
      <c r="I16" s="37"/>
      <c r="J16" s="37"/>
      <c r="K16" s="37"/>
      <c r="L16" s="37"/>
      <c r="M16" s="37"/>
      <c r="N16" s="37"/>
      <c r="O16" s="37"/>
      <c r="P16" s="37"/>
    </row>
    <row r="17" spans="1:16" x14ac:dyDescent="0.25">
      <c r="A17" s="37"/>
      <c r="B17" s="37"/>
      <c r="C17" s="37"/>
      <c r="D17" s="37"/>
      <c r="E17" s="37"/>
      <c r="F17" s="37"/>
      <c r="G17" s="37"/>
      <c r="H17" s="37"/>
      <c r="I17" s="37"/>
      <c r="J17" s="37"/>
      <c r="K17" s="37"/>
      <c r="L17" s="37"/>
      <c r="M17" s="37"/>
      <c r="N17" s="37"/>
      <c r="O17" s="37"/>
      <c r="P17" s="37"/>
    </row>
    <row r="18" spans="1:16" x14ac:dyDescent="0.25">
      <c r="A18" s="37"/>
      <c r="B18" s="37"/>
      <c r="C18" s="37"/>
      <c r="D18" s="37"/>
      <c r="E18" s="37"/>
      <c r="F18" s="37"/>
      <c r="G18" s="37"/>
      <c r="H18" s="37"/>
      <c r="I18" s="37"/>
      <c r="J18" s="37"/>
      <c r="K18" s="37"/>
      <c r="L18" s="37"/>
      <c r="M18" s="37"/>
      <c r="N18" s="37"/>
      <c r="O18" s="37"/>
      <c r="P18" s="37"/>
    </row>
    <row r="19" spans="1:16" x14ac:dyDescent="0.25">
      <c r="A19" s="37"/>
      <c r="B19" s="37"/>
      <c r="C19" s="37"/>
      <c r="D19" s="37"/>
      <c r="E19" s="37"/>
      <c r="F19" s="37"/>
      <c r="G19" s="37"/>
      <c r="H19" s="37"/>
      <c r="I19" s="37"/>
      <c r="J19" s="37"/>
      <c r="K19" s="37"/>
      <c r="L19" s="37"/>
      <c r="M19" s="37"/>
      <c r="N19" s="37"/>
      <c r="O19" s="37"/>
      <c r="P19" s="37"/>
    </row>
    <row r="20" spans="1:16" x14ac:dyDescent="0.25">
      <c r="A20" s="37"/>
      <c r="B20" s="37"/>
      <c r="C20" s="37"/>
      <c r="D20" s="37"/>
      <c r="E20" s="37"/>
      <c r="F20" s="37"/>
      <c r="G20" s="37"/>
      <c r="H20" s="37"/>
      <c r="I20" s="37"/>
      <c r="J20" s="37"/>
      <c r="K20" s="37"/>
      <c r="L20" s="37"/>
      <c r="M20" s="37"/>
      <c r="N20" s="37"/>
      <c r="O20" s="37"/>
      <c r="P20" s="37"/>
    </row>
    <row r="21" spans="1:16" x14ac:dyDescent="0.25">
      <c r="A21" s="37"/>
      <c r="B21" s="37"/>
      <c r="C21" s="37"/>
      <c r="D21" s="37"/>
      <c r="E21" s="37"/>
      <c r="F21" s="37"/>
      <c r="G21" s="37"/>
      <c r="H21" s="37"/>
      <c r="I21" s="37"/>
      <c r="J21" s="37"/>
      <c r="K21" s="37"/>
      <c r="L21" s="37"/>
      <c r="M21" s="37"/>
      <c r="N21" s="37"/>
      <c r="O21" s="37"/>
      <c r="P21" s="37"/>
    </row>
    <row r="22" spans="1:16" x14ac:dyDescent="0.25">
      <c r="A22" s="37"/>
      <c r="B22" s="37"/>
      <c r="C22" s="37"/>
      <c r="D22" s="37"/>
      <c r="E22" s="37"/>
      <c r="F22" s="37"/>
      <c r="G22" s="37"/>
      <c r="H22" s="37"/>
      <c r="I22" s="37"/>
      <c r="J22" s="37"/>
      <c r="K22" s="37"/>
      <c r="L22" s="37"/>
      <c r="M22" s="37"/>
      <c r="N22" s="37"/>
      <c r="O22" s="37"/>
      <c r="P22" s="37"/>
    </row>
    <row r="23" spans="1:16" x14ac:dyDescent="0.25">
      <c r="A23" s="37"/>
      <c r="B23" s="37"/>
      <c r="C23" s="37"/>
      <c r="D23" s="37"/>
      <c r="E23" s="37"/>
      <c r="F23" s="37"/>
      <c r="G23" s="37"/>
      <c r="H23" s="37"/>
      <c r="I23" s="37"/>
      <c r="J23" s="37"/>
      <c r="K23" s="37"/>
      <c r="L23" s="37"/>
      <c r="M23" s="37"/>
      <c r="N23" s="37"/>
      <c r="O23" s="37"/>
      <c r="P23" s="37"/>
    </row>
    <row r="24" spans="1:16" x14ac:dyDescent="0.25">
      <c r="A24" s="37"/>
      <c r="B24" s="37"/>
      <c r="C24" s="37"/>
      <c r="D24" s="37"/>
      <c r="E24" s="37"/>
      <c r="F24" s="37"/>
      <c r="G24" s="37"/>
      <c r="H24" s="37"/>
      <c r="I24" s="37"/>
      <c r="J24" s="37"/>
      <c r="K24" s="37"/>
      <c r="L24" s="37"/>
      <c r="M24" s="37"/>
      <c r="N24" s="37"/>
      <c r="O24" s="37"/>
      <c r="P24" s="37"/>
    </row>
    <row r="25" spans="1:16" x14ac:dyDescent="0.25">
      <c r="A25" s="37"/>
      <c r="B25" s="37"/>
      <c r="C25" s="37"/>
      <c r="D25" s="37"/>
      <c r="E25" s="37"/>
      <c r="F25" s="37"/>
      <c r="G25" s="37"/>
      <c r="H25" s="37"/>
      <c r="I25" s="37"/>
      <c r="J25" s="37"/>
      <c r="K25" s="37"/>
      <c r="L25" s="37"/>
      <c r="M25" s="37"/>
      <c r="N25" s="37"/>
      <c r="O25" s="37"/>
      <c r="P25" s="37"/>
    </row>
    <row r="29" spans="1:16" x14ac:dyDescent="0.25">
      <c r="A29" s="7" t="s">
        <v>35</v>
      </c>
    </row>
    <row r="30" spans="1:16" x14ac:dyDescent="0.25">
      <c r="A30" s="14">
        <v>4</v>
      </c>
      <c r="H30" s="7" t="s">
        <v>90</v>
      </c>
      <c r="I30" s="8">
        <f>_xlfn.SKEW.P(A30:A129)</f>
        <v>-0.20773281879682204</v>
      </c>
    </row>
    <row r="31" spans="1:16" x14ac:dyDescent="0.25">
      <c r="A31" s="14">
        <v>5</v>
      </c>
    </row>
    <row r="32" spans="1:16" x14ac:dyDescent="0.25">
      <c r="A32" s="14">
        <v>3</v>
      </c>
      <c r="H32" s="7" t="s">
        <v>91</v>
      </c>
      <c r="I32" s="8">
        <f>KURT(A30:A129)</f>
        <v>-0.74525627211662515</v>
      </c>
    </row>
    <row r="33" spans="1:9" x14ac:dyDescent="0.25">
      <c r="A33" s="14">
        <v>4</v>
      </c>
    </row>
    <row r="34" spans="1:9" x14ac:dyDescent="0.25">
      <c r="A34" s="14">
        <v>4</v>
      </c>
    </row>
    <row r="35" spans="1:9" x14ac:dyDescent="0.25">
      <c r="A35" s="14">
        <v>3</v>
      </c>
      <c r="H35" s="7" t="s">
        <v>94</v>
      </c>
      <c r="I35" s="8" t="s">
        <v>99</v>
      </c>
    </row>
    <row r="36" spans="1:9" x14ac:dyDescent="0.25">
      <c r="A36" s="14">
        <v>2</v>
      </c>
    </row>
    <row r="37" spans="1:9" x14ac:dyDescent="0.25">
      <c r="A37" s="14">
        <v>5</v>
      </c>
    </row>
    <row r="38" spans="1:9" x14ac:dyDescent="0.25">
      <c r="A38" s="14">
        <v>4</v>
      </c>
    </row>
    <row r="39" spans="1:9" x14ac:dyDescent="0.25">
      <c r="A39" s="14">
        <v>3</v>
      </c>
    </row>
    <row r="40" spans="1:9" x14ac:dyDescent="0.25">
      <c r="A40" s="14">
        <v>5</v>
      </c>
    </row>
    <row r="41" spans="1:9" x14ac:dyDescent="0.25">
      <c r="A41" s="14">
        <v>4</v>
      </c>
    </row>
    <row r="42" spans="1:9" x14ac:dyDescent="0.25">
      <c r="A42" s="14">
        <v>2</v>
      </c>
    </row>
    <row r="43" spans="1:9" x14ac:dyDescent="0.25">
      <c r="A43" s="14">
        <v>3</v>
      </c>
    </row>
    <row r="44" spans="1:9" x14ac:dyDescent="0.25">
      <c r="A44" s="14">
        <v>4</v>
      </c>
    </row>
    <row r="45" spans="1:9" x14ac:dyDescent="0.25">
      <c r="A45" s="14">
        <v>5</v>
      </c>
    </row>
    <row r="46" spans="1:9" x14ac:dyDescent="0.25">
      <c r="A46" s="14">
        <v>3</v>
      </c>
    </row>
    <row r="47" spans="1:9" x14ac:dyDescent="0.25">
      <c r="A47" s="14">
        <v>4</v>
      </c>
    </row>
    <row r="48" spans="1:9" x14ac:dyDescent="0.25">
      <c r="A48" s="14">
        <v>5</v>
      </c>
    </row>
    <row r="49" spans="1:1" x14ac:dyDescent="0.25">
      <c r="A49" s="14">
        <v>3</v>
      </c>
    </row>
    <row r="50" spans="1:1" x14ac:dyDescent="0.25">
      <c r="A50" s="14">
        <v>4</v>
      </c>
    </row>
    <row r="51" spans="1:1" x14ac:dyDescent="0.25">
      <c r="A51" s="14">
        <v>3</v>
      </c>
    </row>
    <row r="52" spans="1:1" x14ac:dyDescent="0.25">
      <c r="A52" s="14">
        <v>2</v>
      </c>
    </row>
    <row r="53" spans="1:1" x14ac:dyDescent="0.25">
      <c r="A53" s="14">
        <v>4</v>
      </c>
    </row>
    <row r="54" spans="1:1" x14ac:dyDescent="0.25">
      <c r="A54" s="14">
        <v>5</v>
      </c>
    </row>
    <row r="55" spans="1:1" x14ac:dyDescent="0.25">
      <c r="A55" s="14">
        <v>3</v>
      </c>
    </row>
    <row r="56" spans="1:1" x14ac:dyDescent="0.25">
      <c r="A56" s="14">
        <v>4</v>
      </c>
    </row>
    <row r="57" spans="1:1" x14ac:dyDescent="0.25">
      <c r="A57" s="14">
        <v>5</v>
      </c>
    </row>
    <row r="58" spans="1:1" x14ac:dyDescent="0.25">
      <c r="A58" s="14">
        <v>4</v>
      </c>
    </row>
    <row r="59" spans="1:1" x14ac:dyDescent="0.25">
      <c r="A59" s="14">
        <v>3</v>
      </c>
    </row>
    <row r="60" spans="1:1" x14ac:dyDescent="0.25">
      <c r="A60" s="14">
        <v>3</v>
      </c>
    </row>
    <row r="61" spans="1:1" x14ac:dyDescent="0.25">
      <c r="A61" s="14">
        <v>4</v>
      </c>
    </row>
    <row r="62" spans="1:1" x14ac:dyDescent="0.25">
      <c r="A62" s="14">
        <v>5</v>
      </c>
    </row>
    <row r="63" spans="1:1" x14ac:dyDescent="0.25">
      <c r="A63" s="14">
        <v>2</v>
      </c>
    </row>
    <row r="64" spans="1:1" x14ac:dyDescent="0.25">
      <c r="A64" s="14">
        <v>3</v>
      </c>
    </row>
    <row r="65" spans="1:1" x14ac:dyDescent="0.25">
      <c r="A65" s="14">
        <v>4</v>
      </c>
    </row>
    <row r="66" spans="1:1" x14ac:dyDescent="0.25">
      <c r="A66" s="14">
        <v>4</v>
      </c>
    </row>
    <row r="67" spans="1:1" x14ac:dyDescent="0.25">
      <c r="A67" s="14">
        <v>3</v>
      </c>
    </row>
    <row r="68" spans="1:1" x14ac:dyDescent="0.25">
      <c r="A68" s="14">
        <v>5</v>
      </c>
    </row>
    <row r="69" spans="1:1" x14ac:dyDescent="0.25">
      <c r="A69" s="14">
        <v>4</v>
      </c>
    </row>
    <row r="70" spans="1:1" x14ac:dyDescent="0.25">
      <c r="A70" s="14">
        <v>3</v>
      </c>
    </row>
    <row r="71" spans="1:1" x14ac:dyDescent="0.25">
      <c r="A71" s="14">
        <v>4</v>
      </c>
    </row>
    <row r="72" spans="1:1" x14ac:dyDescent="0.25">
      <c r="A72" s="14">
        <v>5</v>
      </c>
    </row>
    <row r="73" spans="1:1" x14ac:dyDescent="0.25">
      <c r="A73" s="14">
        <v>4</v>
      </c>
    </row>
    <row r="74" spans="1:1" x14ac:dyDescent="0.25">
      <c r="A74" s="14">
        <v>2</v>
      </c>
    </row>
    <row r="75" spans="1:1" x14ac:dyDescent="0.25">
      <c r="A75" s="14">
        <v>3</v>
      </c>
    </row>
    <row r="76" spans="1:1" x14ac:dyDescent="0.25">
      <c r="A76" s="14">
        <v>4</v>
      </c>
    </row>
    <row r="77" spans="1:1" x14ac:dyDescent="0.25">
      <c r="A77" s="14">
        <v>5</v>
      </c>
    </row>
    <row r="78" spans="1:1" x14ac:dyDescent="0.25">
      <c r="A78" s="14">
        <v>3</v>
      </c>
    </row>
    <row r="79" spans="1:1" x14ac:dyDescent="0.25">
      <c r="A79" s="14">
        <v>4</v>
      </c>
    </row>
    <row r="80" spans="1:1" x14ac:dyDescent="0.25">
      <c r="A80" s="14">
        <v>5</v>
      </c>
    </row>
    <row r="81" spans="1:1" x14ac:dyDescent="0.25">
      <c r="A81" s="14">
        <v>4</v>
      </c>
    </row>
    <row r="82" spans="1:1" x14ac:dyDescent="0.25">
      <c r="A82" s="14">
        <v>3</v>
      </c>
    </row>
    <row r="83" spans="1:1" x14ac:dyDescent="0.25">
      <c r="A83" s="14">
        <v>4</v>
      </c>
    </row>
    <row r="84" spans="1:1" x14ac:dyDescent="0.25">
      <c r="A84" s="14">
        <v>5</v>
      </c>
    </row>
    <row r="85" spans="1:1" x14ac:dyDescent="0.25">
      <c r="A85" s="14">
        <v>3</v>
      </c>
    </row>
    <row r="86" spans="1:1" x14ac:dyDescent="0.25">
      <c r="A86" s="14">
        <v>4</v>
      </c>
    </row>
    <row r="87" spans="1:1" x14ac:dyDescent="0.25">
      <c r="A87" s="14">
        <v>5</v>
      </c>
    </row>
    <row r="88" spans="1:1" x14ac:dyDescent="0.25">
      <c r="A88" s="14">
        <v>4</v>
      </c>
    </row>
    <row r="89" spans="1:1" x14ac:dyDescent="0.25">
      <c r="A89" s="14">
        <v>3</v>
      </c>
    </row>
    <row r="90" spans="1:1" x14ac:dyDescent="0.25">
      <c r="A90" s="14">
        <v>3</v>
      </c>
    </row>
    <row r="91" spans="1:1" x14ac:dyDescent="0.25">
      <c r="A91" s="14">
        <v>4</v>
      </c>
    </row>
    <row r="92" spans="1:1" x14ac:dyDescent="0.25">
      <c r="A92" s="14">
        <v>5</v>
      </c>
    </row>
    <row r="93" spans="1:1" x14ac:dyDescent="0.25">
      <c r="A93" s="14">
        <v>2</v>
      </c>
    </row>
    <row r="94" spans="1:1" x14ac:dyDescent="0.25">
      <c r="A94" s="14">
        <v>3</v>
      </c>
    </row>
    <row r="95" spans="1:1" x14ac:dyDescent="0.25">
      <c r="A95" s="14">
        <v>4</v>
      </c>
    </row>
    <row r="96" spans="1:1" x14ac:dyDescent="0.25">
      <c r="A96" s="14">
        <v>4</v>
      </c>
    </row>
    <row r="97" spans="1:1" x14ac:dyDescent="0.25">
      <c r="A97" s="14">
        <v>3</v>
      </c>
    </row>
    <row r="98" spans="1:1" x14ac:dyDescent="0.25">
      <c r="A98" s="14">
        <v>5</v>
      </c>
    </row>
    <row r="99" spans="1:1" x14ac:dyDescent="0.25">
      <c r="A99" s="14">
        <v>4</v>
      </c>
    </row>
    <row r="100" spans="1:1" x14ac:dyDescent="0.25">
      <c r="A100" s="14">
        <v>3</v>
      </c>
    </row>
    <row r="101" spans="1:1" x14ac:dyDescent="0.25">
      <c r="A101" s="14">
        <v>4</v>
      </c>
    </row>
    <row r="102" spans="1:1" x14ac:dyDescent="0.25">
      <c r="A102" s="14">
        <v>5</v>
      </c>
    </row>
    <row r="103" spans="1:1" x14ac:dyDescent="0.25">
      <c r="A103" s="14">
        <v>4</v>
      </c>
    </row>
    <row r="104" spans="1:1" x14ac:dyDescent="0.25">
      <c r="A104" s="14">
        <v>2</v>
      </c>
    </row>
    <row r="105" spans="1:1" x14ac:dyDescent="0.25">
      <c r="A105" s="14">
        <v>3</v>
      </c>
    </row>
    <row r="106" spans="1:1" x14ac:dyDescent="0.25">
      <c r="A106" s="14">
        <v>4</v>
      </c>
    </row>
    <row r="107" spans="1:1" x14ac:dyDescent="0.25">
      <c r="A107" s="14">
        <v>5</v>
      </c>
    </row>
    <row r="108" spans="1:1" x14ac:dyDescent="0.25">
      <c r="A108" s="14">
        <v>3</v>
      </c>
    </row>
    <row r="109" spans="1:1" x14ac:dyDescent="0.25">
      <c r="A109" s="14">
        <v>4</v>
      </c>
    </row>
    <row r="110" spans="1:1" x14ac:dyDescent="0.25">
      <c r="A110" s="14">
        <v>5</v>
      </c>
    </row>
    <row r="111" spans="1:1" x14ac:dyDescent="0.25">
      <c r="A111" s="14">
        <v>4</v>
      </c>
    </row>
    <row r="112" spans="1:1" x14ac:dyDescent="0.25">
      <c r="A112" s="14">
        <v>3</v>
      </c>
    </row>
    <row r="113" spans="1:1" x14ac:dyDescent="0.25">
      <c r="A113" s="14">
        <v>4</v>
      </c>
    </row>
    <row r="114" spans="1:1" x14ac:dyDescent="0.25">
      <c r="A114" s="14">
        <v>5</v>
      </c>
    </row>
    <row r="115" spans="1:1" x14ac:dyDescent="0.25">
      <c r="A115" s="14">
        <v>3</v>
      </c>
    </row>
    <row r="116" spans="1:1" x14ac:dyDescent="0.25">
      <c r="A116" s="14">
        <v>4</v>
      </c>
    </row>
    <row r="117" spans="1:1" x14ac:dyDescent="0.25">
      <c r="A117" s="14">
        <v>5</v>
      </c>
    </row>
    <row r="118" spans="1:1" x14ac:dyDescent="0.25">
      <c r="A118" s="14">
        <v>4</v>
      </c>
    </row>
    <row r="119" spans="1:1" x14ac:dyDescent="0.25">
      <c r="A119" s="14">
        <v>3</v>
      </c>
    </row>
    <row r="120" spans="1:1" x14ac:dyDescent="0.25">
      <c r="A120" s="14">
        <v>3</v>
      </c>
    </row>
    <row r="121" spans="1:1" x14ac:dyDescent="0.25">
      <c r="A121" s="14">
        <v>4</v>
      </c>
    </row>
    <row r="122" spans="1:1" x14ac:dyDescent="0.25">
      <c r="A122" s="14">
        <v>5</v>
      </c>
    </row>
    <row r="123" spans="1:1" x14ac:dyDescent="0.25">
      <c r="A123" s="14">
        <v>2</v>
      </c>
    </row>
    <row r="124" spans="1:1" x14ac:dyDescent="0.25">
      <c r="A124" s="14">
        <v>3</v>
      </c>
    </row>
    <row r="125" spans="1:1" x14ac:dyDescent="0.25">
      <c r="A125" s="14">
        <v>4</v>
      </c>
    </row>
    <row r="126" spans="1:1" x14ac:dyDescent="0.25">
      <c r="A126" s="14">
        <v>4</v>
      </c>
    </row>
    <row r="127" spans="1:1" x14ac:dyDescent="0.25">
      <c r="A127" s="14">
        <v>3</v>
      </c>
    </row>
    <row r="128" spans="1:1" x14ac:dyDescent="0.25">
      <c r="A128" s="14">
        <v>5</v>
      </c>
    </row>
    <row r="129" spans="1:1" x14ac:dyDescent="0.25">
      <c r="A129" s="14">
        <v>4</v>
      </c>
    </row>
  </sheetData>
  <mergeCells count="1">
    <mergeCell ref="A1:P2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A24" workbookViewId="0">
      <selection activeCell="E40" sqref="E40"/>
    </sheetView>
  </sheetViews>
  <sheetFormatPr defaultRowHeight="15" x14ac:dyDescent="0.25"/>
  <cols>
    <col min="1" max="1" width="49.140625" customWidth="1"/>
    <col min="5" max="5" width="34.85546875" customWidth="1"/>
    <col min="6" max="6" width="72.42578125" customWidth="1"/>
  </cols>
  <sheetData>
    <row r="1" spans="1:14" x14ac:dyDescent="0.25">
      <c r="A1" s="36" t="s">
        <v>100</v>
      </c>
      <c r="B1" s="37"/>
      <c r="C1" s="37"/>
      <c r="D1" s="37"/>
      <c r="E1" s="37"/>
      <c r="F1" s="37"/>
      <c r="G1" s="37"/>
      <c r="H1" s="37"/>
      <c r="I1" s="37"/>
      <c r="J1" s="37"/>
      <c r="K1" s="37"/>
      <c r="L1" s="37"/>
      <c r="M1" s="37"/>
      <c r="N1" s="37"/>
    </row>
    <row r="2" spans="1:14" x14ac:dyDescent="0.25">
      <c r="A2" s="37"/>
      <c r="B2" s="37"/>
      <c r="C2" s="37"/>
      <c r="D2" s="37"/>
      <c r="E2" s="37"/>
      <c r="F2" s="37"/>
      <c r="G2" s="37"/>
      <c r="H2" s="37"/>
      <c r="I2" s="37"/>
      <c r="J2" s="37"/>
      <c r="K2" s="37"/>
      <c r="L2" s="37"/>
      <c r="M2" s="37"/>
      <c r="N2" s="37"/>
    </row>
    <row r="3" spans="1:14" x14ac:dyDescent="0.25">
      <c r="A3" s="37"/>
      <c r="B3" s="37"/>
      <c r="C3" s="37"/>
      <c r="D3" s="37"/>
      <c r="E3" s="37"/>
      <c r="F3" s="37"/>
      <c r="G3" s="37"/>
      <c r="H3" s="37"/>
      <c r="I3" s="37"/>
      <c r="J3" s="37"/>
      <c r="K3" s="37"/>
      <c r="L3" s="37"/>
      <c r="M3" s="37"/>
      <c r="N3" s="37"/>
    </row>
    <row r="4" spans="1:14" x14ac:dyDescent="0.25">
      <c r="A4" s="37"/>
      <c r="B4" s="37"/>
      <c r="C4" s="37"/>
      <c r="D4" s="37"/>
      <c r="E4" s="37"/>
      <c r="F4" s="37"/>
      <c r="G4" s="37"/>
      <c r="H4" s="37"/>
      <c r="I4" s="37"/>
      <c r="J4" s="37"/>
      <c r="K4" s="37"/>
      <c r="L4" s="37"/>
      <c r="M4" s="37"/>
      <c r="N4" s="37"/>
    </row>
    <row r="5" spans="1:14" x14ac:dyDescent="0.25">
      <c r="A5" s="37"/>
      <c r="B5" s="37"/>
      <c r="C5" s="37"/>
      <c r="D5" s="37"/>
      <c r="E5" s="37"/>
      <c r="F5" s="37"/>
      <c r="G5" s="37"/>
      <c r="H5" s="37"/>
      <c r="I5" s="37"/>
      <c r="J5" s="37"/>
      <c r="K5" s="37"/>
      <c r="L5" s="37"/>
      <c r="M5" s="37"/>
      <c r="N5" s="37"/>
    </row>
    <row r="6" spans="1:14" x14ac:dyDescent="0.25">
      <c r="A6" s="37"/>
      <c r="B6" s="37"/>
      <c r="C6" s="37"/>
      <c r="D6" s="37"/>
      <c r="E6" s="37"/>
      <c r="F6" s="37"/>
      <c r="G6" s="37"/>
      <c r="H6" s="37"/>
      <c r="I6" s="37"/>
      <c r="J6" s="37"/>
      <c r="K6" s="37"/>
      <c r="L6" s="37"/>
      <c r="M6" s="37"/>
      <c r="N6" s="37"/>
    </row>
    <row r="7" spans="1:14" x14ac:dyDescent="0.25">
      <c r="A7" s="37"/>
      <c r="B7" s="37"/>
      <c r="C7" s="37"/>
      <c r="D7" s="37"/>
      <c r="E7" s="37"/>
      <c r="F7" s="37"/>
      <c r="G7" s="37"/>
      <c r="H7" s="37"/>
      <c r="I7" s="37"/>
      <c r="J7" s="37"/>
      <c r="K7" s="37"/>
      <c r="L7" s="37"/>
      <c r="M7" s="37"/>
      <c r="N7" s="37"/>
    </row>
    <row r="8" spans="1:14" x14ac:dyDescent="0.25">
      <c r="A8" s="37"/>
      <c r="B8" s="37"/>
      <c r="C8" s="37"/>
      <c r="D8" s="37"/>
      <c r="E8" s="37"/>
      <c r="F8" s="37"/>
      <c r="G8" s="37"/>
      <c r="H8" s="37"/>
      <c r="I8" s="37"/>
      <c r="J8" s="37"/>
      <c r="K8" s="37"/>
      <c r="L8" s="37"/>
      <c r="M8" s="37"/>
      <c r="N8" s="37"/>
    </row>
    <row r="9" spans="1:14" x14ac:dyDescent="0.25">
      <c r="A9" s="37"/>
      <c r="B9" s="37"/>
      <c r="C9" s="37"/>
      <c r="D9" s="37"/>
      <c r="E9" s="37"/>
      <c r="F9" s="37"/>
      <c r="G9" s="37"/>
      <c r="H9" s="37"/>
      <c r="I9" s="37"/>
      <c r="J9" s="37"/>
      <c r="K9" s="37"/>
      <c r="L9" s="37"/>
      <c r="M9" s="37"/>
      <c r="N9" s="37"/>
    </row>
    <row r="10" spans="1:14" x14ac:dyDescent="0.25">
      <c r="A10" s="37"/>
      <c r="B10" s="37"/>
      <c r="C10" s="37"/>
      <c r="D10" s="37"/>
      <c r="E10" s="37"/>
      <c r="F10" s="37"/>
      <c r="G10" s="37"/>
      <c r="H10" s="37"/>
      <c r="I10" s="37"/>
      <c r="J10" s="37"/>
      <c r="K10" s="37"/>
      <c r="L10" s="37"/>
      <c r="M10" s="37"/>
      <c r="N10" s="37"/>
    </row>
    <row r="11" spans="1:14" x14ac:dyDescent="0.25">
      <c r="A11" s="37"/>
      <c r="B11" s="37"/>
      <c r="C11" s="37"/>
      <c r="D11" s="37"/>
      <c r="E11" s="37"/>
      <c r="F11" s="37"/>
      <c r="G11" s="37"/>
      <c r="H11" s="37"/>
      <c r="I11" s="37"/>
      <c r="J11" s="37"/>
      <c r="K11" s="37"/>
      <c r="L11" s="37"/>
      <c r="M11" s="37"/>
      <c r="N11" s="37"/>
    </row>
    <row r="12" spans="1:14" x14ac:dyDescent="0.25">
      <c r="A12" s="37"/>
      <c r="B12" s="37"/>
      <c r="C12" s="37"/>
      <c r="D12" s="37"/>
      <c r="E12" s="37"/>
      <c r="F12" s="37"/>
      <c r="G12" s="37"/>
      <c r="H12" s="37"/>
      <c r="I12" s="37"/>
      <c r="J12" s="37"/>
      <c r="K12" s="37"/>
      <c r="L12" s="37"/>
      <c r="M12" s="37"/>
      <c r="N12" s="37"/>
    </row>
    <row r="13" spans="1:14" x14ac:dyDescent="0.25">
      <c r="A13" s="37"/>
      <c r="B13" s="37"/>
      <c r="C13" s="37"/>
      <c r="D13" s="37"/>
      <c r="E13" s="37"/>
      <c r="F13" s="37"/>
      <c r="G13" s="37"/>
      <c r="H13" s="37"/>
      <c r="I13" s="37"/>
      <c r="J13" s="37"/>
      <c r="K13" s="37"/>
      <c r="L13" s="37"/>
      <c r="M13" s="37"/>
      <c r="N13" s="37"/>
    </row>
    <row r="14" spans="1:14" x14ac:dyDescent="0.25">
      <c r="A14" s="37"/>
      <c r="B14" s="37"/>
      <c r="C14" s="37"/>
      <c r="D14" s="37"/>
      <c r="E14" s="37"/>
      <c r="F14" s="37"/>
      <c r="G14" s="37"/>
      <c r="H14" s="37"/>
      <c r="I14" s="37"/>
      <c r="J14" s="37"/>
      <c r="K14" s="37"/>
      <c r="L14" s="37"/>
      <c r="M14" s="37"/>
      <c r="N14" s="37"/>
    </row>
    <row r="15" spans="1:14" x14ac:dyDescent="0.25">
      <c r="A15" s="37"/>
      <c r="B15" s="37"/>
      <c r="C15" s="37"/>
      <c r="D15" s="37"/>
      <c r="E15" s="37"/>
      <c r="F15" s="37"/>
      <c r="G15" s="37"/>
      <c r="H15" s="37"/>
      <c r="I15" s="37"/>
      <c r="J15" s="37"/>
      <c r="K15" s="37"/>
      <c r="L15" s="37"/>
      <c r="M15" s="37"/>
      <c r="N15" s="37"/>
    </row>
    <row r="16" spans="1:14" x14ac:dyDescent="0.25">
      <c r="A16" s="37"/>
      <c r="B16" s="37"/>
      <c r="C16" s="37"/>
      <c r="D16" s="37"/>
      <c r="E16" s="37"/>
      <c r="F16" s="37"/>
      <c r="G16" s="37"/>
      <c r="H16" s="37"/>
      <c r="I16" s="37"/>
      <c r="J16" s="37"/>
      <c r="K16" s="37"/>
      <c r="L16" s="37"/>
      <c r="M16" s="37"/>
      <c r="N16" s="37"/>
    </row>
    <row r="17" spans="1:14" x14ac:dyDescent="0.25">
      <c r="A17" s="37"/>
      <c r="B17" s="37"/>
      <c r="C17" s="37"/>
      <c r="D17" s="37"/>
      <c r="E17" s="37"/>
      <c r="F17" s="37"/>
      <c r="G17" s="37"/>
      <c r="H17" s="37"/>
      <c r="I17" s="37"/>
      <c r="J17" s="37"/>
      <c r="K17" s="37"/>
      <c r="L17" s="37"/>
      <c r="M17" s="37"/>
      <c r="N17" s="37"/>
    </row>
    <row r="18" spans="1:14" x14ac:dyDescent="0.25">
      <c r="A18" s="37"/>
      <c r="B18" s="37"/>
      <c r="C18" s="37"/>
      <c r="D18" s="37"/>
      <c r="E18" s="37"/>
      <c r="F18" s="37"/>
      <c r="G18" s="37"/>
      <c r="H18" s="37"/>
      <c r="I18" s="37"/>
      <c r="J18" s="37"/>
      <c r="K18" s="37"/>
      <c r="L18" s="37"/>
      <c r="M18" s="37"/>
      <c r="N18" s="37"/>
    </row>
    <row r="19" spans="1:14" x14ac:dyDescent="0.25">
      <c r="A19" s="37"/>
      <c r="B19" s="37"/>
      <c r="C19" s="37"/>
      <c r="D19" s="37"/>
      <c r="E19" s="37"/>
      <c r="F19" s="37"/>
      <c r="G19" s="37"/>
      <c r="H19" s="37"/>
      <c r="I19" s="37"/>
      <c r="J19" s="37"/>
      <c r="K19" s="37"/>
      <c r="L19" s="37"/>
      <c r="M19" s="37"/>
      <c r="N19" s="37"/>
    </row>
    <row r="20" spans="1:14" x14ac:dyDescent="0.25">
      <c r="A20" s="37"/>
      <c r="B20" s="37"/>
      <c r="C20" s="37"/>
      <c r="D20" s="37"/>
      <c r="E20" s="37"/>
      <c r="F20" s="37"/>
      <c r="G20" s="37"/>
      <c r="H20" s="37"/>
      <c r="I20" s="37"/>
      <c r="J20" s="37"/>
      <c r="K20" s="37"/>
      <c r="L20" s="37"/>
      <c r="M20" s="37"/>
      <c r="N20" s="37"/>
    </row>
    <row r="21" spans="1:14" x14ac:dyDescent="0.25">
      <c r="A21" s="37"/>
      <c r="B21" s="37"/>
      <c r="C21" s="37"/>
      <c r="D21" s="37"/>
      <c r="E21" s="37"/>
      <c r="F21" s="37"/>
      <c r="G21" s="37"/>
      <c r="H21" s="37"/>
      <c r="I21" s="37"/>
      <c r="J21" s="37"/>
      <c r="K21" s="37"/>
      <c r="L21" s="37"/>
      <c r="M21" s="37"/>
      <c r="N21" s="37"/>
    </row>
    <row r="22" spans="1:14" x14ac:dyDescent="0.25">
      <c r="A22" s="37"/>
      <c r="B22" s="37"/>
      <c r="C22" s="37"/>
      <c r="D22" s="37"/>
      <c r="E22" s="37"/>
      <c r="F22" s="37"/>
      <c r="G22" s="37"/>
      <c r="H22" s="37"/>
      <c r="I22" s="37"/>
      <c r="J22" s="37"/>
      <c r="K22" s="37"/>
      <c r="L22" s="37"/>
      <c r="M22" s="37"/>
      <c r="N22" s="37"/>
    </row>
    <row r="23" spans="1:14" x14ac:dyDescent="0.25">
      <c r="A23" s="37"/>
      <c r="B23" s="37"/>
      <c r="C23" s="37"/>
      <c r="D23" s="37"/>
      <c r="E23" s="37"/>
      <c r="F23" s="37"/>
      <c r="G23" s="37"/>
      <c r="H23" s="37"/>
      <c r="I23" s="37"/>
      <c r="J23" s="37"/>
      <c r="K23" s="37"/>
      <c r="L23" s="37"/>
      <c r="M23" s="37"/>
      <c r="N23" s="37"/>
    </row>
    <row r="24" spans="1:14" x14ac:dyDescent="0.25">
      <c r="A24" s="37"/>
      <c r="B24" s="37"/>
      <c r="C24" s="37"/>
      <c r="D24" s="37"/>
      <c r="E24" s="37"/>
      <c r="F24" s="37"/>
      <c r="G24" s="37"/>
      <c r="H24" s="37"/>
      <c r="I24" s="37"/>
      <c r="J24" s="37"/>
      <c r="K24" s="37"/>
      <c r="L24" s="37"/>
      <c r="M24" s="37"/>
      <c r="N24" s="37"/>
    </row>
    <row r="25" spans="1:14" x14ac:dyDescent="0.25">
      <c r="A25" s="37"/>
      <c r="B25" s="37"/>
      <c r="C25" s="37"/>
      <c r="D25" s="37"/>
      <c r="E25" s="37"/>
      <c r="F25" s="37"/>
      <c r="G25" s="37"/>
      <c r="H25" s="37"/>
      <c r="I25" s="37"/>
      <c r="J25" s="37"/>
      <c r="K25" s="37"/>
      <c r="L25" s="37"/>
      <c r="M25" s="37"/>
      <c r="N25" s="37"/>
    </row>
    <row r="26" spans="1:14" x14ac:dyDescent="0.25">
      <c r="A26" s="37"/>
      <c r="B26" s="37"/>
      <c r="C26" s="37"/>
      <c r="D26" s="37"/>
      <c r="E26" s="37"/>
      <c r="F26" s="37"/>
      <c r="G26" s="37"/>
      <c r="H26" s="37"/>
      <c r="I26" s="37"/>
      <c r="J26" s="37"/>
      <c r="K26" s="37"/>
      <c r="L26" s="37"/>
      <c r="M26" s="37"/>
      <c r="N26" s="37"/>
    </row>
    <row r="27" spans="1:14" x14ac:dyDescent="0.25">
      <c r="A27" s="37"/>
      <c r="B27" s="37"/>
      <c r="C27" s="37"/>
      <c r="D27" s="37"/>
      <c r="E27" s="37"/>
      <c r="F27" s="37"/>
      <c r="G27" s="37"/>
      <c r="H27" s="37"/>
      <c r="I27" s="37"/>
      <c r="J27" s="37"/>
      <c r="K27" s="37"/>
      <c r="L27" s="37"/>
      <c r="M27" s="37"/>
      <c r="N27" s="37"/>
    </row>
    <row r="28" spans="1:14" x14ac:dyDescent="0.25">
      <c r="A28" s="37"/>
      <c r="B28" s="37"/>
      <c r="C28" s="37"/>
      <c r="D28" s="37"/>
      <c r="E28" s="37"/>
      <c r="F28" s="37"/>
      <c r="G28" s="37"/>
      <c r="H28" s="37"/>
      <c r="I28" s="37"/>
      <c r="J28" s="37"/>
      <c r="K28" s="37"/>
      <c r="L28" s="37"/>
      <c r="M28" s="37"/>
      <c r="N28" s="37"/>
    </row>
    <row r="34" spans="1:6" x14ac:dyDescent="0.25">
      <c r="A34" s="9" t="s">
        <v>101</v>
      </c>
    </row>
    <row r="35" spans="1:6" x14ac:dyDescent="0.25">
      <c r="A35" s="14">
        <v>280</v>
      </c>
      <c r="E35" s="7" t="s">
        <v>90</v>
      </c>
      <c r="F35" s="8">
        <f>_xlfn.SKEW.P(A35:A134)</f>
        <v>0.2060671769863637</v>
      </c>
    </row>
    <row r="36" spans="1:6" x14ac:dyDescent="0.25">
      <c r="A36" s="14">
        <v>350</v>
      </c>
    </row>
    <row r="37" spans="1:6" x14ac:dyDescent="0.25">
      <c r="A37" s="14">
        <v>310</v>
      </c>
      <c r="E37" s="7" t="s">
        <v>91</v>
      </c>
      <c r="F37" s="8">
        <f>KURT(A35:A134)</f>
        <v>-1.0374244845101974</v>
      </c>
    </row>
    <row r="38" spans="1:6" x14ac:dyDescent="0.25">
      <c r="A38" s="14">
        <v>270</v>
      </c>
    </row>
    <row r="39" spans="1:6" x14ac:dyDescent="0.25">
      <c r="A39" s="14">
        <v>390</v>
      </c>
    </row>
    <row r="40" spans="1:6" x14ac:dyDescent="0.25">
      <c r="A40" s="14">
        <v>320</v>
      </c>
      <c r="E40" s="7" t="s">
        <v>94</v>
      </c>
      <c r="F40" s="8" t="s">
        <v>95</v>
      </c>
    </row>
    <row r="41" spans="1:6" x14ac:dyDescent="0.25">
      <c r="A41" s="14">
        <v>290</v>
      </c>
    </row>
    <row r="42" spans="1:6" x14ac:dyDescent="0.25">
      <c r="A42" s="14">
        <v>340</v>
      </c>
    </row>
    <row r="43" spans="1:6" x14ac:dyDescent="0.25">
      <c r="A43" s="14">
        <v>310</v>
      </c>
    </row>
    <row r="44" spans="1:6" x14ac:dyDescent="0.25">
      <c r="A44" s="14">
        <v>380</v>
      </c>
    </row>
    <row r="45" spans="1:6" x14ac:dyDescent="0.25">
      <c r="A45" s="14">
        <v>270</v>
      </c>
    </row>
    <row r="46" spans="1:6" x14ac:dyDescent="0.25">
      <c r="A46" s="14">
        <v>350</v>
      </c>
    </row>
    <row r="47" spans="1:6" x14ac:dyDescent="0.25">
      <c r="A47" s="14">
        <v>300</v>
      </c>
    </row>
    <row r="48" spans="1:6" x14ac:dyDescent="0.25">
      <c r="A48" s="14">
        <v>330</v>
      </c>
    </row>
    <row r="49" spans="1:1" x14ac:dyDescent="0.25">
      <c r="A49" s="14">
        <v>370</v>
      </c>
    </row>
    <row r="50" spans="1:1" x14ac:dyDescent="0.25">
      <c r="A50" s="14">
        <v>310</v>
      </c>
    </row>
    <row r="51" spans="1:1" x14ac:dyDescent="0.25">
      <c r="A51" s="14">
        <v>280</v>
      </c>
    </row>
    <row r="52" spans="1:1" x14ac:dyDescent="0.25">
      <c r="A52" s="14">
        <v>320</v>
      </c>
    </row>
    <row r="53" spans="1:1" x14ac:dyDescent="0.25">
      <c r="A53" s="14">
        <v>350</v>
      </c>
    </row>
    <row r="54" spans="1:1" x14ac:dyDescent="0.25">
      <c r="A54" s="14">
        <v>290</v>
      </c>
    </row>
    <row r="55" spans="1:1" x14ac:dyDescent="0.25">
      <c r="A55" s="14">
        <v>270</v>
      </c>
    </row>
    <row r="56" spans="1:1" x14ac:dyDescent="0.25">
      <c r="A56" s="14">
        <v>350</v>
      </c>
    </row>
    <row r="57" spans="1:1" x14ac:dyDescent="0.25">
      <c r="A57" s="14">
        <v>300</v>
      </c>
    </row>
    <row r="58" spans="1:1" x14ac:dyDescent="0.25">
      <c r="A58" s="14">
        <v>330</v>
      </c>
    </row>
    <row r="59" spans="1:1" x14ac:dyDescent="0.25">
      <c r="A59" s="14">
        <v>370</v>
      </c>
    </row>
    <row r="60" spans="1:1" x14ac:dyDescent="0.25">
      <c r="A60" s="14">
        <v>310</v>
      </c>
    </row>
    <row r="61" spans="1:1" x14ac:dyDescent="0.25">
      <c r="A61" s="14">
        <v>280</v>
      </c>
    </row>
    <row r="62" spans="1:1" x14ac:dyDescent="0.25">
      <c r="A62" s="14">
        <v>320</v>
      </c>
    </row>
    <row r="63" spans="1:1" x14ac:dyDescent="0.25">
      <c r="A63" s="14">
        <v>350</v>
      </c>
    </row>
    <row r="64" spans="1:1" x14ac:dyDescent="0.25">
      <c r="A64" s="14">
        <v>290</v>
      </c>
    </row>
    <row r="65" spans="1:1" x14ac:dyDescent="0.25">
      <c r="A65" s="14">
        <v>270</v>
      </c>
    </row>
    <row r="66" spans="1:1" x14ac:dyDescent="0.25">
      <c r="A66" s="14">
        <v>350</v>
      </c>
    </row>
    <row r="67" spans="1:1" x14ac:dyDescent="0.25">
      <c r="A67" s="14">
        <v>300</v>
      </c>
    </row>
    <row r="68" spans="1:1" x14ac:dyDescent="0.25">
      <c r="A68" s="14">
        <v>330</v>
      </c>
    </row>
    <row r="69" spans="1:1" x14ac:dyDescent="0.25">
      <c r="A69" s="14">
        <v>370</v>
      </c>
    </row>
    <row r="70" spans="1:1" x14ac:dyDescent="0.25">
      <c r="A70" s="14">
        <v>310</v>
      </c>
    </row>
    <row r="71" spans="1:1" x14ac:dyDescent="0.25">
      <c r="A71" s="14">
        <v>280</v>
      </c>
    </row>
    <row r="72" spans="1:1" x14ac:dyDescent="0.25">
      <c r="A72" s="14">
        <v>320</v>
      </c>
    </row>
    <row r="73" spans="1:1" x14ac:dyDescent="0.25">
      <c r="A73" s="14">
        <v>350</v>
      </c>
    </row>
    <row r="74" spans="1:1" x14ac:dyDescent="0.25">
      <c r="A74" s="14">
        <v>290</v>
      </c>
    </row>
    <row r="75" spans="1:1" x14ac:dyDescent="0.25">
      <c r="A75" s="14">
        <v>270</v>
      </c>
    </row>
    <row r="76" spans="1:1" x14ac:dyDescent="0.25">
      <c r="A76" s="14">
        <v>350</v>
      </c>
    </row>
    <row r="77" spans="1:1" x14ac:dyDescent="0.25">
      <c r="A77" s="14">
        <v>300</v>
      </c>
    </row>
    <row r="78" spans="1:1" x14ac:dyDescent="0.25">
      <c r="A78" s="14">
        <v>330</v>
      </c>
    </row>
    <row r="79" spans="1:1" x14ac:dyDescent="0.25">
      <c r="A79" s="14">
        <v>370</v>
      </c>
    </row>
    <row r="80" spans="1:1" x14ac:dyDescent="0.25">
      <c r="A80" s="14">
        <v>310</v>
      </c>
    </row>
    <row r="81" spans="1:1" x14ac:dyDescent="0.25">
      <c r="A81" s="14">
        <v>280</v>
      </c>
    </row>
    <row r="82" spans="1:1" x14ac:dyDescent="0.25">
      <c r="A82" s="14">
        <v>320</v>
      </c>
    </row>
    <row r="83" spans="1:1" x14ac:dyDescent="0.25">
      <c r="A83" s="14">
        <v>350</v>
      </c>
    </row>
    <row r="84" spans="1:1" x14ac:dyDescent="0.25">
      <c r="A84" s="14">
        <v>290</v>
      </c>
    </row>
    <row r="85" spans="1:1" x14ac:dyDescent="0.25">
      <c r="A85" s="14">
        <v>270</v>
      </c>
    </row>
    <row r="86" spans="1:1" x14ac:dyDescent="0.25">
      <c r="A86" s="14">
        <v>350</v>
      </c>
    </row>
    <row r="87" spans="1:1" x14ac:dyDescent="0.25">
      <c r="A87" s="14">
        <v>300</v>
      </c>
    </row>
    <row r="88" spans="1:1" x14ac:dyDescent="0.25">
      <c r="A88" s="14">
        <v>330</v>
      </c>
    </row>
    <row r="89" spans="1:1" x14ac:dyDescent="0.25">
      <c r="A89" s="14">
        <v>370</v>
      </c>
    </row>
    <row r="90" spans="1:1" x14ac:dyDescent="0.25">
      <c r="A90" s="14">
        <v>310</v>
      </c>
    </row>
    <row r="91" spans="1:1" x14ac:dyDescent="0.25">
      <c r="A91" s="14">
        <v>280</v>
      </c>
    </row>
    <row r="92" spans="1:1" x14ac:dyDescent="0.25">
      <c r="A92" s="14">
        <v>320</v>
      </c>
    </row>
    <row r="93" spans="1:1" x14ac:dyDescent="0.25">
      <c r="A93" s="14">
        <v>350</v>
      </c>
    </row>
    <row r="94" spans="1:1" x14ac:dyDescent="0.25">
      <c r="A94" s="14">
        <v>290</v>
      </c>
    </row>
    <row r="95" spans="1:1" x14ac:dyDescent="0.25">
      <c r="A95" s="14">
        <v>270</v>
      </c>
    </row>
    <row r="96" spans="1:1" x14ac:dyDescent="0.25">
      <c r="A96" s="14">
        <v>350</v>
      </c>
    </row>
    <row r="97" spans="1:1" x14ac:dyDescent="0.25">
      <c r="A97" s="14">
        <v>300</v>
      </c>
    </row>
    <row r="98" spans="1:1" x14ac:dyDescent="0.25">
      <c r="A98" s="14">
        <v>330</v>
      </c>
    </row>
    <row r="99" spans="1:1" x14ac:dyDescent="0.25">
      <c r="A99" s="14">
        <v>370</v>
      </c>
    </row>
    <row r="100" spans="1:1" x14ac:dyDescent="0.25">
      <c r="A100" s="14">
        <v>310</v>
      </c>
    </row>
    <row r="101" spans="1:1" x14ac:dyDescent="0.25">
      <c r="A101" s="14">
        <v>280</v>
      </c>
    </row>
    <row r="102" spans="1:1" x14ac:dyDescent="0.25">
      <c r="A102" s="14">
        <v>320</v>
      </c>
    </row>
    <row r="103" spans="1:1" x14ac:dyDescent="0.25">
      <c r="A103" s="14">
        <v>350</v>
      </c>
    </row>
    <row r="104" spans="1:1" x14ac:dyDescent="0.25">
      <c r="A104" s="14">
        <v>290</v>
      </c>
    </row>
    <row r="105" spans="1:1" x14ac:dyDescent="0.25">
      <c r="A105" s="14">
        <v>270</v>
      </c>
    </row>
    <row r="106" spans="1:1" x14ac:dyDescent="0.25">
      <c r="A106" s="14">
        <v>350</v>
      </c>
    </row>
    <row r="107" spans="1:1" x14ac:dyDescent="0.25">
      <c r="A107" s="14">
        <v>300</v>
      </c>
    </row>
    <row r="108" spans="1:1" x14ac:dyDescent="0.25">
      <c r="A108" s="14">
        <v>330</v>
      </c>
    </row>
    <row r="109" spans="1:1" x14ac:dyDescent="0.25">
      <c r="A109" s="14">
        <v>370</v>
      </c>
    </row>
    <row r="110" spans="1:1" x14ac:dyDescent="0.25">
      <c r="A110" s="14">
        <v>310</v>
      </c>
    </row>
    <row r="111" spans="1:1" x14ac:dyDescent="0.25">
      <c r="A111" s="14">
        <v>280</v>
      </c>
    </row>
    <row r="112" spans="1:1" x14ac:dyDescent="0.25">
      <c r="A112" s="14">
        <v>320</v>
      </c>
    </row>
    <row r="113" spans="1:1" x14ac:dyDescent="0.25">
      <c r="A113" s="14">
        <v>350</v>
      </c>
    </row>
    <row r="114" spans="1:1" x14ac:dyDescent="0.25">
      <c r="A114" s="14">
        <v>290</v>
      </c>
    </row>
    <row r="115" spans="1:1" x14ac:dyDescent="0.25">
      <c r="A115" s="14">
        <v>270</v>
      </c>
    </row>
    <row r="116" spans="1:1" x14ac:dyDescent="0.25">
      <c r="A116" s="14">
        <v>350</v>
      </c>
    </row>
    <row r="117" spans="1:1" x14ac:dyDescent="0.25">
      <c r="A117" s="14">
        <v>300</v>
      </c>
    </row>
    <row r="118" spans="1:1" x14ac:dyDescent="0.25">
      <c r="A118" s="14">
        <v>330</v>
      </c>
    </row>
    <row r="119" spans="1:1" x14ac:dyDescent="0.25">
      <c r="A119" s="14">
        <v>370</v>
      </c>
    </row>
    <row r="120" spans="1:1" x14ac:dyDescent="0.25">
      <c r="A120" s="14">
        <v>310</v>
      </c>
    </row>
    <row r="121" spans="1:1" x14ac:dyDescent="0.25">
      <c r="A121" s="14">
        <v>280</v>
      </c>
    </row>
    <row r="122" spans="1:1" x14ac:dyDescent="0.25">
      <c r="A122" s="14">
        <v>320</v>
      </c>
    </row>
    <row r="123" spans="1:1" x14ac:dyDescent="0.25">
      <c r="A123" s="14">
        <v>350</v>
      </c>
    </row>
    <row r="124" spans="1:1" x14ac:dyDescent="0.25">
      <c r="A124" s="14">
        <v>290</v>
      </c>
    </row>
    <row r="125" spans="1:1" x14ac:dyDescent="0.25">
      <c r="A125" s="14">
        <v>270</v>
      </c>
    </row>
    <row r="126" spans="1:1" x14ac:dyDescent="0.25">
      <c r="A126" s="14">
        <v>350</v>
      </c>
    </row>
    <row r="127" spans="1:1" x14ac:dyDescent="0.25">
      <c r="A127" s="14">
        <v>300</v>
      </c>
    </row>
    <row r="128" spans="1:1" x14ac:dyDescent="0.25">
      <c r="A128" s="14">
        <v>330</v>
      </c>
    </row>
    <row r="129" spans="1:1" x14ac:dyDescent="0.25">
      <c r="A129" s="14">
        <v>370</v>
      </c>
    </row>
    <row r="130" spans="1:1" x14ac:dyDescent="0.25">
      <c r="A130" s="14">
        <v>310</v>
      </c>
    </row>
    <row r="131" spans="1:1" x14ac:dyDescent="0.25">
      <c r="A131" s="14">
        <v>280</v>
      </c>
    </row>
    <row r="132" spans="1:1" x14ac:dyDescent="0.25">
      <c r="A132" s="14">
        <v>320</v>
      </c>
    </row>
    <row r="133" spans="1:1" x14ac:dyDescent="0.25">
      <c r="A133" s="14">
        <v>350</v>
      </c>
    </row>
    <row r="134" spans="1:1" x14ac:dyDescent="0.25">
      <c r="A134" s="14">
        <v>290</v>
      </c>
    </row>
  </sheetData>
  <mergeCells count="1">
    <mergeCell ref="A1:N2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topLeftCell="A24" workbookViewId="0">
      <selection sqref="A1:N26"/>
    </sheetView>
  </sheetViews>
  <sheetFormatPr defaultRowHeight="15" x14ac:dyDescent="0.25"/>
  <cols>
    <col min="1" max="1" width="40.28515625" customWidth="1"/>
    <col min="7" max="7" width="26.85546875" customWidth="1"/>
    <col min="8" max="8" width="70" customWidth="1"/>
  </cols>
  <sheetData>
    <row r="1" spans="1:14" x14ac:dyDescent="0.25">
      <c r="A1" s="36" t="s">
        <v>102</v>
      </c>
      <c r="B1" s="36"/>
      <c r="C1" s="36"/>
      <c r="D1" s="36"/>
      <c r="E1" s="36"/>
      <c r="F1" s="36"/>
      <c r="G1" s="36"/>
      <c r="H1" s="36"/>
      <c r="I1" s="36"/>
      <c r="J1" s="36"/>
      <c r="K1" s="36"/>
      <c r="L1" s="36"/>
      <c r="M1" s="36"/>
      <c r="N1" s="36"/>
    </row>
    <row r="2" spans="1:14" x14ac:dyDescent="0.25">
      <c r="A2" s="36"/>
      <c r="B2" s="36"/>
      <c r="C2" s="36"/>
      <c r="D2" s="36"/>
      <c r="E2" s="36"/>
      <c r="F2" s="36"/>
      <c r="G2" s="36"/>
      <c r="H2" s="36"/>
      <c r="I2" s="36"/>
      <c r="J2" s="36"/>
      <c r="K2" s="36"/>
      <c r="L2" s="36"/>
      <c r="M2" s="36"/>
      <c r="N2" s="36"/>
    </row>
    <row r="3" spans="1:14" x14ac:dyDescent="0.25">
      <c r="A3" s="36"/>
      <c r="B3" s="36"/>
      <c r="C3" s="36"/>
      <c r="D3" s="36"/>
      <c r="E3" s="36"/>
      <c r="F3" s="36"/>
      <c r="G3" s="36"/>
      <c r="H3" s="36"/>
      <c r="I3" s="36"/>
      <c r="J3" s="36"/>
      <c r="K3" s="36"/>
      <c r="L3" s="36"/>
      <c r="M3" s="36"/>
      <c r="N3" s="36"/>
    </row>
    <row r="4" spans="1:14" x14ac:dyDescent="0.25">
      <c r="A4" s="36"/>
      <c r="B4" s="36"/>
      <c r="C4" s="36"/>
      <c r="D4" s="36"/>
      <c r="E4" s="36"/>
      <c r="F4" s="36"/>
      <c r="G4" s="36"/>
      <c r="H4" s="36"/>
      <c r="I4" s="36"/>
      <c r="J4" s="36"/>
      <c r="K4" s="36"/>
      <c r="L4" s="36"/>
      <c r="M4" s="36"/>
      <c r="N4" s="36"/>
    </row>
    <row r="5" spans="1:14" x14ac:dyDescent="0.25">
      <c r="A5" s="36"/>
      <c r="B5" s="36"/>
      <c r="C5" s="36"/>
      <c r="D5" s="36"/>
      <c r="E5" s="36"/>
      <c r="F5" s="36"/>
      <c r="G5" s="36"/>
      <c r="H5" s="36"/>
      <c r="I5" s="36"/>
      <c r="J5" s="36"/>
      <c r="K5" s="36"/>
      <c r="L5" s="36"/>
      <c r="M5" s="36"/>
      <c r="N5" s="36"/>
    </row>
    <row r="6" spans="1:14" x14ac:dyDescent="0.25">
      <c r="A6" s="36"/>
      <c r="B6" s="36"/>
      <c r="C6" s="36"/>
      <c r="D6" s="36"/>
      <c r="E6" s="36"/>
      <c r="F6" s="36"/>
      <c r="G6" s="36"/>
      <c r="H6" s="36"/>
      <c r="I6" s="36"/>
      <c r="J6" s="36"/>
      <c r="K6" s="36"/>
      <c r="L6" s="36"/>
      <c r="M6" s="36"/>
      <c r="N6" s="36"/>
    </row>
    <row r="7" spans="1:14" x14ac:dyDescent="0.25">
      <c r="A7" s="36"/>
      <c r="B7" s="36"/>
      <c r="C7" s="36"/>
      <c r="D7" s="36"/>
      <c r="E7" s="36"/>
      <c r="F7" s="36"/>
      <c r="G7" s="36"/>
      <c r="H7" s="36"/>
      <c r="I7" s="36"/>
      <c r="J7" s="36"/>
      <c r="K7" s="36"/>
      <c r="L7" s="36"/>
      <c r="M7" s="36"/>
      <c r="N7" s="36"/>
    </row>
    <row r="8" spans="1:14" x14ac:dyDescent="0.25">
      <c r="A8" s="36"/>
      <c r="B8" s="36"/>
      <c r="C8" s="36"/>
      <c r="D8" s="36"/>
      <c r="E8" s="36"/>
      <c r="F8" s="36"/>
      <c r="G8" s="36"/>
      <c r="H8" s="36"/>
      <c r="I8" s="36"/>
      <c r="J8" s="36"/>
      <c r="K8" s="36"/>
      <c r="L8" s="36"/>
      <c r="M8" s="36"/>
      <c r="N8" s="36"/>
    </row>
    <row r="9" spans="1:14" x14ac:dyDescent="0.25">
      <c r="A9" s="36"/>
      <c r="B9" s="36"/>
      <c r="C9" s="36"/>
      <c r="D9" s="36"/>
      <c r="E9" s="36"/>
      <c r="F9" s="36"/>
      <c r="G9" s="36"/>
      <c r="H9" s="36"/>
      <c r="I9" s="36"/>
      <c r="J9" s="36"/>
      <c r="K9" s="36"/>
      <c r="L9" s="36"/>
      <c r="M9" s="36"/>
      <c r="N9" s="36"/>
    </row>
    <row r="10" spans="1:14" x14ac:dyDescent="0.25">
      <c r="A10" s="36"/>
      <c r="B10" s="36"/>
      <c r="C10" s="36"/>
      <c r="D10" s="36"/>
      <c r="E10" s="36"/>
      <c r="F10" s="36"/>
      <c r="G10" s="36"/>
      <c r="H10" s="36"/>
      <c r="I10" s="36"/>
      <c r="J10" s="36"/>
      <c r="K10" s="36"/>
      <c r="L10" s="36"/>
      <c r="M10" s="36"/>
      <c r="N10" s="36"/>
    </row>
    <row r="11" spans="1:14" x14ac:dyDescent="0.25">
      <c r="A11" s="36"/>
      <c r="B11" s="36"/>
      <c r="C11" s="36"/>
      <c r="D11" s="36"/>
      <c r="E11" s="36"/>
      <c r="F11" s="36"/>
      <c r="G11" s="36"/>
      <c r="H11" s="36"/>
      <c r="I11" s="36"/>
      <c r="J11" s="36"/>
      <c r="K11" s="36"/>
      <c r="L11" s="36"/>
      <c r="M11" s="36"/>
      <c r="N11" s="36"/>
    </row>
    <row r="12" spans="1:14" x14ac:dyDescent="0.25">
      <c r="A12" s="36"/>
      <c r="B12" s="36"/>
      <c r="C12" s="36"/>
      <c r="D12" s="36"/>
      <c r="E12" s="36"/>
      <c r="F12" s="36"/>
      <c r="G12" s="36"/>
      <c r="H12" s="36"/>
      <c r="I12" s="36"/>
      <c r="J12" s="36"/>
      <c r="K12" s="36"/>
      <c r="L12" s="36"/>
      <c r="M12" s="36"/>
      <c r="N12" s="36"/>
    </row>
    <row r="13" spans="1:14" x14ac:dyDescent="0.25">
      <c r="A13" s="36"/>
      <c r="B13" s="36"/>
      <c r="C13" s="36"/>
      <c r="D13" s="36"/>
      <c r="E13" s="36"/>
      <c r="F13" s="36"/>
      <c r="G13" s="36"/>
      <c r="H13" s="36"/>
      <c r="I13" s="36"/>
      <c r="J13" s="36"/>
      <c r="K13" s="36"/>
      <c r="L13" s="36"/>
      <c r="M13" s="36"/>
      <c r="N13" s="36"/>
    </row>
    <row r="14" spans="1:14" x14ac:dyDescent="0.25">
      <c r="A14" s="36"/>
      <c r="B14" s="36"/>
      <c r="C14" s="36"/>
      <c r="D14" s="36"/>
      <c r="E14" s="36"/>
      <c r="F14" s="36"/>
      <c r="G14" s="36"/>
      <c r="H14" s="36"/>
      <c r="I14" s="36"/>
      <c r="J14" s="36"/>
      <c r="K14" s="36"/>
      <c r="L14" s="36"/>
      <c r="M14" s="36"/>
      <c r="N14" s="36"/>
    </row>
    <row r="15" spans="1:14" x14ac:dyDescent="0.25">
      <c r="A15" s="36"/>
      <c r="B15" s="36"/>
      <c r="C15" s="36"/>
      <c r="D15" s="36"/>
      <c r="E15" s="36"/>
      <c r="F15" s="36"/>
      <c r="G15" s="36"/>
      <c r="H15" s="36"/>
      <c r="I15" s="36"/>
      <c r="J15" s="36"/>
      <c r="K15" s="36"/>
      <c r="L15" s="36"/>
      <c r="M15" s="36"/>
      <c r="N15" s="36"/>
    </row>
    <row r="16" spans="1:14" x14ac:dyDescent="0.25">
      <c r="A16" s="36"/>
      <c r="B16" s="36"/>
      <c r="C16" s="36"/>
      <c r="D16" s="36"/>
      <c r="E16" s="36"/>
      <c r="F16" s="36"/>
      <c r="G16" s="36"/>
      <c r="H16" s="36"/>
      <c r="I16" s="36"/>
      <c r="J16" s="36"/>
      <c r="K16" s="36"/>
      <c r="L16" s="36"/>
      <c r="M16" s="36"/>
      <c r="N16" s="36"/>
    </row>
    <row r="17" spans="1:14" x14ac:dyDescent="0.25">
      <c r="A17" s="36"/>
      <c r="B17" s="36"/>
      <c r="C17" s="36"/>
      <c r="D17" s="36"/>
      <c r="E17" s="36"/>
      <c r="F17" s="36"/>
      <c r="G17" s="36"/>
      <c r="H17" s="36"/>
      <c r="I17" s="36"/>
      <c r="J17" s="36"/>
      <c r="K17" s="36"/>
      <c r="L17" s="36"/>
      <c r="M17" s="36"/>
      <c r="N17" s="36"/>
    </row>
    <row r="18" spans="1:14" x14ac:dyDescent="0.25">
      <c r="A18" s="36"/>
      <c r="B18" s="36"/>
      <c r="C18" s="36"/>
      <c r="D18" s="36"/>
      <c r="E18" s="36"/>
      <c r="F18" s="36"/>
      <c r="G18" s="36"/>
      <c r="H18" s="36"/>
      <c r="I18" s="36"/>
      <c r="J18" s="36"/>
      <c r="K18" s="36"/>
      <c r="L18" s="36"/>
      <c r="M18" s="36"/>
      <c r="N18" s="36"/>
    </row>
    <row r="19" spans="1:14" x14ac:dyDescent="0.25">
      <c r="A19" s="36"/>
      <c r="B19" s="36"/>
      <c r="C19" s="36"/>
      <c r="D19" s="36"/>
      <c r="E19" s="36"/>
      <c r="F19" s="36"/>
      <c r="G19" s="36"/>
      <c r="H19" s="36"/>
      <c r="I19" s="36"/>
      <c r="J19" s="36"/>
      <c r="K19" s="36"/>
      <c r="L19" s="36"/>
      <c r="M19" s="36"/>
      <c r="N19" s="36"/>
    </row>
    <row r="20" spans="1:14" x14ac:dyDescent="0.25">
      <c r="A20" s="36"/>
      <c r="B20" s="36"/>
      <c r="C20" s="36"/>
      <c r="D20" s="36"/>
      <c r="E20" s="36"/>
      <c r="F20" s="36"/>
      <c r="G20" s="36"/>
      <c r="H20" s="36"/>
      <c r="I20" s="36"/>
      <c r="J20" s="36"/>
      <c r="K20" s="36"/>
      <c r="L20" s="36"/>
      <c r="M20" s="36"/>
      <c r="N20" s="36"/>
    </row>
    <row r="21" spans="1:14" x14ac:dyDescent="0.25">
      <c r="A21" s="36"/>
      <c r="B21" s="36"/>
      <c r="C21" s="36"/>
      <c r="D21" s="36"/>
      <c r="E21" s="36"/>
      <c r="F21" s="36"/>
      <c r="G21" s="36"/>
      <c r="H21" s="36"/>
      <c r="I21" s="36"/>
      <c r="J21" s="36"/>
      <c r="K21" s="36"/>
      <c r="L21" s="36"/>
      <c r="M21" s="36"/>
      <c r="N21" s="36"/>
    </row>
    <row r="22" spans="1:14" x14ac:dyDescent="0.25">
      <c r="A22" s="36"/>
      <c r="B22" s="36"/>
      <c r="C22" s="36"/>
      <c r="D22" s="36"/>
      <c r="E22" s="36"/>
      <c r="F22" s="36"/>
      <c r="G22" s="36"/>
      <c r="H22" s="36"/>
      <c r="I22" s="36"/>
      <c r="J22" s="36"/>
      <c r="K22" s="36"/>
      <c r="L22" s="36"/>
      <c r="M22" s="36"/>
      <c r="N22" s="36"/>
    </row>
    <row r="23" spans="1:14" x14ac:dyDescent="0.25">
      <c r="A23" s="36"/>
      <c r="B23" s="36"/>
      <c r="C23" s="36"/>
      <c r="D23" s="36"/>
      <c r="E23" s="36"/>
      <c r="F23" s="36"/>
      <c r="G23" s="36"/>
      <c r="H23" s="36"/>
      <c r="I23" s="36"/>
      <c r="J23" s="36"/>
      <c r="K23" s="36"/>
      <c r="L23" s="36"/>
      <c r="M23" s="36"/>
      <c r="N23" s="36"/>
    </row>
    <row r="24" spans="1:14" x14ac:dyDescent="0.25">
      <c r="A24" s="36"/>
      <c r="B24" s="36"/>
      <c r="C24" s="36"/>
      <c r="D24" s="36"/>
      <c r="E24" s="36"/>
      <c r="F24" s="36"/>
      <c r="G24" s="36"/>
      <c r="H24" s="36"/>
      <c r="I24" s="36"/>
      <c r="J24" s="36"/>
      <c r="K24" s="36"/>
      <c r="L24" s="36"/>
      <c r="M24" s="36"/>
      <c r="N24" s="36"/>
    </row>
    <row r="25" spans="1:14" x14ac:dyDescent="0.25">
      <c r="A25" s="36"/>
      <c r="B25" s="36"/>
      <c r="C25" s="36"/>
      <c r="D25" s="36"/>
      <c r="E25" s="36"/>
      <c r="F25" s="36"/>
      <c r="G25" s="36"/>
      <c r="H25" s="36"/>
      <c r="I25" s="36"/>
      <c r="J25" s="36"/>
      <c r="K25" s="36"/>
      <c r="L25" s="36"/>
      <c r="M25" s="36"/>
      <c r="N25" s="36"/>
    </row>
    <row r="26" spans="1:14" x14ac:dyDescent="0.25">
      <c r="A26" s="36"/>
      <c r="B26" s="36"/>
      <c r="C26" s="36"/>
      <c r="D26" s="36"/>
      <c r="E26" s="36"/>
      <c r="F26" s="36"/>
      <c r="G26" s="36"/>
      <c r="H26" s="36"/>
      <c r="I26" s="36"/>
      <c r="J26" s="36"/>
      <c r="K26" s="36"/>
      <c r="L26" s="36"/>
      <c r="M26" s="36"/>
      <c r="N26" s="36"/>
    </row>
    <row r="32" spans="1:14" x14ac:dyDescent="0.25">
      <c r="A32" s="7" t="s">
        <v>103</v>
      </c>
    </row>
    <row r="33" spans="1:8" x14ac:dyDescent="0.25">
      <c r="A33" s="14">
        <v>12</v>
      </c>
      <c r="G33" s="7" t="s">
        <v>90</v>
      </c>
      <c r="H33" s="8">
        <f>_xlfn.SKEW.P(A33:A132)</f>
        <v>-0.32996659307494669</v>
      </c>
    </row>
    <row r="34" spans="1:8" x14ac:dyDescent="0.25">
      <c r="A34" s="14">
        <v>18</v>
      </c>
    </row>
    <row r="35" spans="1:8" x14ac:dyDescent="0.25">
      <c r="A35" s="14">
        <v>15</v>
      </c>
      <c r="G35" s="7" t="s">
        <v>91</v>
      </c>
      <c r="H35" s="8">
        <f>KURT(A33:A132)</f>
        <v>-0.88101144669010489</v>
      </c>
    </row>
    <row r="36" spans="1:8" x14ac:dyDescent="0.25">
      <c r="A36" s="14">
        <v>22</v>
      </c>
    </row>
    <row r="37" spans="1:8" x14ac:dyDescent="0.25">
      <c r="A37" s="14">
        <v>20</v>
      </c>
    </row>
    <row r="38" spans="1:8" x14ac:dyDescent="0.25">
      <c r="A38" s="14">
        <v>14</v>
      </c>
      <c r="G38" s="7" t="s">
        <v>94</v>
      </c>
      <c r="H38" s="8" t="s">
        <v>95</v>
      </c>
    </row>
    <row r="39" spans="1:8" x14ac:dyDescent="0.25">
      <c r="A39" s="14">
        <v>16</v>
      </c>
    </row>
    <row r="40" spans="1:8" x14ac:dyDescent="0.25">
      <c r="A40" s="14">
        <v>21</v>
      </c>
    </row>
    <row r="41" spans="1:8" x14ac:dyDescent="0.25">
      <c r="A41" s="14">
        <v>19</v>
      </c>
    </row>
    <row r="42" spans="1:8" x14ac:dyDescent="0.25">
      <c r="A42" s="14">
        <v>17</v>
      </c>
    </row>
    <row r="43" spans="1:8" x14ac:dyDescent="0.25">
      <c r="A43" s="14">
        <v>22</v>
      </c>
    </row>
    <row r="44" spans="1:8" x14ac:dyDescent="0.25">
      <c r="A44" s="14">
        <v>19</v>
      </c>
    </row>
    <row r="45" spans="1:8" x14ac:dyDescent="0.25">
      <c r="A45" s="14">
        <v>13</v>
      </c>
    </row>
    <row r="46" spans="1:8" x14ac:dyDescent="0.25">
      <c r="A46" s="14">
        <v>16</v>
      </c>
    </row>
    <row r="47" spans="1:8" x14ac:dyDescent="0.25">
      <c r="A47" s="14">
        <v>21</v>
      </c>
    </row>
    <row r="48" spans="1:8" x14ac:dyDescent="0.25">
      <c r="A48" s="14">
        <v>22</v>
      </c>
    </row>
    <row r="49" spans="1:1" x14ac:dyDescent="0.25">
      <c r="A49" s="14">
        <v>17</v>
      </c>
    </row>
    <row r="50" spans="1:1" x14ac:dyDescent="0.25">
      <c r="A50" s="14">
        <v>19</v>
      </c>
    </row>
    <row r="51" spans="1:1" x14ac:dyDescent="0.25">
      <c r="A51" s="14">
        <v>22</v>
      </c>
    </row>
    <row r="52" spans="1:1" x14ac:dyDescent="0.25">
      <c r="A52" s="14">
        <v>18</v>
      </c>
    </row>
    <row r="53" spans="1:1" x14ac:dyDescent="0.25">
      <c r="A53" s="14">
        <v>14</v>
      </c>
    </row>
    <row r="54" spans="1:1" x14ac:dyDescent="0.25">
      <c r="A54" s="14">
        <v>20</v>
      </c>
    </row>
    <row r="55" spans="1:1" x14ac:dyDescent="0.25">
      <c r="A55" s="14">
        <v>19</v>
      </c>
    </row>
    <row r="56" spans="1:1" x14ac:dyDescent="0.25">
      <c r="A56" s="14">
        <v>17</v>
      </c>
    </row>
    <row r="57" spans="1:1" x14ac:dyDescent="0.25">
      <c r="A57" s="14">
        <v>22</v>
      </c>
    </row>
    <row r="58" spans="1:1" x14ac:dyDescent="0.25">
      <c r="A58" s="14">
        <v>18</v>
      </c>
    </row>
    <row r="59" spans="1:1" x14ac:dyDescent="0.25">
      <c r="A59" s="14">
        <v>15</v>
      </c>
    </row>
    <row r="60" spans="1:1" x14ac:dyDescent="0.25">
      <c r="A60" s="14">
        <v>21</v>
      </c>
    </row>
    <row r="61" spans="1:1" x14ac:dyDescent="0.25">
      <c r="A61" s="14">
        <v>20</v>
      </c>
    </row>
    <row r="62" spans="1:1" x14ac:dyDescent="0.25">
      <c r="A62" s="14">
        <v>16</v>
      </c>
    </row>
    <row r="63" spans="1:1" x14ac:dyDescent="0.25">
      <c r="A63" s="14">
        <v>12</v>
      </c>
    </row>
    <row r="64" spans="1:1" x14ac:dyDescent="0.25">
      <c r="A64" s="14">
        <v>18</v>
      </c>
    </row>
    <row r="65" spans="1:1" x14ac:dyDescent="0.25">
      <c r="A65" s="14">
        <v>15</v>
      </c>
    </row>
    <row r="66" spans="1:1" x14ac:dyDescent="0.25">
      <c r="A66" s="14">
        <v>22</v>
      </c>
    </row>
    <row r="67" spans="1:1" x14ac:dyDescent="0.25">
      <c r="A67" s="14">
        <v>20</v>
      </c>
    </row>
    <row r="68" spans="1:1" x14ac:dyDescent="0.25">
      <c r="A68" s="14">
        <v>14</v>
      </c>
    </row>
    <row r="69" spans="1:1" x14ac:dyDescent="0.25">
      <c r="A69" s="14">
        <v>16</v>
      </c>
    </row>
    <row r="70" spans="1:1" x14ac:dyDescent="0.25">
      <c r="A70" s="14">
        <v>21</v>
      </c>
    </row>
    <row r="71" spans="1:1" x14ac:dyDescent="0.25">
      <c r="A71" s="14">
        <v>19</v>
      </c>
    </row>
    <row r="72" spans="1:1" x14ac:dyDescent="0.25">
      <c r="A72" s="14">
        <v>17</v>
      </c>
    </row>
    <row r="73" spans="1:1" x14ac:dyDescent="0.25">
      <c r="A73" s="14">
        <v>22</v>
      </c>
    </row>
    <row r="74" spans="1:1" x14ac:dyDescent="0.25">
      <c r="A74" s="14">
        <v>19</v>
      </c>
    </row>
    <row r="75" spans="1:1" x14ac:dyDescent="0.25">
      <c r="A75" s="14">
        <v>13</v>
      </c>
    </row>
    <row r="76" spans="1:1" x14ac:dyDescent="0.25">
      <c r="A76" s="14">
        <v>16</v>
      </c>
    </row>
    <row r="77" spans="1:1" x14ac:dyDescent="0.25">
      <c r="A77" s="14">
        <v>21</v>
      </c>
    </row>
    <row r="78" spans="1:1" x14ac:dyDescent="0.25">
      <c r="A78" s="14">
        <v>22</v>
      </c>
    </row>
    <row r="79" spans="1:1" x14ac:dyDescent="0.25">
      <c r="A79" s="14">
        <v>17</v>
      </c>
    </row>
    <row r="80" spans="1:1" x14ac:dyDescent="0.25">
      <c r="A80" s="14">
        <v>19</v>
      </c>
    </row>
    <row r="81" spans="1:1" x14ac:dyDescent="0.25">
      <c r="A81" s="14">
        <v>22</v>
      </c>
    </row>
    <row r="82" spans="1:1" x14ac:dyDescent="0.25">
      <c r="A82" s="14">
        <v>18</v>
      </c>
    </row>
    <row r="83" spans="1:1" x14ac:dyDescent="0.25">
      <c r="A83" s="14">
        <v>14</v>
      </c>
    </row>
    <row r="84" spans="1:1" x14ac:dyDescent="0.25">
      <c r="A84" s="14">
        <v>20</v>
      </c>
    </row>
    <row r="85" spans="1:1" x14ac:dyDescent="0.25">
      <c r="A85" s="14">
        <v>19</v>
      </c>
    </row>
    <row r="86" spans="1:1" x14ac:dyDescent="0.25">
      <c r="A86" s="14">
        <v>17</v>
      </c>
    </row>
    <row r="87" spans="1:1" x14ac:dyDescent="0.25">
      <c r="A87" s="14">
        <v>22</v>
      </c>
    </row>
    <row r="88" spans="1:1" x14ac:dyDescent="0.25">
      <c r="A88" s="14">
        <v>18</v>
      </c>
    </row>
    <row r="89" spans="1:1" x14ac:dyDescent="0.25">
      <c r="A89" s="14">
        <v>15</v>
      </c>
    </row>
    <row r="90" spans="1:1" x14ac:dyDescent="0.25">
      <c r="A90" s="14">
        <v>21</v>
      </c>
    </row>
    <row r="91" spans="1:1" x14ac:dyDescent="0.25">
      <c r="A91" s="14">
        <v>20</v>
      </c>
    </row>
    <row r="92" spans="1:1" x14ac:dyDescent="0.25">
      <c r="A92" s="14">
        <v>16</v>
      </c>
    </row>
    <row r="93" spans="1:1" x14ac:dyDescent="0.25">
      <c r="A93" s="14">
        <v>12</v>
      </c>
    </row>
    <row r="94" spans="1:1" x14ac:dyDescent="0.25">
      <c r="A94" s="14">
        <v>18</v>
      </c>
    </row>
    <row r="95" spans="1:1" x14ac:dyDescent="0.25">
      <c r="A95" s="14">
        <v>15</v>
      </c>
    </row>
    <row r="96" spans="1:1" x14ac:dyDescent="0.25">
      <c r="A96" s="14">
        <v>22</v>
      </c>
    </row>
    <row r="97" spans="1:1" x14ac:dyDescent="0.25">
      <c r="A97" s="14">
        <v>20</v>
      </c>
    </row>
    <row r="98" spans="1:1" x14ac:dyDescent="0.25">
      <c r="A98" s="14">
        <v>14</v>
      </c>
    </row>
    <row r="99" spans="1:1" x14ac:dyDescent="0.25">
      <c r="A99" s="14">
        <v>16</v>
      </c>
    </row>
    <row r="100" spans="1:1" x14ac:dyDescent="0.25">
      <c r="A100" s="14">
        <v>21</v>
      </c>
    </row>
    <row r="101" spans="1:1" x14ac:dyDescent="0.25">
      <c r="A101" s="14">
        <v>19</v>
      </c>
    </row>
    <row r="102" spans="1:1" x14ac:dyDescent="0.25">
      <c r="A102" s="14">
        <v>17</v>
      </c>
    </row>
    <row r="103" spans="1:1" x14ac:dyDescent="0.25">
      <c r="A103" s="14">
        <v>22</v>
      </c>
    </row>
    <row r="104" spans="1:1" x14ac:dyDescent="0.25">
      <c r="A104" s="14">
        <v>19</v>
      </c>
    </row>
    <row r="105" spans="1:1" x14ac:dyDescent="0.25">
      <c r="A105" s="14">
        <v>13</v>
      </c>
    </row>
    <row r="106" spans="1:1" x14ac:dyDescent="0.25">
      <c r="A106" s="14">
        <v>16</v>
      </c>
    </row>
    <row r="107" spans="1:1" x14ac:dyDescent="0.25">
      <c r="A107" s="14">
        <v>21</v>
      </c>
    </row>
    <row r="108" spans="1:1" x14ac:dyDescent="0.25">
      <c r="A108" s="14">
        <v>22</v>
      </c>
    </row>
    <row r="109" spans="1:1" x14ac:dyDescent="0.25">
      <c r="A109" s="14">
        <v>17</v>
      </c>
    </row>
    <row r="110" spans="1:1" x14ac:dyDescent="0.25">
      <c r="A110" s="14">
        <v>19</v>
      </c>
    </row>
    <row r="111" spans="1:1" x14ac:dyDescent="0.25">
      <c r="A111" s="14">
        <v>22</v>
      </c>
    </row>
    <row r="112" spans="1:1" x14ac:dyDescent="0.25">
      <c r="A112" s="14">
        <v>18</v>
      </c>
    </row>
    <row r="113" spans="1:1" x14ac:dyDescent="0.25">
      <c r="A113" s="14">
        <v>14</v>
      </c>
    </row>
    <row r="114" spans="1:1" x14ac:dyDescent="0.25">
      <c r="A114" s="14">
        <v>20</v>
      </c>
    </row>
    <row r="115" spans="1:1" x14ac:dyDescent="0.25">
      <c r="A115" s="14">
        <v>19</v>
      </c>
    </row>
    <row r="116" spans="1:1" x14ac:dyDescent="0.25">
      <c r="A116" s="14">
        <v>17</v>
      </c>
    </row>
    <row r="117" spans="1:1" x14ac:dyDescent="0.25">
      <c r="A117" s="14">
        <v>22</v>
      </c>
    </row>
    <row r="118" spans="1:1" x14ac:dyDescent="0.25">
      <c r="A118" s="14">
        <v>18</v>
      </c>
    </row>
    <row r="119" spans="1:1" x14ac:dyDescent="0.25">
      <c r="A119" s="14">
        <v>15</v>
      </c>
    </row>
    <row r="120" spans="1:1" x14ac:dyDescent="0.25">
      <c r="A120" s="14">
        <v>21</v>
      </c>
    </row>
    <row r="121" spans="1:1" x14ac:dyDescent="0.25">
      <c r="A121" s="14">
        <v>20</v>
      </c>
    </row>
    <row r="122" spans="1:1" x14ac:dyDescent="0.25">
      <c r="A122" s="14">
        <v>16</v>
      </c>
    </row>
    <row r="123" spans="1:1" x14ac:dyDescent="0.25">
      <c r="A123" s="14">
        <v>12</v>
      </c>
    </row>
    <row r="124" spans="1:1" x14ac:dyDescent="0.25">
      <c r="A124" s="14">
        <v>18</v>
      </c>
    </row>
    <row r="125" spans="1:1" x14ac:dyDescent="0.25">
      <c r="A125" s="14">
        <v>15</v>
      </c>
    </row>
    <row r="126" spans="1:1" x14ac:dyDescent="0.25">
      <c r="A126" s="14">
        <v>22</v>
      </c>
    </row>
    <row r="127" spans="1:1" x14ac:dyDescent="0.25">
      <c r="A127" s="14">
        <v>20</v>
      </c>
    </row>
    <row r="128" spans="1:1" x14ac:dyDescent="0.25">
      <c r="A128" s="14">
        <v>14</v>
      </c>
    </row>
    <row r="129" spans="1:1" x14ac:dyDescent="0.25">
      <c r="A129" s="14">
        <v>16</v>
      </c>
    </row>
    <row r="130" spans="1:1" x14ac:dyDescent="0.25">
      <c r="A130" s="14">
        <v>21</v>
      </c>
    </row>
    <row r="131" spans="1:1" x14ac:dyDescent="0.25">
      <c r="A131" s="14">
        <v>19</v>
      </c>
    </row>
    <row r="132" spans="1:1" x14ac:dyDescent="0.25">
      <c r="A132" s="14">
        <v>17</v>
      </c>
    </row>
  </sheetData>
  <mergeCells count="1">
    <mergeCell ref="A1:N2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7"/>
  <sheetViews>
    <sheetView topLeftCell="B11" workbookViewId="0">
      <selection activeCell="K48" sqref="K48"/>
    </sheetView>
  </sheetViews>
  <sheetFormatPr defaultRowHeight="15" x14ac:dyDescent="0.25"/>
  <cols>
    <col min="1" max="1" width="45.7109375" customWidth="1"/>
    <col min="8" max="8" width="18.5703125" customWidth="1"/>
    <col min="11" max="11" width="90.85546875" customWidth="1"/>
  </cols>
  <sheetData>
    <row r="1" spans="1:15" x14ac:dyDescent="0.25">
      <c r="A1" s="36" t="s">
        <v>104</v>
      </c>
      <c r="B1" s="36"/>
      <c r="C1" s="36"/>
      <c r="D1" s="36"/>
      <c r="E1" s="36"/>
      <c r="F1" s="36"/>
      <c r="G1" s="36"/>
      <c r="H1" s="36"/>
      <c r="I1" s="36"/>
      <c r="J1" s="36"/>
      <c r="K1" s="36"/>
      <c r="L1" s="36"/>
      <c r="M1" s="36"/>
      <c r="N1" s="36"/>
      <c r="O1" s="36"/>
    </row>
    <row r="2" spans="1:15" x14ac:dyDescent="0.25">
      <c r="A2" s="36"/>
      <c r="B2" s="36"/>
      <c r="C2" s="36"/>
      <c r="D2" s="36"/>
      <c r="E2" s="36"/>
      <c r="F2" s="36"/>
      <c r="G2" s="36"/>
      <c r="H2" s="36"/>
      <c r="I2" s="36"/>
      <c r="J2" s="36"/>
      <c r="K2" s="36"/>
      <c r="L2" s="36"/>
      <c r="M2" s="36"/>
      <c r="N2" s="36"/>
      <c r="O2" s="36"/>
    </row>
    <row r="3" spans="1:15" x14ac:dyDescent="0.25">
      <c r="A3" s="36"/>
      <c r="B3" s="36"/>
      <c r="C3" s="36"/>
      <c r="D3" s="36"/>
      <c r="E3" s="36"/>
      <c r="F3" s="36"/>
      <c r="G3" s="36"/>
      <c r="H3" s="36"/>
      <c r="I3" s="36"/>
      <c r="J3" s="36"/>
      <c r="K3" s="36"/>
      <c r="L3" s="36"/>
      <c r="M3" s="36"/>
      <c r="N3" s="36"/>
      <c r="O3" s="36"/>
    </row>
    <row r="4" spans="1:15" x14ac:dyDescent="0.25">
      <c r="A4" s="36"/>
      <c r="B4" s="36"/>
      <c r="C4" s="36"/>
      <c r="D4" s="36"/>
      <c r="E4" s="36"/>
      <c r="F4" s="36"/>
      <c r="G4" s="36"/>
      <c r="H4" s="36"/>
      <c r="I4" s="36"/>
      <c r="J4" s="36"/>
      <c r="K4" s="36"/>
      <c r="L4" s="36"/>
      <c r="M4" s="36"/>
      <c r="N4" s="36"/>
      <c r="O4" s="36"/>
    </row>
    <row r="5" spans="1:15" x14ac:dyDescent="0.25">
      <c r="A5" s="36"/>
      <c r="B5" s="36"/>
      <c r="C5" s="36"/>
      <c r="D5" s="36"/>
      <c r="E5" s="36"/>
      <c r="F5" s="36"/>
      <c r="G5" s="36"/>
      <c r="H5" s="36"/>
      <c r="I5" s="36"/>
      <c r="J5" s="36"/>
      <c r="K5" s="36"/>
      <c r="L5" s="36"/>
      <c r="M5" s="36"/>
      <c r="N5" s="36"/>
      <c r="O5" s="36"/>
    </row>
    <row r="6" spans="1:15" x14ac:dyDescent="0.25">
      <c r="A6" s="36"/>
      <c r="B6" s="36"/>
      <c r="C6" s="36"/>
      <c r="D6" s="36"/>
      <c r="E6" s="36"/>
      <c r="F6" s="36"/>
      <c r="G6" s="36"/>
      <c r="H6" s="36"/>
      <c r="I6" s="36"/>
      <c r="J6" s="36"/>
      <c r="K6" s="36"/>
      <c r="L6" s="36"/>
      <c r="M6" s="36"/>
      <c r="N6" s="36"/>
      <c r="O6" s="36"/>
    </row>
    <row r="7" spans="1:15" x14ac:dyDescent="0.25">
      <c r="A7" s="36"/>
      <c r="B7" s="36"/>
      <c r="C7" s="36"/>
      <c r="D7" s="36"/>
      <c r="E7" s="36"/>
      <c r="F7" s="36"/>
      <c r="G7" s="36"/>
      <c r="H7" s="36"/>
      <c r="I7" s="36"/>
      <c r="J7" s="36"/>
      <c r="K7" s="36"/>
      <c r="L7" s="36"/>
      <c r="M7" s="36"/>
      <c r="N7" s="36"/>
      <c r="O7" s="36"/>
    </row>
    <row r="8" spans="1:15" x14ac:dyDescent="0.25">
      <c r="A8" s="36"/>
      <c r="B8" s="36"/>
      <c r="C8" s="36"/>
      <c r="D8" s="36"/>
      <c r="E8" s="36"/>
      <c r="F8" s="36"/>
      <c r="G8" s="36"/>
      <c r="H8" s="36"/>
      <c r="I8" s="36"/>
      <c r="J8" s="36"/>
      <c r="K8" s="36"/>
      <c r="L8" s="36"/>
      <c r="M8" s="36"/>
      <c r="N8" s="36"/>
      <c r="O8" s="36"/>
    </row>
    <row r="9" spans="1:15" x14ac:dyDescent="0.25">
      <c r="A9" s="36"/>
      <c r="B9" s="36"/>
      <c r="C9" s="36"/>
      <c r="D9" s="36"/>
      <c r="E9" s="36"/>
      <c r="F9" s="36"/>
      <c r="G9" s="36"/>
      <c r="H9" s="36"/>
      <c r="I9" s="36"/>
      <c r="J9" s="36"/>
      <c r="K9" s="36"/>
      <c r="L9" s="36"/>
      <c r="M9" s="36"/>
      <c r="N9" s="36"/>
      <c r="O9" s="36"/>
    </row>
    <row r="10" spans="1:15" x14ac:dyDescent="0.25">
      <c r="A10" s="36"/>
      <c r="B10" s="36"/>
      <c r="C10" s="36"/>
      <c r="D10" s="36"/>
      <c r="E10" s="36"/>
      <c r="F10" s="36"/>
      <c r="G10" s="36"/>
      <c r="H10" s="36"/>
      <c r="I10" s="36"/>
      <c r="J10" s="36"/>
      <c r="K10" s="36"/>
      <c r="L10" s="36"/>
      <c r="M10" s="36"/>
      <c r="N10" s="36"/>
      <c r="O10" s="36"/>
    </row>
    <row r="11" spans="1:15" x14ac:dyDescent="0.25">
      <c r="A11" s="36"/>
      <c r="B11" s="36"/>
      <c r="C11" s="36"/>
      <c r="D11" s="36"/>
      <c r="E11" s="36"/>
      <c r="F11" s="36"/>
      <c r="G11" s="36"/>
      <c r="H11" s="36"/>
      <c r="I11" s="36"/>
      <c r="J11" s="36"/>
      <c r="K11" s="36"/>
      <c r="L11" s="36"/>
      <c r="M11" s="36"/>
      <c r="N11" s="36"/>
      <c r="O11" s="36"/>
    </row>
    <row r="12" spans="1:15" x14ac:dyDescent="0.25">
      <c r="A12" s="36"/>
      <c r="B12" s="36"/>
      <c r="C12" s="36"/>
      <c r="D12" s="36"/>
      <c r="E12" s="36"/>
      <c r="F12" s="36"/>
      <c r="G12" s="36"/>
      <c r="H12" s="36"/>
      <c r="I12" s="36"/>
      <c r="J12" s="36"/>
      <c r="K12" s="36"/>
      <c r="L12" s="36"/>
      <c r="M12" s="36"/>
      <c r="N12" s="36"/>
      <c r="O12" s="36"/>
    </row>
    <row r="13" spans="1:15" x14ac:dyDescent="0.25">
      <c r="A13" s="36"/>
      <c r="B13" s="36"/>
      <c r="C13" s="36"/>
      <c r="D13" s="36"/>
      <c r="E13" s="36"/>
      <c r="F13" s="36"/>
      <c r="G13" s="36"/>
      <c r="H13" s="36"/>
      <c r="I13" s="36"/>
      <c r="J13" s="36"/>
      <c r="K13" s="36"/>
      <c r="L13" s="36"/>
      <c r="M13" s="36"/>
      <c r="N13" s="36"/>
      <c r="O13" s="36"/>
    </row>
    <row r="14" spans="1:15" x14ac:dyDescent="0.25">
      <c r="A14" s="36"/>
      <c r="B14" s="36"/>
      <c r="C14" s="36"/>
      <c r="D14" s="36"/>
      <c r="E14" s="36"/>
      <c r="F14" s="36"/>
      <c r="G14" s="36"/>
      <c r="H14" s="36"/>
      <c r="I14" s="36"/>
      <c r="J14" s="36"/>
      <c r="K14" s="36"/>
      <c r="L14" s="36"/>
      <c r="M14" s="36"/>
      <c r="N14" s="36"/>
      <c r="O14" s="36"/>
    </row>
    <row r="15" spans="1:15" x14ac:dyDescent="0.25">
      <c r="A15" s="36"/>
      <c r="B15" s="36"/>
      <c r="C15" s="36"/>
      <c r="D15" s="36"/>
      <c r="E15" s="36"/>
      <c r="F15" s="36"/>
      <c r="G15" s="36"/>
      <c r="H15" s="36"/>
      <c r="I15" s="36"/>
      <c r="J15" s="36"/>
      <c r="K15" s="36"/>
      <c r="L15" s="36"/>
      <c r="M15" s="36"/>
      <c r="N15" s="36"/>
      <c r="O15" s="36"/>
    </row>
    <row r="16" spans="1:15" x14ac:dyDescent="0.25">
      <c r="A16" s="36"/>
      <c r="B16" s="36"/>
      <c r="C16" s="36"/>
      <c r="D16" s="36"/>
      <c r="E16" s="36"/>
      <c r="F16" s="36"/>
      <c r="G16" s="36"/>
      <c r="H16" s="36"/>
      <c r="I16" s="36"/>
      <c r="J16" s="36"/>
      <c r="K16" s="36"/>
      <c r="L16" s="36"/>
      <c r="M16" s="36"/>
      <c r="N16" s="36"/>
      <c r="O16" s="36"/>
    </row>
    <row r="17" spans="1:15" x14ac:dyDescent="0.25">
      <c r="A17" s="36"/>
      <c r="B17" s="36"/>
      <c r="C17" s="36"/>
      <c r="D17" s="36"/>
      <c r="E17" s="36"/>
      <c r="F17" s="36"/>
      <c r="G17" s="36"/>
      <c r="H17" s="36"/>
      <c r="I17" s="36"/>
      <c r="J17" s="36"/>
      <c r="K17" s="36"/>
      <c r="L17" s="36"/>
      <c r="M17" s="36"/>
      <c r="N17" s="36"/>
      <c r="O17" s="36"/>
    </row>
    <row r="18" spans="1:15" x14ac:dyDescent="0.25">
      <c r="A18" s="36"/>
      <c r="B18" s="36"/>
      <c r="C18" s="36"/>
      <c r="D18" s="36"/>
      <c r="E18" s="36"/>
      <c r="F18" s="36"/>
      <c r="G18" s="36"/>
      <c r="H18" s="36"/>
      <c r="I18" s="36"/>
      <c r="J18" s="36"/>
      <c r="K18" s="36"/>
      <c r="L18" s="36"/>
      <c r="M18" s="36"/>
      <c r="N18" s="36"/>
      <c r="O18" s="36"/>
    </row>
    <row r="19" spans="1:15" x14ac:dyDescent="0.25">
      <c r="A19" s="36"/>
      <c r="B19" s="36"/>
      <c r="C19" s="36"/>
      <c r="D19" s="36"/>
      <c r="E19" s="36"/>
      <c r="F19" s="36"/>
      <c r="G19" s="36"/>
      <c r="H19" s="36"/>
      <c r="I19" s="36"/>
      <c r="J19" s="36"/>
      <c r="K19" s="36"/>
      <c r="L19" s="36"/>
      <c r="M19" s="36"/>
      <c r="N19" s="36"/>
      <c r="O19" s="36"/>
    </row>
    <row r="20" spans="1:15" x14ac:dyDescent="0.25">
      <c r="A20" s="36"/>
      <c r="B20" s="36"/>
      <c r="C20" s="36"/>
      <c r="D20" s="36"/>
      <c r="E20" s="36"/>
      <c r="F20" s="36"/>
      <c r="G20" s="36"/>
      <c r="H20" s="36"/>
      <c r="I20" s="36"/>
      <c r="J20" s="36"/>
      <c r="K20" s="36"/>
      <c r="L20" s="36"/>
      <c r="M20" s="36"/>
      <c r="N20" s="36"/>
      <c r="O20" s="36"/>
    </row>
    <row r="21" spans="1:15" x14ac:dyDescent="0.25">
      <c r="A21" s="36"/>
      <c r="B21" s="36"/>
      <c r="C21" s="36"/>
      <c r="D21" s="36"/>
      <c r="E21" s="36"/>
      <c r="F21" s="36"/>
      <c r="G21" s="36"/>
      <c r="H21" s="36"/>
      <c r="I21" s="36"/>
      <c r="J21" s="36"/>
      <c r="K21" s="36"/>
      <c r="L21" s="36"/>
      <c r="M21" s="36"/>
      <c r="N21" s="36"/>
      <c r="O21" s="36"/>
    </row>
    <row r="22" spans="1:15" x14ac:dyDescent="0.25">
      <c r="A22" s="36"/>
      <c r="B22" s="36"/>
      <c r="C22" s="36"/>
      <c r="D22" s="36"/>
      <c r="E22" s="36"/>
      <c r="F22" s="36"/>
      <c r="G22" s="36"/>
      <c r="H22" s="36"/>
      <c r="I22" s="36"/>
      <c r="J22" s="36"/>
      <c r="K22" s="36"/>
      <c r="L22" s="36"/>
      <c r="M22" s="36"/>
      <c r="N22" s="36"/>
      <c r="O22" s="36"/>
    </row>
    <row r="23" spans="1:15" x14ac:dyDescent="0.25">
      <c r="A23" s="36"/>
      <c r="B23" s="36"/>
      <c r="C23" s="36"/>
      <c r="D23" s="36"/>
      <c r="E23" s="36"/>
      <c r="F23" s="36"/>
      <c r="G23" s="36"/>
      <c r="H23" s="36"/>
      <c r="I23" s="36"/>
      <c r="J23" s="36"/>
      <c r="K23" s="36"/>
      <c r="L23" s="36"/>
      <c r="M23" s="36"/>
      <c r="N23" s="36"/>
      <c r="O23" s="36"/>
    </row>
    <row r="24" spans="1:15" x14ac:dyDescent="0.25">
      <c r="A24" s="36"/>
      <c r="B24" s="36"/>
      <c r="C24" s="36"/>
      <c r="D24" s="36"/>
      <c r="E24" s="36"/>
      <c r="F24" s="36"/>
      <c r="G24" s="36"/>
      <c r="H24" s="36"/>
      <c r="I24" s="36"/>
      <c r="J24" s="36"/>
      <c r="K24" s="36"/>
      <c r="L24" s="36"/>
      <c r="M24" s="36"/>
      <c r="N24" s="36"/>
      <c r="O24" s="36"/>
    </row>
    <row r="25" spans="1:15" x14ac:dyDescent="0.25">
      <c r="A25" s="36"/>
      <c r="B25" s="36"/>
      <c r="C25" s="36"/>
      <c r="D25" s="36"/>
      <c r="E25" s="36"/>
      <c r="F25" s="36"/>
      <c r="G25" s="36"/>
      <c r="H25" s="36"/>
      <c r="I25" s="36"/>
      <c r="J25" s="36"/>
      <c r="K25" s="36"/>
      <c r="L25" s="36"/>
      <c r="M25" s="36"/>
      <c r="N25" s="36"/>
      <c r="O25" s="36"/>
    </row>
    <row r="26" spans="1:15" x14ac:dyDescent="0.25">
      <c r="A26" s="36"/>
      <c r="B26" s="36"/>
      <c r="C26" s="36"/>
      <c r="D26" s="36"/>
      <c r="E26" s="36"/>
      <c r="F26" s="36"/>
      <c r="G26" s="36"/>
      <c r="H26" s="36"/>
      <c r="I26" s="36"/>
      <c r="J26" s="36"/>
      <c r="K26" s="36"/>
      <c r="L26" s="36"/>
      <c r="M26" s="36"/>
      <c r="N26" s="36"/>
      <c r="O26" s="36"/>
    </row>
    <row r="27" spans="1:15" x14ac:dyDescent="0.25">
      <c r="A27" s="36"/>
      <c r="B27" s="36"/>
      <c r="C27" s="36"/>
      <c r="D27" s="36"/>
      <c r="E27" s="36"/>
      <c r="F27" s="36"/>
      <c r="G27" s="36"/>
      <c r="H27" s="36"/>
      <c r="I27" s="36"/>
      <c r="J27" s="36"/>
      <c r="K27" s="36"/>
      <c r="L27" s="36"/>
      <c r="M27" s="36"/>
      <c r="N27" s="36"/>
      <c r="O27" s="36"/>
    </row>
    <row r="28" spans="1:15" x14ac:dyDescent="0.25">
      <c r="A28" s="36"/>
      <c r="B28" s="36"/>
      <c r="C28" s="36"/>
      <c r="D28" s="36"/>
      <c r="E28" s="36"/>
      <c r="F28" s="36"/>
      <c r="G28" s="36"/>
      <c r="H28" s="36"/>
      <c r="I28" s="36"/>
      <c r="J28" s="36"/>
      <c r="K28" s="36"/>
      <c r="L28" s="36"/>
      <c r="M28" s="36"/>
      <c r="N28" s="36"/>
      <c r="O28" s="36"/>
    </row>
    <row r="29" spans="1:15" x14ac:dyDescent="0.25">
      <c r="A29" s="36"/>
      <c r="B29" s="36"/>
      <c r="C29" s="36"/>
      <c r="D29" s="36"/>
      <c r="E29" s="36"/>
      <c r="F29" s="36"/>
      <c r="G29" s="36"/>
      <c r="H29" s="36"/>
      <c r="I29" s="36"/>
      <c r="J29" s="36"/>
      <c r="K29" s="36"/>
      <c r="L29" s="36"/>
      <c r="M29" s="36"/>
      <c r="N29" s="36"/>
      <c r="O29" s="36"/>
    </row>
    <row r="30" spans="1:15" x14ac:dyDescent="0.25">
      <c r="A30" s="36"/>
      <c r="B30" s="36"/>
      <c r="C30" s="36"/>
      <c r="D30" s="36"/>
      <c r="E30" s="36"/>
      <c r="F30" s="36"/>
      <c r="G30" s="36"/>
      <c r="H30" s="36"/>
      <c r="I30" s="36"/>
      <c r="J30" s="36"/>
      <c r="K30" s="36"/>
      <c r="L30" s="36"/>
      <c r="M30" s="36"/>
      <c r="N30" s="36"/>
      <c r="O30" s="36"/>
    </row>
    <row r="31" spans="1:15" x14ac:dyDescent="0.25">
      <c r="A31" s="36"/>
      <c r="B31" s="36"/>
      <c r="C31" s="36"/>
      <c r="D31" s="36"/>
      <c r="E31" s="36"/>
      <c r="F31" s="36"/>
      <c r="G31" s="36"/>
      <c r="H31" s="36"/>
      <c r="I31" s="36"/>
      <c r="J31" s="36"/>
      <c r="K31" s="36"/>
      <c r="L31" s="36"/>
      <c r="M31" s="36"/>
      <c r="N31" s="36"/>
      <c r="O31" s="36"/>
    </row>
    <row r="32" spans="1:15" x14ac:dyDescent="0.25">
      <c r="A32" s="36"/>
      <c r="B32" s="36"/>
      <c r="C32" s="36"/>
      <c r="D32" s="36"/>
      <c r="E32" s="36"/>
      <c r="F32" s="36"/>
      <c r="G32" s="36"/>
      <c r="H32" s="36"/>
      <c r="I32" s="36"/>
      <c r="J32" s="36"/>
      <c r="K32" s="36"/>
      <c r="L32" s="36"/>
      <c r="M32" s="36"/>
      <c r="N32" s="36"/>
      <c r="O32" s="36"/>
    </row>
    <row r="33" spans="1:15" x14ac:dyDescent="0.25">
      <c r="A33" s="36"/>
      <c r="B33" s="36"/>
      <c r="C33" s="36"/>
      <c r="D33" s="36"/>
      <c r="E33" s="36"/>
      <c r="F33" s="36"/>
      <c r="G33" s="36"/>
      <c r="H33" s="36"/>
      <c r="I33" s="36"/>
      <c r="J33" s="36"/>
      <c r="K33" s="36"/>
      <c r="L33" s="36"/>
      <c r="M33" s="36"/>
      <c r="N33" s="36"/>
      <c r="O33" s="36"/>
    </row>
    <row r="37" spans="1:15" x14ac:dyDescent="0.25">
      <c r="A37" s="7" t="s">
        <v>105</v>
      </c>
      <c r="K37">
        <f ca="1">+A:OA:O:PA</f>
        <v>0</v>
      </c>
    </row>
    <row r="38" spans="1:15" x14ac:dyDescent="0.25">
      <c r="A38" s="14">
        <v>40</v>
      </c>
    </row>
    <row r="39" spans="1:15" x14ac:dyDescent="0.25">
      <c r="A39" s="14">
        <v>45</v>
      </c>
    </row>
    <row r="40" spans="1:15" x14ac:dyDescent="0.25">
      <c r="A40" s="14">
        <v>50</v>
      </c>
    </row>
    <row r="41" spans="1:15" x14ac:dyDescent="0.25">
      <c r="A41" s="14">
        <v>55</v>
      </c>
      <c r="H41" s="7" t="s">
        <v>106</v>
      </c>
    </row>
    <row r="42" spans="1:15" x14ac:dyDescent="0.25">
      <c r="A42" s="14">
        <v>60</v>
      </c>
      <c r="H42" s="7" t="s">
        <v>57</v>
      </c>
      <c r="I42" s="8">
        <f>QUARTILE(A38:A137,1)</f>
        <v>128.75</v>
      </c>
    </row>
    <row r="43" spans="1:15" x14ac:dyDescent="0.25">
      <c r="A43" s="14">
        <v>62</v>
      </c>
      <c r="H43" s="7" t="s">
        <v>107</v>
      </c>
      <c r="I43" s="8">
        <f>QUARTILE(A38:A137,2)</f>
        <v>252.5</v>
      </c>
    </row>
    <row r="44" spans="1:15" x14ac:dyDescent="0.25">
      <c r="A44" s="14">
        <v>65</v>
      </c>
      <c r="H44" s="7" t="s">
        <v>56</v>
      </c>
      <c r="I44" s="8">
        <f>QUARTILE(A38:A137,3)</f>
        <v>376.25</v>
      </c>
    </row>
    <row r="45" spans="1:15" x14ac:dyDescent="0.25">
      <c r="A45" s="14">
        <v>68</v>
      </c>
    </row>
    <row r="46" spans="1:15" x14ac:dyDescent="0.25">
      <c r="A46" s="14">
        <v>70</v>
      </c>
    </row>
    <row r="47" spans="1:15" x14ac:dyDescent="0.25">
      <c r="A47" s="14">
        <v>72</v>
      </c>
    </row>
    <row r="48" spans="1:15" x14ac:dyDescent="0.25">
      <c r="A48" s="14">
        <v>75</v>
      </c>
      <c r="H48" s="7" t="s">
        <v>108</v>
      </c>
      <c r="K48" s="7" t="s">
        <v>94</v>
      </c>
    </row>
    <row r="49" spans="1:11" x14ac:dyDescent="0.25">
      <c r="A49" s="14">
        <v>78</v>
      </c>
      <c r="H49" s="7" t="s">
        <v>109</v>
      </c>
      <c r="I49" s="8">
        <f>PERCENTILE(A38:A137,0.1)</f>
        <v>74.7</v>
      </c>
      <c r="K49" s="8" t="s">
        <v>113</v>
      </c>
    </row>
    <row r="50" spans="1:11" x14ac:dyDescent="0.25">
      <c r="A50" s="14">
        <v>80</v>
      </c>
      <c r="H50" s="7" t="s">
        <v>110</v>
      </c>
      <c r="I50" s="8">
        <f>PERCENTILE(A38:A137,25%)</f>
        <v>128.75</v>
      </c>
      <c r="K50" s="8" t="s">
        <v>114</v>
      </c>
    </row>
    <row r="51" spans="1:11" x14ac:dyDescent="0.25">
      <c r="A51" s="14">
        <v>82</v>
      </c>
      <c r="H51" s="7" t="s">
        <v>111</v>
      </c>
      <c r="I51" s="8">
        <f>PERCENTILE(A38:A137,0.75)</f>
        <v>376.25</v>
      </c>
      <c r="K51" s="8" t="s">
        <v>115</v>
      </c>
    </row>
    <row r="52" spans="1:11" x14ac:dyDescent="0.25">
      <c r="A52" s="14">
        <v>85</v>
      </c>
      <c r="H52" s="7" t="s">
        <v>112</v>
      </c>
      <c r="I52" s="8">
        <f>PERCENTILE(A38:A137,0.9)</f>
        <v>450.50000000000006</v>
      </c>
    </row>
    <row r="53" spans="1:11" x14ac:dyDescent="0.25">
      <c r="A53" s="14">
        <v>88</v>
      </c>
    </row>
    <row r="54" spans="1:11" x14ac:dyDescent="0.25">
      <c r="A54" s="14">
        <v>90</v>
      </c>
    </row>
    <row r="55" spans="1:11" x14ac:dyDescent="0.25">
      <c r="A55" s="14">
        <v>92</v>
      </c>
    </row>
    <row r="56" spans="1:11" x14ac:dyDescent="0.25">
      <c r="A56" s="14">
        <v>95</v>
      </c>
    </row>
    <row r="57" spans="1:11" x14ac:dyDescent="0.25">
      <c r="A57" s="14">
        <v>100</v>
      </c>
    </row>
    <row r="58" spans="1:11" x14ac:dyDescent="0.25">
      <c r="A58" s="14">
        <v>105</v>
      </c>
    </row>
    <row r="59" spans="1:11" x14ac:dyDescent="0.25">
      <c r="A59" s="14">
        <v>110</v>
      </c>
    </row>
    <row r="60" spans="1:11" x14ac:dyDescent="0.25">
      <c r="A60" s="14">
        <v>115</v>
      </c>
    </row>
    <row r="61" spans="1:11" x14ac:dyDescent="0.25">
      <c r="A61" s="14">
        <v>120</v>
      </c>
    </row>
    <row r="62" spans="1:11" x14ac:dyDescent="0.25">
      <c r="A62" s="14">
        <v>125</v>
      </c>
    </row>
    <row r="63" spans="1:11" x14ac:dyDescent="0.25">
      <c r="A63" s="14">
        <v>130</v>
      </c>
    </row>
    <row r="64" spans="1:11" x14ac:dyDescent="0.25">
      <c r="A64" s="14">
        <v>135</v>
      </c>
    </row>
    <row r="65" spans="1:1" x14ac:dyDescent="0.25">
      <c r="A65" s="14">
        <v>140</v>
      </c>
    </row>
    <row r="66" spans="1:1" x14ac:dyDescent="0.25">
      <c r="A66" s="14">
        <v>145</v>
      </c>
    </row>
    <row r="67" spans="1:1" x14ac:dyDescent="0.25">
      <c r="A67" s="14">
        <v>150</v>
      </c>
    </row>
    <row r="68" spans="1:1" x14ac:dyDescent="0.25">
      <c r="A68" s="14">
        <v>155</v>
      </c>
    </row>
    <row r="69" spans="1:1" x14ac:dyDescent="0.25">
      <c r="A69" s="14">
        <v>160</v>
      </c>
    </row>
    <row r="70" spans="1:1" x14ac:dyDescent="0.25">
      <c r="A70" s="14">
        <v>165</v>
      </c>
    </row>
    <row r="71" spans="1:1" x14ac:dyDescent="0.25">
      <c r="A71" s="14">
        <v>170</v>
      </c>
    </row>
    <row r="72" spans="1:1" x14ac:dyDescent="0.25">
      <c r="A72" s="14">
        <v>175</v>
      </c>
    </row>
    <row r="73" spans="1:1" x14ac:dyDescent="0.25">
      <c r="A73" s="14">
        <v>180</v>
      </c>
    </row>
    <row r="74" spans="1:1" x14ac:dyDescent="0.25">
      <c r="A74" s="14">
        <v>185</v>
      </c>
    </row>
    <row r="75" spans="1:1" x14ac:dyDescent="0.25">
      <c r="A75" s="14">
        <v>190</v>
      </c>
    </row>
    <row r="76" spans="1:1" x14ac:dyDescent="0.25">
      <c r="A76" s="14">
        <v>195</v>
      </c>
    </row>
    <row r="77" spans="1:1" x14ac:dyDescent="0.25">
      <c r="A77" s="14">
        <v>200</v>
      </c>
    </row>
    <row r="78" spans="1:1" x14ac:dyDescent="0.25">
      <c r="A78" s="14">
        <v>205</v>
      </c>
    </row>
    <row r="79" spans="1:1" x14ac:dyDescent="0.25">
      <c r="A79" s="14">
        <v>210</v>
      </c>
    </row>
    <row r="80" spans="1:1" x14ac:dyDescent="0.25">
      <c r="A80" s="14">
        <v>215</v>
      </c>
    </row>
    <row r="81" spans="1:1" x14ac:dyDescent="0.25">
      <c r="A81" s="14">
        <v>220</v>
      </c>
    </row>
    <row r="82" spans="1:1" x14ac:dyDescent="0.25">
      <c r="A82" s="14">
        <v>225</v>
      </c>
    </row>
    <row r="83" spans="1:1" x14ac:dyDescent="0.25">
      <c r="A83" s="14">
        <v>230</v>
      </c>
    </row>
    <row r="84" spans="1:1" x14ac:dyDescent="0.25">
      <c r="A84" s="14">
        <v>235</v>
      </c>
    </row>
    <row r="85" spans="1:1" x14ac:dyDescent="0.25">
      <c r="A85" s="14">
        <v>240</v>
      </c>
    </row>
    <row r="86" spans="1:1" x14ac:dyDescent="0.25">
      <c r="A86" s="14">
        <v>245</v>
      </c>
    </row>
    <row r="87" spans="1:1" x14ac:dyDescent="0.25">
      <c r="A87" s="14">
        <v>250</v>
      </c>
    </row>
    <row r="88" spans="1:1" x14ac:dyDescent="0.25">
      <c r="A88" s="14">
        <v>255</v>
      </c>
    </row>
    <row r="89" spans="1:1" x14ac:dyDescent="0.25">
      <c r="A89" s="14">
        <v>260</v>
      </c>
    </row>
    <row r="90" spans="1:1" x14ac:dyDescent="0.25">
      <c r="A90" s="14">
        <v>265</v>
      </c>
    </row>
    <row r="91" spans="1:1" x14ac:dyDescent="0.25">
      <c r="A91" s="14">
        <v>270</v>
      </c>
    </row>
    <row r="92" spans="1:1" x14ac:dyDescent="0.25">
      <c r="A92" s="14">
        <v>275</v>
      </c>
    </row>
    <row r="93" spans="1:1" x14ac:dyDescent="0.25">
      <c r="A93" s="14">
        <v>280</v>
      </c>
    </row>
    <row r="94" spans="1:1" x14ac:dyDescent="0.25">
      <c r="A94" s="14">
        <v>285</v>
      </c>
    </row>
    <row r="95" spans="1:1" x14ac:dyDescent="0.25">
      <c r="A95" s="14">
        <v>290</v>
      </c>
    </row>
    <row r="96" spans="1:1" x14ac:dyDescent="0.25">
      <c r="A96" s="14">
        <v>295</v>
      </c>
    </row>
    <row r="97" spans="1:1" x14ac:dyDescent="0.25">
      <c r="A97" s="14">
        <v>300</v>
      </c>
    </row>
    <row r="98" spans="1:1" x14ac:dyDescent="0.25">
      <c r="A98" s="14">
        <v>305</v>
      </c>
    </row>
    <row r="99" spans="1:1" x14ac:dyDescent="0.25">
      <c r="A99" s="14">
        <v>310</v>
      </c>
    </row>
    <row r="100" spans="1:1" x14ac:dyDescent="0.25">
      <c r="A100" s="14">
        <v>315</v>
      </c>
    </row>
    <row r="101" spans="1:1" x14ac:dyDescent="0.25">
      <c r="A101" s="14">
        <v>320</v>
      </c>
    </row>
    <row r="102" spans="1:1" x14ac:dyDescent="0.25">
      <c r="A102" s="14">
        <v>325</v>
      </c>
    </row>
    <row r="103" spans="1:1" x14ac:dyDescent="0.25">
      <c r="A103" s="14">
        <v>330</v>
      </c>
    </row>
    <row r="104" spans="1:1" x14ac:dyDescent="0.25">
      <c r="A104" s="14">
        <v>335</v>
      </c>
    </row>
    <row r="105" spans="1:1" x14ac:dyDescent="0.25">
      <c r="A105" s="14">
        <v>340</v>
      </c>
    </row>
    <row r="106" spans="1:1" x14ac:dyDescent="0.25">
      <c r="A106" s="14">
        <v>345</v>
      </c>
    </row>
    <row r="107" spans="1:1" x14ac:dyDescent="0.25">
      <c r="A107" s="14">
        <v>350</v>
      </c>
    </row>
    <row r="108" spans="1:1" x14ac:dyDescent="0.25">
      <c r="A108" s="14">
        <v>355</v>
      </c>
    </row>
    <row r="109" spans="1:1" x14ac:dyDescent="0.25">
      <c r="A109" s="14">
        <v>360</v>
      </c>
    </row>
    <row r="110" spans="1:1" x14ac:dyDescent="0.25">
      <c r="A110" s="14">
        <v>365</v>
      </c>
    </row>
    <row r="111" spans="1:1" x14ac:dyDescent="0.25">
      <c r="A111" s="14">
        <v>370</v>
      </c>
    </row>
    <row r="112" spans="1:1" x14ac:dyDescent="0.25">
      <c r="A112" s="14">
        <v>375</v>
      </c>
    </row>
    <row r="113" spans="1:1" x14ac:dyDescent="0.25">
      <c r="A113" s="14">
        <v>380</v>
      </c>
    </row>
    <row r="114" spans="1:1" x14ac:dyDescent="0.25">
      <c r="A114" s="14">
        <v>385</v>
      </c>
    </row>
    <row r="115" spans="1:1" x14ac:dyDescent="0.25">
      <c r="A115" s="14">
        <v>390</v>
      </c>
    </row>
    <row r="116" spans="1:1" x14ac:dyDescent="0.25">
      <c r="A116" s="14">
        <v>395</v>
      </c>
    </row>
    <row r="117" spans="1:1" x14ac:dyDescent="0.25">
      <c r="A117" s="14">
        <v>400</v>
      </c>
    </row>
    <row r="118" spans="1:1" x14ac:dyDescent="0.25">
      <c r="A118" s="14">
        <v>405</v>
      </c>
    </row>
    <row r="119" spans="1:1" x14ac:dyDescent="0.25">
      <c r="A119" s="14">
        <v>410</v>
      </c>
    </row>
    <row r="120" spans="1:1" x14ac:dyDescent="0.25">
      <c r="A120" s="14">
        <v>415</v>
      </c>
    </row>
    <row r="121" spans="1:1" x14ac:dyDescent="0.25">
      <c r="A121" s="14">
        <v>420</v>
      </c>
    </row>
    <row r="122" spans="1:1" x14ac:dyDescent="0.25">
      <c r="A122" s="14">
        <v>425</v>
      </c>
    </row>
    <row r="123" spans="1:1" x14ac:dyDescent="0.25">
      <c r="A123" s="14">
        <v>430</v>
      </c>
    </row>
    <row r="124" spans="1:1" x14ac:dyDescent="0.25">
      <c r="A124" s="14">
        <v>435</v>
      </c>
    </row>
    <row r="125" spans="1:1" x14ac:dyDescent="0.25">
      <c r="A125" s="14">
        <v>440</v>
      </c>
    </row>
    <row r="126" spans="1:1" x14ac:dyDescent="0.25">
      <c r="A126" s="14">
        <v>445</v>
      </c>
    </row>
    <row r="127" spans="1:1" x14ac:dyDescent="0.25">
      <c r="A127" s="14">
        <v>450</v>
      </c>
    </row>
    <row r="128" spans="1:1" x14ac:dyDescent="0.25">
      <c r="A128" s="14">
        <v>455</v>
      </c>
    </row>
    <row r="129" spans="1:1" x14ac:dyDescent="0.25">
      <c r="A129" s="14">
        <v>460</v>
      </c>
    </row>
    <row r="130" spans="1:1" x14ac:dyDescent="0.25">
      <c r="A130" s="14">
        <v>465</v>
      </c>
    </row>
    <row r="131" spans="1:1" x14ac:dyDescent="0.25">
      <c r="A131" s="14">
        <v>470</v>
      </c>
    </row>
    <row r="132" spans="1:1" x14ac:dyDescent="0.25">
      <c r="A132" s="14">
        <v>475</v>
      </c>
    </row>
    <row r="133" spans="1:1" x14ac:dyDescent="0.25">
      <c r="A133" s="14">
        <v>480</v>
      </c>
    </row>
    <row r="134" spans="1:1" x14ac:dyDescent="0.25">
      <c r="A134" s="14">
        <v>485</v>
      </c>
    </row>
    <row r="135" spans="1:1" x14ac:dyDescent="0.25">
      <c r="A135" s="14">
        <v>490</v>
      </c>
    </row>
    <row r="136" spans="1:1" x14ac:dyDescent="0.25">
      <c r="A136" s="14">
        <v>495</v>
      </c>
    </row>
    <row r="137" spans="1:1" x14ac:dyDescent="0.25">
      <c r="A137" s="14">
        <v>500</v>
      </c>
    </row>
  </sheetData>
  <mergeCells count="1">
    <mergeCell ref="A1:O3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2"/>
  <sheetViews>
    <sheetView topLeftCell="A22" workbookViewId="0">
      <selection activeCell="H38" sqref="H38"/>
    </sheetView>
  </sheetViews>
  <sheetFormatPr defaultRowHeight="15" x14ac:dyDescent="0.25"/>
  <cols>
    <col min="1" max="1" width="49.140625" customWidth="1"/>
    <col min="5" max="5" width="18.7109375" customWidth="1"/>
    <col min="8" max="8" width="72.7109375" customWidth="1"/>
  </cols>
  <sheetData>
    <row r="1" spans="1:15" x14ac:dyDescent="0.25">
      <c r="A1" s="36" t="s">
        <v>116</v>
      </c>
      <c r="B1" s="37"/>
      <c r="C1" s="37"/>
      <c r="D1" s="37"/>
      <c r="E1" s="37"/>
      <c r="F1" s="37"/>
      <c r="G1" s="37"/>
      <c r="H1" s="37"/>
      <c r="I1" s="37"/>
      <c r="J1" s="37"/>
      <c r="K1" s="37"/>
      <c r="L1" s="37"/>
      <c r="M1" s="37"/>
      <c r="N1" s="37"/>
      <c r="O1" s="37"/>
    </row>
    <row r="2" spans="1:15" x14ac:dyDescent="0.25">
      <c r="A2" s="37"/>
      <c r="B2" s="37"/>
      <c r="C2" s="37"/>
      <c r="D2" s="37"/>
      <c r="E2" s="37"/>
      <c r="F2" s="37"/>
      <c r="G2" s="37"/>
      <c r="H2" s="37"/>
      <c r="I2" s="37"/>
      <c r="J2" s="37"/>
      <c r="K2" s="37"/>
      <c r="L2" s="37"/>
      <c r="M2" s="37"/>
      <c r="N2" s="37"/>
      <c r="O2" s="37"/>
    </row>
    <row r="3" spans="1:15" x14ac:dyDescent="0.25">
      <c r="A3" s="37"/>
      <c r="B3" s="37"/>
      <c r="C3" s="37"/>
      <c r="D3" s="37"/>
      <c r="E3" s="37"/>
      <c r="F3" s="37"/>
      <c r="G3" s="37"/>
      <c r="H3" s="37"/>
      <c r="I3" s="37"/>
      <c r="J3" s="37"/>
      <c r="K3" s="37"/>
      <c r="L3" s="37"/>
      <c r="M3" s="37"/>
      <c r="N3" s="37"/>
      <c r="O3" s="37"/>
    </row>
    <row r="4" spans="1:15" x14ac:dyDescent="0.25">
      <c r="A4" s="37"/>
      <c r="B4" s="37"/>
      <c r="C4" s="37"/>
      <c r="D4" s="37"/>
      <c r="E4" s="37"/>
      <c r="F4" s="37"/>
      <c r="G4" s="37"/>
      <c r="H4" s="37"/>
      <c r="I4" s="37"/>
      <c r="J4" s="37"/>
      <c r="K4" s="37"/>
      <c r="L4" s="37"/>
      <c r="M4" s="37"/>
      <c r="N4" s="37"/>
      <c r="O4" s="37"/>
    </row>
    <row r="5" spans="1:15" x14ac:dyDescent="0.25">
      <c r="A5" s="37"/>
      <c r="B5" s="37"/>
      <c r="C5" s="37"/>
      <c r="D5" s="37"/>
      <c r="E5" s="37"/>
      <c r="F5" s="37"/>
      <c r="G5" s="37"/>
      <c r="H5" s="37"/>
      <c r="I5" s="37"/>
      <c r="J5" s="37"/>
      <c r="K5" s="37"/>
      <c r="L5" s="37"/>
      <c r="M5" s="37"/>
      <c r="N5" s="37"/>
      <c r="O5" s="37"/>
    </row>
    <row r="6" spans="1:15" x14ac:dyDescent="0.25">
      <c r="A6" s="37"/>
      <c r="B6" s="37"/>
      <c r="C6" s="37"/>
      <c r="D6" s="37"/>
      <c r="E6" s="37"/>
      <c r="F6" s="37"/>
      <c r="G6" s="37"/>
      <c r="H6" s="37"/>
      <c r="I6" s="37"/>
      <c r="J6" s="37"/>
      <c r="K6" s="37"/>
      <c r="L6" s="37"/>
      <c r="M6" s="37"/>
      <c r="N6" s="37"/>
      <c r="O6" s="37"/>
    </row>
    <row r="7" spans="1:15" x14ac:dyDescent="0.25">
      <c r="A7" s="37"/>
      <c r="B7" s="37"/>
      <c r="C7" s="37"/>
      <c r="D7" s="37"/>
      <c r="E7" s="37"/>
      <c r="F7" s="37"/>
      <c r="G7" s="37"/>
      <c r="H7" s="37"/>
      <c r="I7" s="37"/>
      <c r="J7" s="37"/>
      <c r="K7" s="37"/>
      <c r="L7" s="37"/>
      <c r="M7" s="37"/>
      <c r="N7" s="37"/>
      <c r="O7" s="37"/>
    </row>
    <row r="8" spans="1:15" x14ac:dyDescent="0.25">
      <c r="A8" s="37"/>
      <c r="B8" s="37"/>
      <c r="C8" s="37"/>
      <c r="D8" s="37"/>
      <c r="E8" s="37"/>
      <c r="F8" s="37"/>
      <c r="G8" s="37"/>
      <c r="H8" s="37"/>
      <c r="I8" s="37"/>
      <c r="J8" s="37"/>
      <c r="K8" s="37"/>
      <c r="L8" s="37"/>
      <c r="M8" s="37"/>
      <c r="N8" s="37"/>
      <c r="O8" s="37"/>
    </row>
    <row r="9" spans="1:15" x14ac:dyDescent="0.25">
      <c r="A9" s="37"/>
      <c r="B9" s="37"/>
      <c r="C9" s="37"/>
      <c r="D9" s="37"/>
      <c r="E9" s="37"/>
      <c r="F9" s="37"/>
      <c r="G9" s="37"/>
      <c r="H9" s="37"/>
      <c r="I9" s="37"/>
      <c r="J9" s="37"/>
      <c r="K9" s="37"/>
      <c r="L9" s="37"/>
      <c r="M9" s="37"/>
      <c r="N9" s="37"/>
      <c r="O9" s="37"/>
    </row>
    <row r="10" spans="1:15" x14ac:dyDescent="0.25">
      <c r="A10" s="37"/>
      <c r="B10" s="37"/>
      <c r="C10" s="37"/>
      <c r="D10" s="37"/>
      <c r="E10" s="37"/>
      <c r="F10" s="37"/>
      <c r="G10" s="37"/>
      <c r="H10" s="37"/>
      <c r="I10" s="37"/>
      <c r="J10" s="37"/>
      <c r="K10" s="37"/>
      <c r="L10" s="37"/>
      <c r="M10" s="37"/>
      <c r="N10" s="37"/>
      <c r="O10" s="37"/>
    </row>
    <row r="11" spans="1:15" x14ac:dyDescent="0.25">
      <c r="A11" s="37"/>
      <c r="B11" s="37"/>
      <c r="C11" s="37"/>
      <c r="D11" s="37"/>
      <c r="E11" s="37"/>
      <c r="F11" s="37"/>
      <c r="G11" s="37"/>
      <c r="H11" s="37"/>
      <c r="I11" s="37"/>
      <c r="J11" s="37"/>
      <c r="K11" s="37"/>
      <c r="L11" s="37"/>
      <c r="M11" s="37"/>
      <c r="N11" s="37"/>
      <c r="O11" s="37"/>
    </row>
    <row r="12" spans="1:15" x14ac:dyDescent="0.25">
      <c r="A12" s="37"/>
      <c r="B12" s="37"/>
      <c r="C12" s="37"/>
      <c r="D12" s="37"/>
      <c r="E12" s="37"/>
      <c r="F12" s="37"/>
      <c r="G12" s="37"/>
      <c r="H12" s="37"/>
      <c r="I12" s="37"/>
      <c r="J12" s="37"/>
      <c r="K12" s="37"/>
      <c r="L12" s="37"/>
      <c r="M12" s="37"/>
      <c r="N12" s="37"/>
      <c r="O12" s="37"/>
    </row>
    <row r="13" spans="1:15" x14ac:dyDescent="0.25">
      <c r="A13" s="37"/>
      <c r="B13" s="37"/>
      <c r="C13" s="37"/>
      <c r="D13" s="37"/>
      <c r="E13" s="37"/>
      <c r="F13" s="37"/>
      <c r="G13" s="37"/>
      <c r="H13" s="37"/>
      <c r="I13" s="37"/>
      <c r="J13" s="37"/>
      <c r="K13" s="37"/>
      <c r="L13" s="37"/>
      <c r="M13" s="37"/>
      <c r="N13" s="37"/>
      <c r="O13" s="37"/>
    </row>
    <row r="14" spans="1:15" x14ac:dyDescent="0.25">
      <c r="A14" s="37"/>
      <c r="B14" s="37"/>
      <c r="C14" s="37"/>
      <c r="D14" s="37"/>
      <c r="E14" s="37"/>
      <c r="F14" s="37"/>
      <c r="G14" s="37"/>
      <c r="H14" s="37"/>
      <c r="I14" s="37"/>
      <c r="J14" s="37"/>
      <c r="K14" s="37"/>
      <c r="L14" s="37"/>
      <c r="M14" s="37"/>
      <c r="N14" s="37"/>
      <c r="O14" s="37"/>
    </row>
    <row r="15" spans="1:15" x14ac:dyDescent="0.25">
      <c r="A15" s="37"/>
      <c r="B15" s="37"/>
      <c r="C15" s="37"/>
      <c r="D15" s="37"/>
      <c r="E15" s="37"/>
      <c r="F15" s="37"/>
      <c r="G15" s="37"/>
      <c r="H15" s="37"/>
      <c r="I15" s="37"/>
      <c r="J15" s="37"/>
      <c r="K15" s="37"/>
      <c r="L15" s="37"/>
      <c r="M15" s="37"/>
      <c r="N15" s="37"/>
      <c r="O15" s="37"/>
    </row>
    <row r="16" spans="1:15" x14ac:dyDescent="0.25">
      <c r="A16" s="37"/>
      <c r="B16" s="37"/>
      <c r="C16" s="37"/>
      <c r="D16" s="37"/>
      <c r="E16" s="37"/>
      <c r="F16" s="37"/>
      <c r="G16" s="37"/>
      <c r="H16" s="37"/>
      <c r="I16" s="37"/>
      <c r="J16" s="37"/>
      <c r="K16" s="37"/>
      <c r="L16" s="37"/>
      <c r="M16" s="37"/>
      <c r="N16" s="37"/>
      <c r="O16" s="37"/>
    </row>
    <row r="17" spans="1:15" x14ac:dyDescent="0.25">
      <c r="A17" s="37"/>
      <c r="B17" s="37"/>
      <c r="C17" s="37"/>
      <c r="D17" s="37"/>
      <c r="E17" s="37"/>
      <c r="F17" s="37"/>
      <c r="G17" s="37"/>
      <c r="H17" s="37"/>
      <c r="I17" s="37"/>
      <c r="J17" s="37"/>
      <c r="K17" s="37"/>
      <c r="L17" s="37"/>
      <c r="M17" s="37"/>
      <c r="N17" s="37"/>
      <c r="O17" s="37"/>
    </row>
    <row r="18" spans="1:15" x14ac:dyDescent="0.25">
      <c r="A18" s="37"/>
      <c r="B18" s="37"/>
      <c r="C18" s="37"/>
      <c r="D18" s="37"/>
      <c r="E18" s="37"/>
      <c r="F18" s="37"/>
      <c r="G18" s="37"/>
      <c r="H18" s="37"/>
      <c r="I18" s="37"/>
      <c r="J18" s="37"/>
      <c r="K18" s="37"/>
      <c r="L18" s="37"/>
      <c r="M18" s="37"/>
      <c r="N18" s="37"/>
      <c r="O18" s="37"/>
    </row>
    <row r="19" spans="1:15" x14ac:dyDescent="0.25">
      <c r="A19" s="37"/>
      <c r="B19" s="37"/>
      <c r="C19" s="37"/>
      <c r="D19" s="37"/>
      <c r="E19" s="37"/>
      <c r="F19" s="37"/>
      <c r="G19" s="37"/>
      <c r="H19" s="37"/>
      <c r="I19" s="37"/>
      <c r="J19" s="37"/>
      <c r="K19" s="37"/>
      <c r="L19" s="37"/>
      <c r="M19" s="37"/>
      <c r="N19" s="37"/>
      <c r="O19" s="37"/>
    </row>
    <row r="20" spans="1:15" x14ac:dyDescent="0.25">
      <c r="A20" s="37"/>
      <c r="B20" s="37"/>
      <c r="C20" s="37"/>
      <c r="D20" s="37"/>
      <c r="E20" s="37"/>
      <c r="F20" s="37"/>
      <c r="G20" s="37"/>
      <c r="H20" s="37"/>
      <c r="I20" s="37"/>
      <c r="J20" s="37"/>
      <c r="K20" s="37"/>
      <c r="L20" s="37"/>
      <c r="M20" s="37"/>
      <c r="N20" s="37"/>
      <c r="O20" s="37"/>
    </row>
    <row r="21" spans="1:15" x14ac:dyDescent="0.25">
      <c r="A21" s="37"/>
      <c r="B21" s="37"/>
      <c r="C21" s="37"/>
      <c r="D21" s="37"/>
      <c r="E21" s="37"/>
      <c r="F21" s="37"/>
      <c r="G21" s="37"/>
      <c r="H21" s="37"/>
      <c r="I21" s="37"/>
      <c r="J21" s="37"/>
      <c r="K21" s="37"/>
      <c r="L21" s="37"/>
      <c r="M21" s="37"/>
      <c r="N21" s="37"/>
      <c r="O21" s="37"/>
    </row>
    <row r="22" spans="1:15" x14ac:dyDescent="0.25">
      <c r="A22" s="37"/>
      <c r="B22" s="37"/>
      <c r="C22" s="37"/>
      <c r="D22" s="37"/>
      <c r="E22" s="37"/>
      <c r="F22" s="37"/>
      <c r="G22" s="37"/>
      <c r="H22" s="37"/>
      <c r="I22" s="37"/>
      <c r="J22" s="37"/>
      <c r="K22" s="37"/>
      <c r="L22" s="37"/>
      <c r="M22" s="37"/>
      <c r="N22" s="37"/>
      <c r="O22" s="37"/>
    </row>
    <row r="23" spans="1:15" x14ac:dyDescent="0.25">
      <c r="A23" s="37"/>
      <c r="B23" s="37"/>
      <c r="C23" s="37"/>
      <c r="D23" s="37"/>
      <c r="E23" s="37"/>
      <c r="F23" s="37"/>
      <c r="G23" s="37"/>
      <c r="H23" s="37"/>
      <c r="I23" s="37"/>
      <c r="J23" s="37"/>
      <c r="K23" s="37"/>
      <c r="L23" s="37"/>
      <c r="M23" s="37"/>
      <c r="N23" s="37"/>
      <c r="O23" s="37"/>
    </row>
    <row r="24" spans="1:15" x14ac:dyDescent="0.25">
      <c r="A24" s="37"/>
      <c r="B24" s="37"/>
      <c r="C24" s="37"/>
      <c r="D24" s="37"/>
      <c r="E24" s="37"/>
      <c r="F24" s="37"/>
      <c r="G24" s="37"/>
      <c r="H24" s="37"/>
      <c r="I24" s="37"/>
      <c r="J24" s="37"/>
      <c r="K24" s="37"/>
      <c r="L24" s="37"/>
      <c r="M24" s="37"/>
      <c r="N24" s="37"/>
      <c r="O24" s="37"/>
    </row>
    <row r="25" spans="1:15" x14ac:dyDescent="0.25">
      <c r="A25" s="37"/>
      <c r="B25" s="37"/>
      <c r="C25" s="37"/>
      <c r="D25" s="37"/>
      <c r="E25" s="37"/>
      <c r="F25" s="37"/>
      <c r="G25" s="37"/>
      <c r="H25" s="37"/>
      <c r="I25" s="37"/>
      <c r="J25" s="37"/>
      <c r="K25" s="37"/>
      <c r="L25" s="37"/>
      <c r="M25" s="37"/>
      <c r="N25" s="37"/>
      <c r="O25" s="37"/>
    </row>
    <row r="26" spans="1:15" x14ac:dyDescent="0.25">
      <c r="A26" s="37"/>
      <c r="B26" s="37"/>
      <c r="C26" s="37"/>
      <c r="D26" s="37"/>
      <c r="E26" s="37"/>
      <c r="F26" s="37"/>
      <c r="G26" s="37"/>
      <c r="H26" s="37"/>
      <c r="I26" s="37"/>
      <c r="J26" s="37"/>
      <c r="K26" s="37"/>
      <c r="L26" s="37"/>
      <c r="M26" s="37"/>
      <c r="N26" s="37"/>
      <c r="O26" s="37"/>
    </row>
    <row r="27" spans="1:15" x14ac:dyDescent="0.25">
      <c r="A27" s="37"/>
      <c r="B27" s="37"/>
      <c r="C27" s="37"/>
      <c r="D27" s="37"/>
      <c r="E27" s="37"/>
      <c r="F27" s="37"/>
      <c r="G27" s="37"/>
      <c r="H27" s="37"/>
      <c r="I27" s="37"/>
      <c r="J27" s="37"/>
      <c r="K27" s="37"/>
      <c r="L27" s="37"/>
      <c r="M27" s="37"/>
      <c r="N27" s="37"/>
      <c r="O27" s="37"/>
    </row>
    <row r="28" spans="1:15" x14ac:dyDescent="0.25">
      <c r="A28" s="37"/>
      <c r="B28" s="37"/>
      <c r="C28" s="37"/>
      <c r="D28" s="37"/>
      <c r="E28" s="37"/>
      <c r="F28" s="37"/>
      <c r="G28" s="37"/>
      <c r="H28" s="37"/>
      <c r="I28" s="37"/>
      <c r="J28" s="37"/>
      <c r="K28" s="37"/>
      <c r="L28" s="37"/>
      <c r="M28" s="37"/>
      <c r="N28" s="37"/>
      <c r="O28" s="37"/>
    </row>
    <row r="32" spans="1:15" x14ac:dyDescent="0.25">
      <c r="A32" s="7" t="s">
        <v>117</v>
      </c>
    </row>
    <row r="33" spans="1:8" x14ac:dyDescent="0.25">
      <c r="A33" s="14">
        <v>55</v>
      </c>
      <c r="E33" s="7" t="s">
        <v>106</v>
      </c>
    </row>
    <row r="34" spans="1:8" x14ac:dyDescent="0.25">
      <c r="A34" s="14">
        <v>60</v>
      </c>
      <c r="E34" s="7" t="s">
        <v>57</v>
      </c>
      <c r="F34" s="8">
        <f>QUARTILE(A33:A132,1)</f>
        <v>143.75</v>
      </c>
    </row>
    <row r="35" spans="1:8" x14ac:dyDescent="0.25">
      <c r="A35" s="14">
        <v>62</v>
      </c>
      <c r="E35" s="7" t="s">
        <v>107</v>
      </c>
      <c r="F35" s="8">
        <f>QUARTILE(A33:A132,2)</f>
        <v>267.5</v>
      </c>
    </row>
    <row r="36" spans="1:8" x14ac:dyDescent="0.25">
      <c r="A36" s="14">
        <v>65</v>
      </c>
      <c r="E36" s="7" t="s">
        <v>56</v>
      </c>
      <c r="F36" s="8">
        <f>QUARTILE(A33:A132,3)</f>
        <v>391.25</v>
      </c>
    </row>
    <row r="37" spans="1:8" x14ac:dyDescent="0.25">
      <c r="A37" s="14">
        <v>68</v>
      </c>
    </row>
    <row r="38" spans="1:8" x14ac:dyDescent="0.25">
      <c r="A38" s="14">
        <v>70</v>
      </c>
      <c r="E38" s="7" t="s">
        <v>118</v>
      </c>
      <c r="H38" s="7" t="s">
        <v>122</v>
      </c>
    </row>
    <row r="39" spans="1:8" x14ac:dyDescent="0.25">
      <c r="A39" s="14">
        <v>72</v>
      </c>
      <c r="E39" s="7" t="s">
        <v>119</v>
      </c>
      <c r="F39" s="8">
        <f>PERCENTILE(A33:A132,15%)</f>
        <v>94.55</v>
      </c>
      <c r="H39" s="8" t="s">
        <v>123</v>
      </c>
    </row>
    <row r="40" spans="1:8" x14ac:dyDescent="0.25">
      <c r="A40" s="14">
        <v>75</v>
      </c>
      <c r="E40" s="7" t="s">
        <v>120</v>
      </c>
      <c r="F40" s="8">
        <f>PERCENTILE(A33:A132,50%)</f>
        <v>267.5</v>
      </c>
      <c r="H40" s="8" t="s">
        <v>124</v>
      </c>
    </row>
    <row r="41" spans="1:8" x14ac:dyDescent="0.25">
      <c r="A41" s="14">
        <v>78</v>
      </c>
      <c r="E41" s="7" t="s">
        <v>121</v>
      </c>
      <c r="F41" s="8">
        <f>PERCENTILE(A33:A132,85%)</f>
        <v>440.74999999999994</v>
      </c>
      <c r="H41" s="8" t="s">
        <v>125</v>
      </c>
    </row>
    <row r="42" spans="1:8" x14ac:dyDescent="0.25">
      <c r="A42" s="14">
        <v>80</v>
      </c>
    </row>
    <row r="43" spans="1:8" x14ac:dyDescent="0.25">
      <c r="A43" s="14">
        <v>82</v>
      </c>
    </row>
    <row r="44" spans="1:8" x14ac:dyDescent="0.25">
      <c r="A44" s="14">
        <v>85</v>
      </c>
    </row>
    <row r="45" spans="1:8" x14ac:dyDescent="0.25">
      <c r="A45" s="14">
        <v>88</v>
      </c>
    </row>
    <row r="46" spans="1:8" x14ac:dyDescent="0.25">
      <c r="A46" s="14">
        <v>90</v>
      </c>
    </row>
    <row r="47" spans="1:8" x14ac:dyDescent="0.25">
      <c r="A47" s="14">
        <v>92</v>
      </c>
    </row>
    <row r="48" spans="1:8" x14ac:dyDescent="0.25">
      <c r="A48" s="14">
        <v>95</v>
      </c>
    </row>
    <row r="49" spans="1:1" x14ac:dyDescent="0.25">
      <c r="A49" s="14">
        <v>100</v>
      </c>
    </row>
    <row r="50" spans="1:1" x14ac:dyDescent="0.25">
      <c r="A50" s="14">
        <v>105</v>
      </c>
    </row>
    <row r="51" spans="1:1" x14ac:dyDescent="0.25">
      <c r="A51" s="14">
        <v>110</v>
      </c>
    </row>
    <row r="52" spans="1:1" x14ac:dyDescent="0.25">
      <c r="A52" s="14">
        <v>115</v>
      </c>
    </row>
    <row r="53" spans="1:1" x14ac:dyDescent="0.25">
      <c r="A53" s="14">
        <v>120</v>
      </c>
    </row>
    <row r="54" spans="1:1" x14ac:dyDescent="0.25">
      <c r="A54" s="14">
        <v>125</v>
      </c>
    </row>
    <row r="55" spans="1:1" x14ac:dyDescent="0.25">
      <c r="A55" s="14">
        <v>130</v>
      </c>
    </row>
    <row r="56" spans="1:1" x14ac:dyDescent="0.25">
      <c r="A56" s="14">
        <v>135</v>
      </c>
    </row>
    <row r="57" spans="1:1" x14ac:dyDescent="0.25">
      <c r="A57" s="14">
        <v>140</v>
      </c>
    </row>
    <row r="58" spans="1:1" x14ac:dyDescent="0.25">
      <c r="A58" s="14">
        <v>145</v>
      </c>
    </row>
    <row r="59" spans="1:1" x14ac:dyDescent="0.25">
      <c r="A59" s="14">
        <v>150</v>
      </c>
    </row>
    <row r="60" spans="1:1" x14ac:dyDescent="0.25">
      <c r="A60" s="14">
        <v>155</v>
      </c>
    </row>
    <row r="61" spans="1:1" x14ac:dyDescent="0.25">
      <c r="A61" s="14">
        <v>160</v>
      </c>
    </row>
    <row r="62" spans="1:1" x14ac:dyDescent="0.25">
      <c r="A62" s="14">
        <v>165</v>
      </c>
    </row>
    <row r="63" spans="1:1" x14ac:dyDescent="0.25">
      <c r="A63" s="14">
        <v>170</v>
      </c>
    </row>
    <row r="64" spans="1:1" x14ac:dyDescent="0.25">
      <c r="A64" s="14">
        <v>175</v>
      </c>
    </row>
    <row r="65" spans="1:1" x14ac:dyDescent="0.25">
      <c r="A65" s="14">
        <v>180</v>
      </c>
    </row>
    <row r="66" spans="1:1" x14ac:dyDescent="0.25">
      <c r="A66" s="14">
        <v>185</v>
      </c>
    </row>
    <row r="67" spans="1:1" x14ac:dyDescent="0.25">
      <c r="A67" s="14">
        <v>190</v>
      </c>
    </row>
    <row r="68" spans="1:1" x14ac:dyDescent="0.25">
      <c r="A68" s="14">
        <v>195</v>
      </c>
    </row>
    <row r="69" spans="1:1" x14ac:dyDescent="0.25">
      <c r="A69" s="14">
        <v>200</v>
      </c>
    </row>
    <row r="70" spans="1:1" x14ac:dyDescent="0.25">
      <c r="A70" s="14">
        <v>205</v>
      </c>
    </row>
    <row r="71" spans="1:1" x14ac:dyDescent="0.25">
      <c r="A71" s="14">
        <v>210</v>
      </c>
    </row>
    <row r="72" spans="1:1" x14ac:dyDescent="0.25">
      <c r="A72" s="14">
        <v>215</v>
      </c>
    </row>
    <row r="73" spans="1:1" x14ac:dyDescent="0.25">
      <c r="A73" s="14">
        <v>220</v>
      </c>
    </row>
    <row r="74" spans="1:1" x14ac:dyDescent="0.25">
      <c r="A74" s="14">
        <v>225</v>
      </c>
    </row>
    <row r="75" spans="1:1" x14ac:dyDescent="0.25">
      <c r="A75" s="14">
        <v>230</v>
      </c>
    </row>
    <row r="76" spans="1:1" x14ac:dyDescent="0.25">
      <c r="A76" s="14">
        <v>235</v>
      </c>
    </row>
    <row r="77" spans="1:1" x14ac:dyDescent="0.25">
      <c r="A77" s="14">
        <v>240</v>
      </c>
    </row>
    <row r="78" spans="1:1" x14ac:dyDescent="0.25">
      <c r="A78" s="14">
        <v>245</v>
      </c>
    </row>
    <row r="79" spans="1:1" x14ac:dyDescent="0.25">
      <c r="A79" s="14">
        <v>250</v>
      </c>
    </row>
    <row r="80" spans="1:1" x14ac:dyDescent="0.25">
      <c r="A80" s="14">
        <v>255</v>
      </c>
    </row>
    <row r="81" spans="1:1" x14ac:dyDescent="0.25">
      <c r="A81" s="14">
        <v>260</v>
      </c>
    </row>
    <row r="82" spans="1:1" x14ac:dyDescent="0.25">
      <c r="A82" s="14">
        <v>265</v>
      </c>
    </row>
    <row r="83" spans="1:1" x14ac:dyDescent="0.25">
      <c r="A83" s="14">
        <v>270</v>
      </c>
    </row>
    <row r="84" spans="1:1" x14ac:dyDescent="0.25">
      <c r="A84" s="14">
        <v>275</v>
      </c>
    </row>
    <row r="85" spans="1:1" x14ac:dyDescent="0.25">
      <c r="A85" s="14">
        <v>280</v>
      </c>
    </row>
    <row r="86" spans="1:1" x14ac:dyDescent="0.25">
      <c r="A86" s="14">
        <v>285</v>
      </c>
    </row>
    <row r="87" spans="1:1" x14ac:dyDescent="0.25">
      <c r="A87" s="14">
        <v>290</v>
      </c>
    </row>
    <row r="88" spans="1:1" x14ac:dyDescent="0.25">
      <c r="A88" s="14">
        <v>295</v>
      </c>
    </row>
    <row r="89" spans="1:1" x14ac:dyDescent="0.25">
      <c r="A89" s="14">
        <v>300</v>
      </c>
    </row>
    <row r="90" spans="1:1" x14ac:dyDescent="0.25">
      <c r="A90" s="14">
        <v>305</v>
      </c>
    </row>
    <row r="91" spans="1:1" x14ac:dyDescent="0.25">
      <c r="A91" s="14">
        <v>310</v>
      </c>
    </row>
    <row r="92" spans="1:1" x14ac:dyDescent="0.25">
      <c r="A92" s="14">
        <v>315</v>
      </c>
    </row>
    <row r="93" spans="1:1" x14ac:dyDescent="0.25">
      <c r="A93" s="14">
        <v>320</v>
      </c>
    </row>
    <row r="94" spans="1:1" x14ac:dyDescent="0.25">
      <c r="A94" s="14">
        <v>325</v>
      </c>
    </row>
    <row r="95" spans="1:1" x14ac:dyDescent="0.25">
      <c r="A95" s="14">
        <v>330</v>
      </c>
    </row>
    <row r="96" spans="1:1" x14ac:dyDescent="0.25">
      <c r="A96" s="14">
        <v>335</v>
      </c>
    </row>
    <row r="97" spans="1:1" x14ac:dyDescent="0.25">
      <c r="A97" s="14">
        <v>340</v>
      </c>
    </row>
    <row r="98" spans="1:1" x14ac:dyDescent="0.25">
      <c r="A98" s="14">
        <v>345</v>
      </c>
    </row>
    <row r="99" spans="1:1" x14ac:dyDescent="0.25">
      <c r="A99" s="14">
        <v>350</v>
      </c>
    </row>
    <row r="100" spans="1:1" x14ac:dyDescent="0.25">
      <c r="A100" s="14">
        <v>355</v>
      </c>
    </row>
    <row r="101" spans="1:1" x14ac:dyDescent="0.25">
      <c r="A101" s="14">
        <v>360</v>
      </c>
    </row>
    <row r="102" spans="1:1" x14ac:dyDescent="0.25">
      <c r="A102" s="14">
        <v>365</v>
      </c>
    </row>
    <row r="103" spans="1:1" x14ac:dyDescent="0.25">
      <c r="A103" s="14">
        <v>370</v>
      </c>
    </row>
    <row r="104" spans="1:1" x14ac:dyDescent="0.25">
      <c r="A104" s="14">
        <v>375</v>
      </c>
    </row>
    <row r="105" spans="1:1" x14ac:dyDescent="0.25">
      <c r="A105" s="14">
        <v>380</v>
      </c>
    </row>
    <row r="106" spans="1:1" x14ac:dyDescent="0.25">
      <c r="A106" s="14">
        <v>385</v>
      </c>
    </row>
    <row r="107" spans="1:1" x14ac:dyDescent="0.25">
      <c r="A107" s="14">
        <v>390</v>
      </c>
    </row>
    <row r="108" spans="1:1" x14ac:dyDescent="0.25">
      <c r="A108" s="14">
        <v>395</v>
      </c>
    </row>
    <row r="109" spans="1:1" x14ac:dyDescent="0.25">
      <c r="A109" s="14">
        <v>400</v>
      </c>
    </row>
    <row r="110" spans="1:1" x14ac:dyDescent="0.25">
      <c r="A110" s="14">
        <v>405</v>
      </c>
    </row>
    <row r="111" spans="1:1" x14ac:dyDescent="0.25">
      <c r="A111" s="14">
        <v>410</v>
      </c>
    </row>
    <row r="112" spans="1:1" x14ac:dyDescent="0.25">
      <c r="A112" s="14">
        <v>415</v>
      </c>
    </row>
    <row r="113" spans="1:1" x14ac:dyDescent="0.25">
      <c r="A113" s="14">
        <v>420</v>
      </c>
    </row>
    <row r="114" spans="1:1" x14ac:dyDescent="0.25">
      <c r="A114" s="14">
        <v>425</v>
      </c>
    </row>
    <row r="115" spans="1:1" x14ac:dyDescent="0.25">
      <c r="A115" s="14">
        <v>430</v>
      </c>
    </row>
    <row r="116" spans="1:1" x14ac:dyDescent="0.25">
      <c r="A116" s="14">
        <v>435</v>
      </c>
    </row>
    <row r="117" spans="1:1" x14ac:dyDescent="0.25">
      <c r="A117" s="14">
        <v>440</v>
      </c>
    </row>
    <row r="118" spans="1:1" x14ac:dyDescent="0.25">
      <c r="A118" s="14">
        <v>445</v>
      </c>
    </row>
    <row r="119" spans="1:1" x14ac:dyDescent="0.25">
      <c r="A119" s="14">
        <v>450</v>
      </c>
    </row>
    <row r="120" spans="1:1" x14ac:dyDescent="0.25">
      <c r="A120" s="14">
        <v>455</v>
      </c>
    </row>
    <row r="121" spans="1:1" x14ac:dyDescent="0.25">
      <c r="A121" s="14">
        <v>460</v>
      </c>
    </row>
    <row r="122" spans="1:1" x14ac:dyDescent="0.25">
      <c r="A122" s="14">
        <v>465</v>
      </c>
    </row>
    <row r="123" spans="1:1" x14ac:dyDescent="0.25">
      <c r="A123" s="14">
        <v>470</v>
      </c>
    </row>
    <row r="124" spans="1:1" x14ac:dyDescent="0.25">
      <c r="A124" s="14">
        <v>475</v>
      </c>
    </row>
    <row r="125" spans="1:1" x14ac:dyDescent="0.25">
      <c r="A125" s="14">
        <v>480</v>
      </c>
    </row>
    <row r="126" spans="1:1" x14ac:dyDescent="0.25">
      <c r="A126" s="14">
        <v>485</v>
      </c>
    </row>
    <row r="127" spans="1:1" x14ac:dyDescent="0.25">
      <c r="A127" s="14">
        <v>490</v>
      </c>
    </row>
    <row r="128" spans="1:1" x14ac:dyDescent="0.25">
      <c r="A128" s="14">
        <v>495</v>
      </c>
    </row>
    <row r="129" spans="1:1" x14ac:dyDescent="0.25">
      <c r="A129" s="14">
        <v>500</v>
      </c>
    </row>
    <row r="130" spans="1:1" x14ac:dyDescent="0.25">
      <c r="A130" s="14">
        <v>505</v>
      </c>
    </row>
    <row r="131" spans="1:1" x14ac:dyDescent="0.25">
      <c r="A131" s="14">
        <v>510</v>
      </c>
    </row>
    <row r="132" spans="1:1" x14ac:dyDescent="0.25">
      <c r="A132" s="14">
        <v>515</v>
      </c>
    </row>
  </sheetData>
  <mergeCells count="1">
    <mergeCell ref="A1:O2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9"/>
  <sheetViews>
    <sheetView topLeftCell="A20" workbookViewId="0">
      <selection activeCell="A30" sqref="A30"/>
    </sheetView>
  </sheetViews>
  <sheetFormatPr defaultRowHeight="15" x14ac:dyDescent="0.25"/>
  <cols>
    <col min="1" max="1" width="36" customWidth="1"/>
    <col min="6" max="6" width="21.140625" customWidth="1"/>
    <col min="7" max="7" width="9.5703125" customWidth="1"/>
    <col min="9" max="9" width="80.5703125" customWidth="1"/>
    <col min="10" max="13" width="9.140625" hidden="1" customWidth="1"/>
    <col min="14" max="14" width="6.28515625" hidden="1" customWidth="1"/>
    <col min="15" max="16" width="9.140625" hidden="1" customWidth="1"/>
  </cols>
  <sheetData>
    <row r="1" spans="1:16" x14ac:dyDescent="0.25">
      <c r="A1" s="36" t="s">
        <v>126</v>
      </c>
      <c r="B1" s="37"/>
      <c r="C1" s="37"/>
      <c r="D1" s="37"/>
      <c r="E1" s="37"/>
      <c r="F1" s="37"/>
      <c r="G1" s="37"/>
      <c r="H1" s="37"/>
      <c r="I1" s="37"/>
      <c r="J1" s="37"/>
      <c r="K1" s="37"/>
      <c r="L1" s="37"/>
      <c r="M1" s="37"/>
      <c r="N1" s="37"/>
      <c r="O1" s="37"/>
      <c r="P1" s="37"/>
    </row>
    <row r="2" spans="1:16" x14ac:dyDescent="0.25">
      <c r="A2" s="37"/>
      <c r="B2" s="37"/>
      <c r="C2" s="37"/>
      <c r="D2" s="37"/>
      <c r="E2" s="37"/>
      <c r="F2" s="37"/>
      <c r="G2" s="37"/>
      <c r="H2" s="37"/>
      <c r="I2" s="37"/>
      <c r="J2" s="37"/>
      <c r="K2" s="37"/>
      <c r="L2" s="37"/>
      <c r="M2" s="37"/>
      <c r="N2" s="37"/>
      <c r="O2" s="37"/>
      <c r="P2" s="37"/>
    </row>
    <row r="3" spans="1:16" x14ac:dyDescent="0.25">
      <c r="A3" s="37"/>
      <c r="B3" s="37"/>
      <c r="C3" s="37"/>
      <c r="D3" s="37"/>
      <c r="E3" s="37"/>
      <c r="F3" s="37"/>
      <c r="G3" s="37"/>
      <c r="H3" s="37"/>
      <c r="I3" s="37"/>
      <c r="J3" s="37"/>
      <c r="K3" s="37"/>
      <c r="L3" s="37"/>
      <c r="M3" s="37"/>
      <c r="N3" s="37"/>
      <c r="O3" s="37"/>
      <c r="P3" s="37"/>
    </row>
    <row r="4" spans="1:16" x14ac:dyDescent="0.25">
      <c r="A4" s="37"/>
      <c r="B4" s="37"/>
      <c r="C4" s="37"/>
      <c r="D4" s="37"/>
      <c r="E4" s="37"/>
      <c r="F4" s="37"/>
      <c r="G4" s="37"/>
      <c r="H4" s="37"/>
      <c r="I4" s="37"/>
      <c r="J4" s="37"/>
      <c r="K4" s="37"/>
      <c r="L4" s="37"/>
      <c r="M4" s="37"/>
      <c r="N4" s="37"/>
      <c r="O4" s="37"/>
      <c r="P4" s="37"/>
    </row>
    <row r="5" spans="1:16" x14ac:dyDescent="0.25">
      <c r="A5" s="37"/>
      <c r="B5" s="37"/>
      <c r="C5" s="37"/>
      <c r="D5" s="37"/>
      <c r="E5" s="37"/>
      <c r="F5" s="37"/>
      <c r="G5" s="37"/>
      <c r="H5" s="37"/>
      <c r="I5" s="37"/>
      <c r="J5" s="37"/>
      <c r="K5" s="37"/>
      <c r="L5" s="37"/>
      <c r="M5" s="37"/>
      <c r="N5" s="37"/>
      <c r="O5" s="37"/>
      <c r="P5" s="37"/>
    </row>
    <row r="6" spans="1:16" x14ac:dyDescent="0.25">
      <c r="A6" s="37"/>
      <c r="B6" s="37"/>
      <c r="C6" s="37"/>
      <c r="D6" s="37"/>
      <c r="E6" s="37"/>
      <c r="F6" s="37"/>
      <c r="G6" s="37"/>
      <c r="H6" s="37"/>
      <c r="I6" s="37"/>
      <c r="J6" s="37"/>
      <c r="K6" s="37"/>
      <c r="L6" s="37"/>
      <c r="M6" s="37"/>
      <c r="N6" s="37"/>
      <c r="O6" s="37"/>
      <c r="P6" s="37"/>
    </row>
    <row r="7" spans="1:16" x14ac:dyDescent="0.25">
      <c r="A7" s="37"/>
      <c r="B7" s="37"/>
      <c r="C7" s="37"/>
      <c r="D7" s="37"/>
      <c r="E7" s="37"/>
      <c r="F7" s="37"/>
      <c r="G7" s="37"/>
      <c r="H7" s="37"/>
      <c r="I7" s="37"/>
      <c r="J7" s="37"/>
      <c r="K7" s="37"/>
      <c r="L7" s="37"/>
      <c r="M7" s="37"/>
      <c r="N7" s="37"/>
      <c r="O7" s="37"/>
      <c r="P7" s="37"/>
    </row>
    <row r="8" spans="1:16" x14ac:dyDescent="0.25">
      <c r="A8" s="37"/>
      <c r="B8" s="37"/>
      <c r="C8" s="37"/>
      <c r="D8" s="37"/>
      <c r="E8" s="37"/>
      <c r="F8" s="37"/>
      <c r="G8" s="37"/>
      <c r="H8" s="37"/>
      <c r="I8" s="37"/>
      <c r="J8" s="37"/>
      <c r="K8" s="37"/>
      <c r="L8" s="37"/>
      <c r="M8" s="37"/>
      <c r="N8" s="37"/>
      <c r="O8" s="37"/>
      <c r="P8" s="37"/>
    </row>
    <row r="9" spans="1:16" x14ac:dyDescent="0.25">
      <c r="A9" s="37"/>
      <c r="B9" s="37"/>
      <c r="C9" s="37"/>
      <c r="D9" s="37"/>
      <c r="E9" s="37"/>
      <c r="F9" s="37"/>
      <c r="G9" s="37"/>
      <c r="H9" s="37"/>
      <c r="I9" s="37"/>
      <c r="J9" s="37"/>
      <c r="K9" s="37"/>
      <c r="L9" s="37"/>
      <c r="M9" s="37"/>
      <c r="N9" s="37"/>
      <c r="O9" s="37"/>
      <c r="P9" s="37"/>
    </row>
    <row r="10" spans="1:16" x14ac:dyDescent="0.25">
      <c r="A10" s="37"/>
      <c r="B10" s="37"/>
      <c r="C10" s="37"/>
      <c r="D10" s="37"/>
      <c r="E10" s="37"/>
      <c r="F10" s="37"/>
      <c r="G10" s="37"/>
      <c r="H10" s="37"/>
      <c r="I10" s="37"/>
      <c r="J10" s="37"/>
      <c r="K10" s="37"/>
      <c r="L10" s="37"/>
      <c r="M10" s="37"/>
      <c r="N10" s="37"/>
      <c r="O10" s="37"/>
      <c r="P10" s="37"/>
    </row>
    <row r="11" spans="1:16" x14ac:dyDescent="0.25">
      <c r="A11" s="37"/>
      <c r="B11" s="37"/>
      <c r="C11" s="37"/>
      <c r="D11" s="37"/>
      <c r="E11" s="37"/>
      <c r="F11" s="37"/>
      <c r="G11" s="37"/>
      <c r="H11" s="37"/>
      <c r="I11" s="37"/>
      <c r="J11" s="37"/>
      <c r="K11" s="37"/>
      <c r="L11" s="37"/>
      <c r="M11" s="37"/>
      <c r="N11" s="37"/>
      <c r="O11" s="37"/>
      <c r="P11" s="37"/>
    </row>
    <row r="12" spans="1:16" x14ac:dyDescent="0.25">
      <c r="A12" s="37"/>
      <c r="B12" s="37"/>
      <c r="C12" s="37"/>
      <c r="D12" s="37"/>
      <c r="E12" s="37"/>
      <c r="F12" s="37"/>
      <c r="G12" s="37"/>
      <c r="H12" s="37"/>
      <c r="I12" s="37"/>
      <c r="J12" s="37"/>
      <c r="K12" s="37"/>
      <c r="L12" s="37"/>
      <c r="M12" s="37"/>
      <c r="N12" s="37"/>
      <c r="O12" s="37"/>
      <c r="P12" s="37"/>
    </row>
    <row r="13" spans="1:16" x14ac:dyDescent="0.25">
      <c r="A13" s="37"/>
      <c r="B13" s="37"/>
      <c r="C13" s="37"/>
      <c r="D13" s="37"/>
      <c r="E13" s="37"/>
      <c r="F13" s="37"/>
      <c r="G13" s="37"/>
      <c r="H13" s="37"/>
      <c r="I13" s="37"/>
      <c r="J13" s="37"/>
      <c r="K13" s="37"/>
      <c r="L13" s="37"/>
      <c r="M13" s="37"/>
      <c r="N13" s="37"/>
      <c r="O13" s="37"/>
      <c r="P13" s="37"/>
    </row>
    <row r="14" spans="1:16" x14ac:dyDescent="0.25">
      <c r="A14" s="37"/>
      <c r="B14" s="37"/>
      <c r="C14" s="37"/>
      <c r="D14" s="37"/>
      <c r="E14" s="37"/>
      <c r="F14" s="37"/>
      <c r="G14" s="37"/>
      <c r="H14" s="37"/>
      <c r="I14" s="37"/>
      <c r="J14" s="37"/>
      <c r="K14" s="37"/>
      <c r="L14" s="37"/>
      <c r="M14" s="37"/>
      <c r="N14" s="37"/>
      <c r="O14" s="37"/>
      <c r="P14" s="37"/>
    </row>
    <row r="15" spans="1:16" x14ac:dyDescent="0.25">
      <c r="A15" s="37"/>
      <c r="B15" s="37"/>
      <c r="C15" s="37"/>
      <c r="D15" s="37"/>
      <c r="E15" s="37"/>
      <c r="F15" s="37"/>
      <c r="G15" s="37"/>
      <c r="H15" s="37"/>
      <c r="I15" s="37"/>
      <c r="J15" s="37"/>
      <c r="K15" s="37"/>
      <c r="L15" s="37"/>
      <c r="M15" s="37"/>
      <c r="N15" s="37"/>
      <c r="O15" s="37"/>
      <c r="P15" s="37"/>
    </row>
    <row r="16" spans="1:16" x14ac:dyDescent="0.25">
      <c r="A16" s="37"/>
      <c r="B16" s="37"/>
      <c r="C16" s="37"/>
      <c r="D16" s="37"/>
      <c r="E16" s="37"/>
      <c r="F16" s="37"/>
      <c r="G16" s="37"/>
      <c r="H16" s="37"/>
      <c r="I16" s="37"/>
      <c r="J16" s="37"/>
      <c r="K16" s="37"/>
      <c r="L16" s="37"/>
      <c r="M16" s="37"/>
      <c r="N16" s="37"/>
      <c r="O16" s="37"/>
      <c r="P16" s="37"/>
    </row>
    <row r="17" spans="1:16" x14ac:dyDescent="0.25">
      <c r="A17" s="37"/>
      <c r="B17" s="37"/>
      <c r="C17" s="37"/>
      <c r="D17" s="37"/>
      <c r="E17" s="37"/>
      <c r="F17" s="37"/>
      <c r="G17" s="37"/>
      <c r="H17" s="37"/>
      <c r="I17" s="37"/>
      <c r="J17" s="37"/>
      <c r="K17" s="37"/>
      <c r="L17" s="37"/>
      <c r="M17" s="37"/>
      <c r="N17" s="37"/>
      <c r="O17" s="37"/>
      <c r="P17" s="37"/>
    </row>
    <row r="18" spans="1:16" x14ac:dyDescent="0.25">
      <c r="A18" s="37"/>
      <c r="B18" s="37"/>
      <c r="C18" s="37"/>
      <c r="D18" s="37"/>
      <c r="E18" s="37"/>
      <c r="F18" s="37"/>
      <c r="G18" s="37"/>
      <c r="H18" s="37"/>
      <c r="I18" s="37"/>
      <c r="J18" s="37"/>
      <c r="K18" s="37"/>
      <c r="L18" s="37"/>
      <c r="M18" s="37"/>
      <c r="N18" s="37"/>
      <c r="O18" s="37"/>
      <c r="P18" s="37"/>
    </row>
    <row r="19" spans="1:16" x14ac:dyDescent="0.25">
      <c r="A19" s="37"/>
      <c r="B19" s="37"/>
      <c r="C19" s="37"/>
      <c r="D19" s="37"/>
      <c r="E19" s="37"/>
      <c r="F19" s="37"/>
      <c r="G19" s="37"/>
      <c r="H19" s="37"/>
      <c r="I19" s="37"/>
      <c r="J19" s="37"/>
      <c r="K19" s="37"/>
      <c r="L19" s="37"/>
      <c r="M19" s="37"/>
      <c r="N19" s="37"/>
      <c r="O19" s="37"/>
      <c r="P19" s="37"/>
    </row>
    <row r="20" spans="1:16" x14ac:dyDescent="0.25">
      <c r="A20" s="37"/>
      <c r="B20" s="37"/>
      <c r="C20" s="37"/>
      <c r="D20" s="37"/>
      <c r="E20" s="37"/>
      <c r="F20" s="37"/>
      <c r="G20" s="37"/>
      <c r="H20" s="37"/>
      <c r="I20" s="37"/>
      <c r="J20" s="37"/>
      <c r="K20" s="37"/>
      <c r="L20" s="37"/>
      <c r="M20" s="37"/>
      <c r="N20" s="37"/>
      <c r="O20" s="37"/>
      <c r="P20" s="37"/>
    </row>
    <row r="21" spans="1:16" x14ac:dyDescent="0.25">
      <c r="A21" s="37"/>
      <c r="B21" s="37"/>
      <c r="C21" s="37"/>
      <c r="D21" s="37"/>
      <c r="E21" s="37"/>
      <c r="F21" s="37"/>
      <c r="G21" s="37"/>
      <c r="H21" s="37"/>
      <c r="I21" s="37"/>
      <c r="J21" s="37"/>
      <c r="K21" s="37"/>
      <c r="L21" s="37"/>
      <c r="M21" s="37"/>
      <c r="N21" s="37"/>
      <c r="O21" s="37"/>
      <c r="P21" s="37"/>
    </row>
    <row r="22" spans="1:16" x14ac:dyDescent="0.25">
      <c r="A22" s="37"/>
      <c r="B22" s="37"/>
      <c r="C22" s="37"/>
      <c r="D22" s="37"/>
      <c r="E22" s="37"/>
      <c r="F22" s="37"/>
      <c r="G22" s="37"/>
      <c r="H22" s="37"/>
      <c r="I22" s="37"/>
      <c r="J22" s="37"/>
      <c r="K22" s="37"/>
      <c r="L22" s="37"/>
      <c r="M22" s="37"/>
      <c r="N22" s="37"/>
      <c r="O22" s="37"/>
      <c r="P22" s="37"/>
    </row>
    <row r="23" spans="1:16" x14ac:dyDescent="0.25">
      <c r="A23" s="37"/>
      <c r="B23" s="37"/>
      <c r="C23" s="37"/>
      <c r="D23" s="37"/>
      <c r="E23" s="37"/>
      <c r="F23" s="37"/>
      <c r="G23" s="37"/>
      <c r="H23" s="37"/>
      <c r="I23" s="37"/>
      <c r="J23" s="37"/>
      <c r="K23" s="37"/>
      <c r="L23" s="37"/>
      <c r="M23" s="37"/>
      <c r="N23" s="37"/>
      <c r="O23" s="37"/>
      <c r="P23" s="37"/>
    </row>
    <row r="24" spans="1:16" x14ac:dyDescent="0.25">
      <c r="A24" s="37"/>
      <c r="B24" s="37"/>
      <c r="C24" s="37"/>
      <c r="D24" s="37"/>
      <c r="E24" s="37"/>
      <c r="F24" s="37"/>
      <c r="G24" s="37"/>
      <c r="H24" s="37"/>
      <c r="I24" s="37"/>
      <c r="J24" s="37"/>
      <c r="K24" s="37"/>
      <c r="L24" s="37"/>
      <c r="M24" s="37"/>
      <c r="N24" s="37"/>
      <c r="O24" s="37"/>
      <c r="P24" s="37"/>
    </row>
    <row r="25" spans="1:16" x14ac:dyDescent="0.25">
      <c r="A25" s="37"/>
      <c r="B25" s="37"/>
      <c r="C25" s="37"/>
      <c r="D25" s="37"/>
      <c r="E25" s="37"/>
      <c r="F25" s="37"/>
      <c r="G25" s="37"/>
      <c r="H25" s="37"/>
      <c r="I25" s="37"/>
      <c r="J25" s="37"/>
      <c r="K25" s="37"/>
      <c r="L25" s="37"/>
      <c r="M25" s="37"/>
      <c r="N25" s="37"/>
      <c r="O25" s="37"/>
      <c r="P25" s="37"/>
    </row>
    <row r="30" spans="1:16" x14ac:dyDescent="0.25">
      <c r="A30" s="7" t="s">
        <v>127</v>
      </c>
      <c r="F30" s="7" t="s">
        <v>106</v>
      </c>
    </row>
    <row r="31" spans="1:16" x14ac:dyDescent="0.25">
      <c r="A31" s="14">
        <v>20</v>
      </c>
      <c r="F31" s="7" t="s">
        <v>57</v>
      </c>
      <c r="G31" s="8">
        <f>QUARTILE(A31:A139,1)</f>
        <v>160</v>
      </c>
    </row>
    <row r="32" spans="1:16" x14ac:dyDescent="0.25">
      <c r="A32" s="14">
        <v>25</v>
      </c>
      <c r="F32" s="7" t="s">
        <v>107</v>
      </c>
      <c r="G32" s="8">
        <f>QUARTILE(A31:A139,2)</f>
        <v>295</v>
      </c>
    </row>
    <row r="33" spans="1:9" x14ac:dyDescent="0.25">
      <c r="A33" s="14">
        <v>30</v>
      </c>
      <c r="F33" s="7" t="s">
        <v>56</v>
      </c>
      <c r="G33" s="8">
        <f>QUARTILE(A31:A139,3)</f>
        <v>430</v>
      </c>
    </row>
    <row r="34" spans="1:9" x14ac:dyDescent="0.25">
      <c r="A34" s="14">
        <v>35</v>
      </c>
    </row>
    <row r="35" spans="1:9" x14ac:dyDescent="0.25">
      <c r="A35" s="14">
        <v>40</v>
      </c>
    </row>
    <row r="36" spans="1:9" x14ac:dyDescent="0.25">
      <c r="A36" s="14">
        <v>45</v>
      </c>
      <c r="F36" s="7" t="s">
        <v>108</v>
      </c>
      <c r="I36" s="7" t="s">
        <v>94</v>
      </c>
    </row>
    <row r="37" spans="1:9" x14ac:dyDescent="0.25">
      <c r="A37" s="14">
        <v>50</v>
      </c>
      <c r="F37" s="7" t="s">
        <v>128</v>
      </c>
      <c r="G37" s="8">
        <f>PERCENTILE(A31:A139,20%)</f>
        <v>133</v>
      </c>
      <c r="I37" s="8" t="s">
        <v>131</v>
      </c>
    </row>
    <row r="38" spans="1:9" x14ac:dyDescent="0.25">
      <c r="A38" s="14">
        <v>55</v>
      </c>
      <c r="F38" s="7" t="s">
        <v>129</v>
      </c>
      <c r="G38" s="8">
        <f>PERCENTILE(A31:A139,40%)</f>
        <v>236</v>
      </c>
      <c r="I38" s="8" t="s">
        <v>132</v>
      </c>
    </row>
    <row r="39" spans="1:9" x14ac:dyDescent="0.25">
      <c r="A39" s="14">
        <v>60</v>
      </c>
      <c r="F39" s="7" t="s">
        <v>130</v>
      </c>
      <c r="G39" s="8">
        <f>PERCENTILE(A31:A139,80%)</f>
        <v>457</v>
      </c>
      <c r="I39" s="8" t="s">
        <v>133</v>
      </c>
    </row>
    <row r="40" spans="1:9" x14ac:dyDescent="0.25">
      <c r="A40" s="14">
        <v>65</v>
      </c>
    </row>
    <row r="41" spans="1:9" x14ac:dyDescent="0.25">
      <c r="A41" s="14">
        <v>70</v>
      </c>
    </row>
    <row r="42" spans="1:9" x14ac:dyDescent="0.25">
      <c r="A42" s="14">
        <v>75</v>
      </c>
    </row>
    <row r="43" spans="1:9" x14ac:dyDescent="0.25">
      <c r="A43" s="14">
        <v>80</v>
      </c>
    </row>
    <row r="44" spans="1:9" x14ac:dyDescent="0.25">
      <c r="A44" s="14">
        <v>85</v>
      </c>
    </row>
    <row r="45" spans="1:9" x14ac:dyDescent="0.25">
      <c r="A45" s="14">
        <v>90</v>
      </c>
    </row>
    <row r="46" spans="1:9" x14ac:dyDescent="0.25">
      <c r="A46" s="14">
        <v>95</v>
      </c>
    </row>
    <row r="47" spans="1:9" x14ac:dyDescent="0.25">
      <c r="A47" s="14">
        <v>100</v>
      </c>
    </row>
    <row r="48" spans="1:9" x14ac:dyDescent="0.25">
      <c r="A48" s="14">
        <v>110</v>
      </c>
    </row>
    <row r="49" spans="1:1" x14ac:dyDescent="0.25">
      <c r="A49" s="14">
        <v>115</v>
      </c>
    </row>
    <row r="50" spans="1:1" x14ac:dyDescent="0.25">
      <c r="A50" s="14">
        <v>120</v>
      </c>
    </row>
    <row r="51" spans="1:1" x14ac:dyDescent="0.25">
      <c r="A51" s="14">
        <v>125</v>
      </c>
    </row>
    <row r="52" spans="1:1" x14ac:dyDescent="0.25">
      <c r="A52" s="14">
        <v>130</v>
      </c>
    </row>
    <row r="53" spans="1:1" x14ac:dyDescent="0.25">
      <c r="A53" s="14">
        <v>135</v>
      </c>
    </row>
    <row r="54" spans="1:1" x14ac:dyDescent="0.25">
      <c r="A54" s="14">
        <v>140</v>
      </c>
    </row>
    <row r="55" spans="1:1" x14ac:dyDescent="0.25">
      <c r="A55" s="14">
        <v>145</v>
      </c>
    </row>
    <row r="56" spans="1:1" x14ac:dyDescent="0.25">
      <c r="A56" s="14">
        <v>150</v>
      </c>
    </row>
    <row r="57" spans="1:1" x14ac:dyDescent="0.25">
      <c r="A57" s="14">
        <v>155</v>
      </c>
    </row>
    <row r="58" spans="1:1" x14ac:dyDescent="0.25">
      <c r="A58" s="14">
        <v>160</v>
      </c>
    </row>
    <row r="59" spans="1:1" x14ac:dyDescent="0.25">
      <c r="A59" s="14">
        <v>165</v>
      </c>
    </row>
    <row r="60" spans="1:1" x14ac:dyDescent="0.25">
      <c r="A60" s="14">
        <v>170</v>
      </c>
    </row>
    <row r="61" spans="1:1" x14ac:dyDescent="0.25">
      <c r="A61" s="14">
        <v>175</v>
      </c>
    </row>
    <row r="62" spans="1:1" x14ac:dyDescent="0.25">
      <c r="A62" s="14">
        <v>180</v>
      </c>
    </row>
    <row r="63" spans="1:1" x14ac:dyDescent="0.25">
      <c r="A63" s="14">
        <v>185</v>
      </c>
    </row>
    <row r="64" spans="1:1" x14ac:dyDescent="0.25">
      <c r="A64" s="14">
        <v>190</v>
      </c>
    </row>
    <row r="65" spans="1:1" x14ac:dyDescent="0.25">
      <c r="A65" s="14">
        <v>195</v>
      </c>
    </row>
    <row r="66" spans="1:1" x14ac:dyDescent="0.25">
      <c r="A66" s="14">
        <v>200</v>
      </c>
    </row>
    <row r="67" spans="1:1" x14ac:dyDescent="0.25">
      <c r="A67" s="14">
        <v>205</v>
      </c>
    </row>
    <row r="68" spans="1:1" x14ac:dyDescent="0.25">
      <c r="A68" s="14">
        <v>210</v>
      </c>
    </row>
    <row r="69" spans="1:1" x14ac:dyDescent="0.25">
      <c r="A69" s="14">
        <v>215</v>
      </c>
    </row>
    <row r="70" spans="1:1" x14ac:dyDescent="0.25">
      <c r="A70" s="14">
        <v>220</v>
      </c>
    </row>
    <row r="71" spans="1:1" x14ac:dyDescent="0.25">
      <c r="A71" s="14">
        <v>225</v>
      </c>
    </row>
    <row r="72" spans="1:1" x14ac:dyDescent="0.25">
      <c r="A72" s="14">
        <v>230</v>
      </c>
    </row>
    <row r="73" spans="1:1" x14ac:dyDescent="0.25">
      <c r="A73" s="14">
        <v>235</v>
      </c>
    </row>
    <row r="74" spans="1:1" x14ac:dyDescent="0.25">
      <c r="A74" s="14">
        <v>240</v>
      </c>
    </row>
    <row r="75" spans="1:1" x14ac:dyDescent="0.25">
      <c r="A75" s="14">
        <v>245</v>
      </c>
    </row>
    <row r="76" spans="1:1" x14ac:dyDescent="0.25">
      <c r="A76" s="14">
        <v>250</v>
      </c>
    </row>
    <row r="77" spans="1:1" x14ac:dyDescent="0.25">
      <c r="A77" s="14">
        <v>255</v>
      </c>
    </row>
    <row r="78" spans="1:1" x14ac:dyDescent="0.25">
      <c r="A78" s="14">
        <v>260</v>
      </c>
    </row>
    <row r="79" spans="1:1" x14ac:dyDescent="0.25">
      <c r="A79" s="14">
        <v>165</v>
      </c>
    </row>
    <row r="80" spans="1:1" x14ac:dyDescent="0.25">
      <c r="A80" s="14">
        <v>270</v>
      </c>
    </row>
    <row r="81" spans="1:1" x14ac:dyDescent="0.25">
      <c r="A81" s="14">
        <v>275</v>
      </c>
    </row>
    <row r="82" spans="1:1" x14ac:dyDescent="0.25">
      <c r="A82" s="14">
        <v>280</v>
      </c>
    </row>
    <row r="83" spans="1:1" x14ac:dyDescent="0.25">
      <c r="A83" s="14">
        <v>285</v>
      </c>
    </row>
    <row r="84" spans="1:1" x14ac:dyDescent="0.25">
      <c r="A84" s="14">
        <v>290</v>
      </c>
    </row>
    <row r="85" spans="1:1" x14ac:dyDescent="0.25">
      <c r="A85" s="14">
        <v>295</v>
      </c>
    </row>
    <row r="86" spans="1:1" x14ac:dyDescent="0.25">
      <c r="A86" s="14">
        <v>300</v>
      </c>
    </row>
    <row r="87" spans="1:1" x14ac:dyDescent="0.25">
      <c r="A87" s="14">
        <v>305</v>
      </c>
    </row>
    <row r="88" spans="1:1" x14ac:dyDescent="0.25">
      <c r="A88" s="14">
        <v>310</v>
      </c>
    </row>
    <row r="89" spans="1:1" x14ac:dyDescent="0.25">
      <c r="A89" s="14">
        <v>315</v>
      </c>
    </row>
    <row r="90" spans="1:1" x14ac:dyDescent="0.25">
      <c r="A90" s="14">
        <v>320</v>
      </c>
    </row>
    <row r="91" spans="1:1" x14ac:dyDescent="0.25">
      <c r="A91" s="14">
        <v>325</v>
      </c>
    </row>
    <row r="92" spans="1:1" x14ac:dyDescent="0.25">
      <c r="A92" s="14">
        <v>330</v>
      </c>
    </row>
    <row r="93" spans="1:1" x14ac:dyDescent="0.25">
      <c r="A93" s="14">
        <v>335</v>
      </c>
    </row>
    <row r="94" spans="1:1" x14ac:dyDescent="0.25">
      <c r="A94" s="14">
        <v>340</v>
      </c>
    </row>
    <row r="95" spans="1:1" x14ac:dyDescent="0.25">
      <c r="A95" s="14">
        <v>345</v>
      </c>
    </row>
    <row r="96" spans="1:1" x14ac:dyDescent="0.25">
      <c r="A96" s="14">
        <v>350</v>
      </c>
    </row>
    <row r="97" spans="1:1" x14ac:dyDescent="0.25">
      <c r="A97" s="14">
        <v>355</v>
      </c>
    </row>
    <row r="98" spans="1:1" x14ac:dyDescent="0.25">
      <c r="A98" s="14">
        <v>360</v>
      </c>
    </row>
    <row r="99" spans="1:1" x14ac:dyDescent="0.25">
      <c r="A99" s="14">
        <v>365</v>
      </c>
    </row>
    <row r="100" spans="1:1" x14ac:dyDescent="0.25">
      <c r="A100" s="14">
        <v>370</v>
      </c>
    </row>
    <row r="101" spans="1:1" x14ac:dyDescent="0.25">
      <c r="A101" s="14">
        <v>375</v>
      </c>
    </row>
    <row r="102" spans="1:1" x14ac:dyDescent="0.25">
      <c r="A102" s="14">
        <v>380</v>
      </c>
    </row>
    <row r="103" spans="1:1" x14ac:dyDescent="0.25">
      <c r="A103" s="14">
        <v>385</v>
      </c>
    </row>
    <row r="104" spans="1:1" x14ac:dyDescent="0.25">
      <c r="A104" s="14">
        <v>390</v>
      </c>
    </row>
    <row r="105" spans="1:1" x14ac:dyDescent="0.25">
      <c r="A105" s="14">
        <v>395</v>
      </c>
    </row>
    <row r="106" spans="1:1" x14ac:dyDescent="0.25">
      <c r="A106" s="14">
        <v>400</v>
      </c>
    </row>
    <row r="107" spans="1:1" x14ac:dyDescent="0.25">
      <c r="A107" s="14">
        <v>405</v>
      </c>
    </row>
    <row r="108" spans="1:1" x14ac:dyDescent="0.25">
      <c r="A108" s="14">
        <v>410</v>
      </c>
    </row>
    <row r="109" spans="1:1" x14ac:dyDescent="0.25">
      <c r="A109" s="14">
        <v>415</v>
      </c>
    </row>
    <row r="110" spans="1:1" x14ac:dyDescent="0.25">
      <c r="A110" s="14">
        <v>420</v>
      </c>
    </row>
    <row r="111" spans="1:1" x14ac:dyDescent="0.25">
      <c r="A111" s="14">
        <v>425</v>
      </c>
    </row>
    <row r="112" spans="1:1" x14ac:dyDescent="0.25">
      <c r="A112" s="14">
        <v>430</v>
      </c>
    </row>
    <row r="113" spans="1:1" x14ac:dyDescent="0.25">
      <c r="A113" s="14">
        <v>435</v>
      </c>
    </row>
    <row r="114" spans="1:1" x14ac:dyDescent="0.25">
      <c r="A114" s="14">
        <v>440</v>
      </c>
    </row>
    <row r="115" spans="1:1" x14ac:dyDescent="0.25">
      <c r="A115" s="14">
        <v>445</v>
      </c>
    </row>
    <row r="116" spans="1:1" x14ac:dyDescent="0.25">
      <c r="A116" s="14">
        <v>450</v>
      </c>
    </row>
    <row r="117" spans="1:1" x14ac:dyDescent="0.25">
      <c r="A117" s="14">
        <v>455</v>
      </c>
    </row>
    <row r="118" spans="1:1" x14ac:dyDescent="0.25">
      <c r="A118" s="14">
        <v>460</v>
      </c>
    </row>
    <row r="119" spans="1:1" x14ac:dyDescent="0.25">
      <c r="A119" s="14">
        <v>465</v>
      </c>
    </row>
    <row r="120" spans="1:1" x14ac:dyDescent="0.25">
      <c r="A120" s="14">
        <v>470</v>
      </c>
    </row>
    <row r="121" spans="1:1" x14ac:dyDescent="0.25">
      <c r="A121" s="14">
        <v>475</v>
      </c>
    </row>
    <row r="122" spans="1:1" x14ac:dyDescent="0.25">
      <c r="A122" s="14">
        <v>480</v>
      </c>
    </row>
    <row r="123" spans="1:1" x14ac:dyDescent="0.25">
      <c r="A123" s="14">
        <v>485</v>
      </c>
    </row>
    <row r="124" spans="1:1" x14ac:dyDescent="0.25">
      <c r="A124" s="14">
        <v>490</v>
      </c>
    </row>
    <row r="125" spans="1:1" x14ac:dyDescent="0.25">
      <c r="A125" s="14">
        <v>495</v>
      </c>
    </row>
    <row r="126" spans="1:1" x14ac:dyDescent="0.25">
      <c r="A126" s="14">
        <v>500</v>
      </c>
    </row>
    <row r="127" spans="1:1" x14ac:dyDescent="0.25">
      <c r="A127" s="14">
        <v>505</v>
      </c>
    </row>
    <row r="128" spans="1:1" x14ac:dyDescent="0.25">
      <c r="A128" s="14">
        <v>510</v>
      </c>
    </row>
    <row r="129" spans="1:1" x14ac:dyDescent="0.25">
      <c r="A129" s="14">
        <v>515</v>
      </c>
    </row>
    <row r="130" spans="1:1" x14ac:dyDescent="0.25">
      <c r="A130" s="14">
        <v>520</v>
      </c>
    </row>
    <row r="131" spans="1:1" x14ac:dyDescent="0.25">
      <c r="A131" s="14">
        <v>525</v>
      </c>
    </row>
    <row r="132" spans="1:1" x14ac:dyDescent="0.25">
      <c r="A132" s="14">
        <v>530</v>
      </c>
    </row>
    <row r="133" spans="1:1" x14ac:dyDescent="0.25">
      <c r="A133" s="14">
        <v>535</v>
      </c>
    </row>
    <row r="134" spans="1:1" x14ac:dyDescent="0.25">
      <c r="A134" s="14">
        <v>540</v>
      </c>
    </row>
    <row r="135" spans="1:1" x14ac:dyDescent="0.25">
      <c r="A135" s="14">
        <v>545</v>
      </c>
    </row>
    <row r="136" spans="1:1" x14ac:dyDescent="0.25">
      <c r="A136" s="14">
        <v>550</v>
      </c>
    </row>
    <row r="137" spans="1:1" x14ac:dyDescent="0.25">
      <c r="A137" s="14">
        <v>555</v>
      </c>
    </row>
    <row r="138" spans="1:1" x14ac:dyDescent="0.25">
      <c r="A138" s="14">
        <v>560</v>
      </c>
    </row>
    <row r="139" spans="1:1" x14ac:dyDescent="0.25">
      <c r="A139" s="14">
        <v>565</v>
      </c>
    </row>
  </sheetData>
  <mergeCells count="1">
    <mergeCell ref="A1:P2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4"/>
  <sheetViews>
    <sheetView topLeftCell="A25" workbookViewId="0">
      <selection activeCell="G43" sqref="G43"/>
    </sheetView>
  </sheetViews>
  <sheetFormatPr defaultRowHeight="15" x14ac:dyDescent="0.25"/>
  <cols>
    <col min="1" max="1" width="31.42578125" customWidth="1"/>
    <col min="4" max="4" width="19.42578125" customWidth="1"/>
    <col min="7" max="7" width="96.85546875" customWidth="1"/>
  </cols>
  <sheetData>
    <row r="1" spans="1:15" x14ac:dyDescent="0.25">
      <c r="A1" s="36" t="s">
        <v>134</v>
      </c>
      <c r="B1" s="37"/>
      <c r="C1" s="37"/>
      <c r="D1" s="37"/>
      <c r="E1" s="37"/>
      <c r="F1" s="37"/>
      <c r="G1" s="37"/>
      <c r="H1" s="37"/>
      <c r="I1" s="37"/>
      <c r="J1" s="37"/>
      <c r="K1" s="37"/>
      <c r="L1" s="37"/>
      <c r="M1" s="37"/>
      <c r="N1" s="37"/>
      <c r="O1" s="37"/>
    </row>
    <row r="2" spans="1:15" x14ac:dyDescent="0.25">
      <c r="A2" s="37"/>
      <c r="B2" s="37"/>
      <c r="C2" s="37"/>
      <c r="D2" s="37"/>
      <c r="E2" s="37"/>
      <c r="F2" s="37"/>
      <c r="G2" s="37"/>
      <c r="H2" s="37"/>
      <c r="I2" s="37"/>
      <c r="J2" s="37"/>
      <c r="K2" s="37"/>
      <c r="L2" s="37"/>
      <c r="M2" s="37"/>
      <c r="N2" s="37"/>
      <c r="O2" s="37"/>
    </row>
    <row r="3" spans="1:15" x14ac:dyDescent="0.25">
      <c r="A3" s="37"/>
      <c r="B3" s="37"/>
      <c r="C3" s="37"/>
      <c r="D3" s="37"/>
      <c r="E3" s="37"/>
      <c r="F3" s="37"/>
      <c r="G3" s="37"/>
      <c r="H3" s="37"/>
      <c r="I3" s="37"/>
      <c r="J3" s="37"/>
      <c r="K3" s="37"/>
      <c r="L3" s="37"/>
      <c r="M3" s="37"/>
      <c r="N3" s="37"/>
      <c r="O3" s="37"/>
    </row>
    <row r="4" spans="1:15" x14ac:dyDescent="0.25">
      <c r="A4" s="37"/>
      <c r="B4" s="37"/>
      <c r="C4" s="37"/>
      <c r="D4" s="37"/>
      <c r="E4" s="37"/>
      <c r="F4" s="37"/>
      <c r="G4" s="37"/>
      <c r="H4" s="37"/>
      <c r="I4" s="37"/>
      <c r="J4" s="37"/>
      <c r="K4" s="37"/>
      <c r="L4" s="37"/>
      <c r="M4" s="37"/>
      <c r="N4" s="37"/>
      <c r="O4" s="37"/>
    </row>
    <row r="5" spans="1:15" x14ac:dyDescent="0.25">
      <c r="A5" s="37"/>
      <c r="B5" s="37"/>
      <c r="C5" s="37"/>
      <c r="D5" s="37"/>
      <c r="E5" s="37"/>
      <c r="F5" s="37"/>
      <c r="G5" s="37"/>
      <c r="H5" s="37"/>
      <c r="I5" s="37"/>
      <c r="J5" s="37"/>
      <c r="K5" s="37"/>
      <c r="L5" s="37"/>
      <c r="M5" s="37"/>
      <c r="N5" s="37"/>
      <c r="O5" s="37"/>
    </row>
    <row r="6" spans="1:15" x14ac:dyDescent="0.25">
      <c r="A6" s="37"/>
      <c r="B6" s="37"/>
      <c r="C6" s="37"/>
      <c r="D6" s="37"/>
      <c r="E6" s="37"/>
      <c r="F6" s="37"/>
      <c r="G6" s="37"/>
      <c r="H6" s="37"/>
      <c r="I6" s="37"/>
      <c r="J6" s="37"/>
      <c r="K6" s="37"/>
      <c r="L6" s="37"/>
      <c r="M6" s="37"/>
      <c r="N6" s="37"/>
      <c r="O6" s="37"/>
    </row>
    <row r="7" spans="1:15" x14ac:dyDescent="0.25">
      <c r="A7" s="37"/>
      <c r="B7" s="37"/>
      <c r="C7" s="37"/>
      <c r="D7" s="37"/>
      <c r="E7" s="37"/>
      <c r="F7" s="37"/>
      <c r="G7" s="37"/>
      <c r="H7" s="37"/>
      <c r="I7" s="37"/>
      <c r="J7" s="37"/>
      <c r="K7" s="37"/>
      <c r="L7" s="37"/>
      <c r="M7" s="37"/>
      <c r="N7" s="37"/>
      <c r="O7" s="37"/>
    </row>
    <row r="8" spans="1:15" x14ac:dyDescent="0.25">
      <c r="A8" s="37"/>
      <c r="B8" s="37"/>
      <c r="C8" s="37"/>
      <c r="D8" s="37"/>
      <c r="E8" s="37"/>
      <c r="F8" s="37"/>
      <c r="G8" s="37"/>
      <c r="H8" s="37"/>
      <c r="I8" s="37"/>
      <c r="J8" s="37"/>
      <c r="K8" s="37"/>
      <c r="L8" s="37"/>
      <c r="M8" s="37"/>
      <c r="N8" s="37"/>
      <c r="O8" s="37"/>
    </row>
    <row r="9" spans="1:15" x14ac:dyDescent="0.25">
      <c r="A9" s="37"/>
      <c r="B9" s="37"/>
      <c r="C9" s="37"/>
      <c r="D9" s="37"/>
      <c r="E9" s="37"/>
      <c r="F9" s="37"/>
      <c r="G9" s="37"/>
      <c r="H9" s="37"/>
      <c r="I9" s="37"/>
      <c r="J9" s="37"/>
      <c r="K9" s="37"/>
      <c r="L9" s="37"/>
      <c r="M9" s="37"/>
      <c r="N9" s="37"/>
      <c r="O9" s="37"/>
    </row>
    <row r="10" spans="1:15" x14ac:dyDescent="0.25">
      <c r="A10" s="37"/>
      <c r="B10" s="37"/>
      <c r="C10" s="37"/>
      <c r="D10" s="37"/>
      <c r="E10" s="37"/>
      <c r="F10" s="37"/>
      <c r="G10" s="37"/>
      <c r="H10" s="37"/>
      <c r="I10" s="37"/>
      <c r="J10" s="37"/>
      <c r="K10" s="37"/>
      <c r="L10" s="37"/>
      <c r="M10" s="37"/>
      <c r="N10" s="37"/>
      <c r="O10" s="37"/>
    </row>
    <row r="11" spans="1:15" x14ac:dyDescent="0.25">
      <c r="A11" s="37"/>
      <c r="B11" s="37"/>
      <c r="C11" s="37"/>
      <c r="D11" s="37"/>
      <c r="E11" s="37"/>
      <c r="F11" s="37"/>
      <c r="G11" s="37"/>
      <c r="H11" s="37"/>
      <c r="I11" s="37"/>
      <c r="J11" s="37"/>
      <c r="K11" s="37"/>
      <c r="L11" s="37"/>
      <c r="M11" s="37"/>
      <c r="N11" s="37"/>
      <c r="O11" s="37"/>
    </row>
    <row r="12" spans="1:15" x14ac:dyDescent="0.25">
      <c r="A12" s="37"/>
      <c r="B12" s="37"/>
      <c r="C12" s="37"/>
      <c r="D12" s="37"/>
      <c r="E12" s="37"/>
      <c r="F12" s="37"/>
      <c r="G12" s="37"/>
      <c r="H12" s="37"/>
      <c r="I12" s="37"/>
      <c r="J12" s="37"/>
      <c r="K12" s="37"/>
      <c r="L12" s="37"/>
      <c r="M12" s="37"/>
      <c r="N12" s="37"/>
      <c r="O12" s="37"/>
    </row>
    <row r="13" spans="1:15" x14ac:dyDescent="0.25">
      <c r="A13" s="37"/>
      <c r="B13" s="37"/>
      <c r="C13" s="37"/>
      <c r="D13" s="37"/>
      <c r="E13" s="37"/>
      <c r="F13" s="37"/>
      <c r="G13" s="37"/>
      <c r="H13" s="37"/>
      <c r="I13" s="37"/>
      <c r="J13" s="37"/>
      <c r="K13" s="37"/>
      <c r="L13" s="37"/>
      <c r="M13" s="37"/>
      <c r="N13" s="37"/>
      <c r="O13" s="37"/>
    </row>
    <row r="14" spans="1:15" x14ac:dyDescent="0.25">
      <c r="A14" s="37"/>
      <c r="B14" s="37"/>
      <c r="C14" s="37"/>
      <c r="D14" s="37"/>
      <c r="E14" s="37"/>
      <c r="F14" s="37"/>
      <c r="G14" s="37"/>
      <c r="H14" s="37"/>
      <c r="I14" s="37"/>
      <c r="J14" s="37"/>
      <c r="K14" s="37"/>
      <c r="L14" s="37"/>
      <c r="M14" s="37"/>
      <c r="N14" s="37"/>
      <c r="O14" s="37"/>
    </row>
    <row r="15" spans="1:15" x14ac:dyDescent="0.25">
      <c r="A15" s="37"/>
      <c r="B15" s="37"/>
      <c r="C15" s="37"/>
      <c r="D15" s="37"/>
      <c r="E15" s="37"/>
      <c r="F15" s="37"/>
      <c r="G15" s="37"/>
      <c r="H15" s="37"/>
      <c r="I15" s="37"/>
      <c r="J15" s="37"/>
      <c r="K15" s="37"/>
      <c r="L15" s="37"/>
      <c r="M15" s="37"/>
      <c r="N15" s="37"/>
      <c r="O15" s="37"/>
    </row>
    <row r="16" spans="1:15" x14ac:dyDescent="0.25">
      <c r="A16" s="37"/>
      <c r="B16" s="37"/>
      <c r="C16" s="37"/>
      <c r="D16" s="37"/>
      <c r="E16" s="37"/>
      <c r="F16" s="37"/>
      <c r="G16" s="37"/>
      <c r="H16" s="37"/>
      <c r="I16" s="37"/>
      <c r="J16" s="37"/>
      <c r="K16" s="37"/>
      <c r="L16" s="37"/>
      <c r="M16" s="37"/>
      <c r="N16" s="37"/>
      <c r="O16" s="37"/>
    </row>
    <row r="17" spans="1:15" x14ac:dyDescent="0.25">
      <c r="A17" s="37"/>
      <c r="B17" s="37"/>
      <c r="C17" s="37"/>
      <c r="D17" s="37"/>
      <c r="E17" s="37"/>
      <c r="F17" s="37"/>
      <c r="G17" s="37"/>
      <c r="H17" s="37"/>
      <c r="I17" s="37"/>
      <c r="J17" s="37"/>
      <c r="K17" s="37"/>
      <c r="L17" s="37"/>
      <c r="M17" s="37"/>
      <c r="N17" s="37"/>
      <c r="O17" s="37"/>
    </row>
    <row r="18" spans="1:15" x14ac:dyDescent="0.25">
      <c r="A18" s="37"/>
      <c r="B18" s="37"/>
      <c r="C18" s="37"/>
      <c r="D18" s="37"/>
      <c r="E18" s="37"/>
      <c r="F18" s="37"/>
      <c r="G18" s="37"/>
      <c r="H18" s="37"/>
      <c r="I18" s="37"/>
      <c r="J18" s="37"/>
      <c r="K18" s="37"/>
      <c r="L18" s="37"/>
      <c r="M18" s="37"/>
      <c r="N18" s="37"/>
      <c r="O18" s="37"/>
    </row>
    <row r="19" spans="1:15" x14ac:dyDescent="0.25">
      <c r="A19" s="37"/>
      <c r="B19" s="37"/>
      <c r="C19" s="37"/>
      <c r="D19" s="37"/>
      <c r="E19" s="37"/>
      <c r="F19" s="37"/>
      <c r="G19" s="37"/>
      <c r="H19" s="37"/>
      <c r="I19" s="37"/>
      <c r="J19" s="37"/>
      <c r="K19" s="37"/>
      <c r="L19" s="37"/>
      <c r="M19" s="37"/>
      <c r="N19" s="37"/>
      <c r="O19" s="37"/>
    </row>
    <row r="20" spans="1:15" x14ac:dyDescent="0.25">
      <c r="A20" s="37"/>
      <c r="B20" s="37"/>
      <c r="C20" s="37"/>
      <c r="D20" s="37"/>
      <c r="E20" s="37"/>
      <c r="F20" s="37"/>
      <c r="G20" s="37"/>
      <c r="H20" s="37"/>
      <c r="I20" s="37"/>
      <c r="J20" s="37"/>
      <c r="K20" s="37"/>
      <c r="L20" s="37"/>
      <c r="M20" s="37"/>
      <c r="N20" s="37"/>
      <c r="O20" s="37"/>
    </row>
    <row r="21" spans="1:15" x14ac:dyDescent="0.25">
      <c r="A21" s="37"/>
      <c r="B21" s="37"/>
      <c r="C21" s="37"/>
      <c r="D21" s="37"/>
      <c r="E21" s="37"/>
      <c r="F21" s="37"/>
      <c r="G21" s="37"/>
      <c r="H21" s="37"/>
      <c r="I21" s="37"/>
      <c r="J21" s="37"/>
      <c r="K21" s="37"/>
      <c r="L21" s="37"/>
      <c r="M21" s="37"/>
      <c r="N21" s="37"/>
      <c r="O21" s="37"/>
    </row>
    <row r="22" spans="1:15" x14ac:dyDescent="0.25">
      <c r="A22" s="37"/>
      <c r="B22" s="37"/>
      <c r="C22" s="37"/>
      <c r="D22" s="37"/>
      <c r="E22" s="37"/>
      <c r="F22" s="37"/>
      <c r="G22" s="37"/>
      <c r="H22" s="37"/>
      <c r="I22" s="37"/>
      <c r="J22" s="37"/>
      <c r="K22" s="37"/>
      <c r="L22" s="37"/>
      <c r="M22" s="37"/>
      <c r="N22" s="37"/>
      <c r="O22" s="37"/>
    </row>
    <row r="23" spans="1:15" x14ac:dyDescent="0.25">
      <c r="A23" s="37"/>
      <c r="B23" s="37"/>
      <c r="C23" s="37"/>
      <c r="D23" s="37"/>
      <c r="E23" s="37"/>
      <c r="F23" s="37"/>
      <c r="G23" s="37"/>
      <c r="H23" s="37"/>
      <c r="I23" s="37"/>
      <c r="J23" s="37"/>
      <c r="K23" s="37"/>
      <c r="L23" s="37"/>
      <c r="M23" s="37"/>
      <c r="N23" s="37"/>
      <c r="O23" s="37"/>
    </row>
    <row r="24" spans="1:15" x14ac:dyDescent="0.25">
      <c r="A24" s="37"/>
      <c r="B24" s="37"/>
      <c r="C24" s="37"/>
      <c r="D24" s="37"/>
      <c r="E24" s="37"/>
      <c r="F24" s="37"/>
      <c r="G24" s="37"/>
      <c r="H24" s="37"/>
      <c r="I24" s="37"/>
      <c r="J24" s="37"/>
      <c r="K24" s="37"/>
      <c r="L24" s="37"/>
      <c r="M24" s="37"/>
      <c r="N24" s="37"/>
      <c r="O24" s="37"/>
    </row>
    <row r="25" spans="1:15" x14ac:dyDescent="0.25">
      <c r="A25" s="37"/>
      <c r="B25" s="37"/>
      <c r="C25" s="37"/>
      <c r="D25" s="37"/>
      <c r="E25" s="37"/>
      <c r="F25" s="37"/>
      <c r="G25" s="37"/>
      <c r="H25" s="37"/>
      <c r="I25" s="37"/>
      <c r="J25" s="37"/>
      <c r="K25" s="37"/>
      <c r="L25" s="37"/>
      <c r="M25" s="37"/>
      <c r="N25" s="37"/>
      <c r="O25" s="37"/>
    </row>
    <row r="26" spans="1:15" x14ac:dyDescent="0.25">
      <c r="A26" s="37"/>
      <c r="B26" s="37"/>
      <c r="C26" s="37"/>
      <c r="D26" s="37"/>
      <c r="E26" s="37"/>
      <c r="F26" s="37"/>
      <c r="G26" s="37"/>
      <c r="H26" s="37"/>
      <c r="I26" s="37"/>
      <c r="J26" s="37"/>
      <c r="K26" s="37"/>
      <c r="L26" s="37"/>
      <c r="M26" s="37"/>
      <c r="N26" s="37"/>
      <c r="O26" s="37"/>
    </row>
    <row r="27" spans="1:15" x14ac:dyDescent="0.25">
      <c r="A27" s="37"/>
      <c r="B27" s="37"/>
      <c r="C27" s="37"/>
      <c r="D27" s="37"/>
      <c r="E27" s="37"/>
      <c r="F27" s="37"/>
      <c r="G27" s="37"/>
      <c r="H27" s="37"/>
      <c r="I27" s="37"/>
      <c r="J27" s="37"/>
      <c r="K27" s="37"/>
      <c r="L27" s="37"/>
      <c r="M27" s="37"/>
      <c r="N27" s="37"/>
      <c r="O27" s="37"/>
    </row>
    <row r="28" spans="1:15" x14ac:dyDescent="0.25">
      <c r="A28" s="37"/>
      <c r="B28" s="37"/>
      <c r="C28" s="37"/>
      <c r="D28" s="37"/>
      <c r="E28" s="37"/>
      <c r="F28" s="37"/>
      <c r="G28" s="37"/>
      <c r="H28" s="37"/>
      <c r="I28" s="37"/>
      <c r="J28" s="37"/>
      <c r="K28" s="37"/>
      <c r="L28" s="37"/>
      <c r="M28" s="37"/>
      <c r="N28" s="37"/>
      <c r="O28" s="37"/>
    </row>
    <row r="29" spans="1:15" x14ac:dyDescent="0.25">
      <c r="A29" s="37"/>
      <c r="B29" s="37"/>
      <c r="C29" s="37"/>
      <c r="D29" s="37"/>
      <c r="E29" s="37"/>
      <c r="F29" s="37"/>
      <c r="G29" s="37"/>
      <c r="H29" s="37"/>
      <c r="I29" s="37"/>
      <c r="J29" s="37"/>
      <c r="K29" s="37"/>
      <c r="L29" s="37"/>
      <c r="M29" s="37"/>
      <c r="N29" s="37"/>
      <c r="O29" s="37"/>
    </row>
    <row r="35" spans="1:7" x14ac:dyDescent="0.25">
      <c r="A35" s="7" t="s">
        <v>135</v>
      </c>
    </row>
    <row r="36" spans="1:7" x14ac:dyDescent="0.25">
      <c r="A36" s="14">
        <v>15</v>
      </c>
    </row>
    <row r="37" spans="1:7" x14ac:dyDescent="0.25">
      <c r="A37" s="14">
        <v>20</v>
      </c>
      <c r="D37" s="7" t="s">
        <v>106</v>
      </c>
    </row>
    <row r="38" spans="1:7" x14ac:dyDescent="0.25">
      <c r="A38" s="14">
        <v>25</v>
      </c>
      <c r="D38" s="7" t="s">
        <v>57</v>
      </c>
      <c r="E38" s="8">
        <f>QUARTILE(A36:A154,1)</f>
        <v>165</v>
      </c>
    </row>
    <row r="39" spans="1:7" x14ac:dyDescent="0.25">
      <c r="A39" s="14">
        <v>30</v>
      </c>
      <c r="D39" s="7" t="s">
        <v>107</v>
      </c>
      <c r="E39" s="8">
        <f>QUARTILE(A36:A154,2)</f>
        <v>315</v>
      </c>
    </row>
    <row r="40" spans="1:7" x14ac:dyDescent="0.25">
      <c r="A40" s="14">
        <v>35</v>
      </c>
      <c r="D40" s="7" t="s">
        <v>56</v>
      </c>
      <c r="E40" s="8">
        <f>QUARTILE(A36:A154,3)</f>
        <v>462.5</v>
      </c>
    </row>
    <row r="41" spans="1:7" x14ac:dyDescent="0.25">
      <c r="A41" s="14">
        <v>40</v>
      </c>
      <c r="D41" s="4"/>
    </row>
    <row r="42" spans="1:7" x14ac:dyDescent="0.25">
      <c r="A42" s="14">
        <v>45</v>
      </c>
      <c r="D42" s="4"/>
    </row>
    <row r="43" spans="1:7" x14ac:dyDescent="0.25">
      <c r="A43" s="14">
        <v>50</v>
      </c>
      <c r="D43" s="7" t="s">
        <v>108</v>
      </c>
      <c r="G43" s="7" t="s">
        <v>94</v>
      </c>
    </row>
    <row r="44" spans="1:7" x14ac:dyDescent="0.25">
      <c r="A44" s="14">
        <v>55</v>
      </c>
      <c r="D44" s="7" t="s">
        <v>137</v>
      </c>
      <c r="E44" s="8">
        <f>PERCENTILE(A36:A154,0.3)</f>
        <v>192</v>
      </c>
      <c r="G44" s="8" t="s">
        <v>138</v>
      </c>
    </row>
    <row r="45" spans="1:7" x14ac:dyDescent="0.25">
      <c r="A45" s="14">
        <v>60</v>
      </c>
      <c r="D45" s="7" t="s">
        <v>120</v>
      </c>
      <c r="E45" s="8">
        <f>PERCENTILE(A36:A154,0.5)</f>
        <v>315</v>
      </c>
      <c r="G45" s="8" t="s">
        <v>139</v>
      </c>
    </row>
    <row r="46" spans="1:7" x14ac:dyDescent="0.25">
      <c r="A46" s="14">
        <v>65</v>
      </c>
      <c r="D46" s="7" t="s">
        <v>136</v>
      </c>
      <c r="E46" s="8">
        <f>PERCENTILE(A36:A154,0.7)</f>
        <v>433</v>
      </c>
      <c r="G46" s="8" t="s">
        <v>140</v>
      </c>
    </row>
    <row r="47" spans="1:7" x14ac:dyDescent="0.25">
      <c r="A47" s="14">
        <v>70</v>
      </c>
    </row>
    <row r="48" spans="1:7" x14ac:dyDescent="0.25">
      <c r="A48" s="14">
        <v>75</v>
      </c>
    </row>
    <row r="49" spans="1:1" x14ac:dyDescent="0.25">
      <c r="A49" s="14">
        <v>80</v>
      </c>
    </row>
    <row r="50" spans="1:1" x14ac:dyDescent="0.25">
      <c r="A50" s="14">
        <v>85</v>
      </c>
    </row>
    <row r="51" spans="1:1" x14ac:dyDescent="0.25">
      <c r="A51" s="14">
        <v>90</v>
      </c>
    </row>
    <row r="52" spans="1:1" x14ac:dyDescent="0.25">
      <c r="A52" s="14">
        <v>95</v>
      </c>
    </row>
    <row r="53" spans="1:1" x14ac:dyDescent="0.25">
      <c r="A53" s="14">
        <v>100</v>
      </c>
    </row>
    <row r="54" spans="1:1" x14ac:dyDescent="0.25">
      <c r="A54" s="14">
        <v>110</v>
      </c>
    </row>
    <row r="55" spans="1:1" x14ac:dyDescent="0.25">
      <c r="A55" s="14">
        <v>115</v>
      </c>
    </row>
    <row r="56" spans="1:1" x14ac:dyDescent="0.25">
      <c r="A56" s="14">
        <v>120</v>
      </c>
    </row>
    <row r="57" spans="1:1" x14ac:dyDescent="0.25">
      <c r="A57" s="14">
        <v>125</v>
      </c>
    </row>
    <row r="58" spans="1:1" x14ac:dyDescent="0.25">
      <c r="A58" s="14">
        <v>130</v>
      </c>
    </row>
    <row r="59" spans="1:1" x14ac:dyDescent="0.25">
      <c r="A59" s="14">
        <v>135</v>
      </c>
    </row>
    <row r="60" spans="1:1" x14ac:dyDescent="0.25">
      <c r="A60" s="14">
        <v>140</v>
      </c>
    </row>
    <row r="61" spans="1:1" x14ac:dyDescent="0.25">
      <c r="A61" s="14">
        <v>145</v>
      </c>
    </row>
    <row r="62" spans="1:1" x14ac:dyDescent="0.25">
      <c r="A62" s="14">
        <v>150</v>
      </c>
    </row>
    <row r="63" spans="1:1" x14ac:dyDescent="0.25">
      <c r="A63" s="14">
        <v>155</v>
      </c>
    </row>
    <row r="64" spans="1:1" x14ac:dyDescent="0.25">
      <c r="A64" s="14">
        <v>160</v>
      </c>
    </row>
    <row r="65" spans="1:1" x14ac:dyDescent="0.25">
      <c r="A65" s="14">
        <v>165</v>
      </c>
    </row>
    <row r="66" spans="1:1" x14ac:dyDescent="0.25">
      <c r="A66" s="14">
        <v>170</v>
      </c>
    </row>
    <row r="67" spans="1:1" x14ac:dyDescent="0.25">
      <c r="A67" s="14">
        <v>175</v>
      </c>
    </row>
    <row r="68" spans="1:1" x14ac:dyDescent="0.25">
      <c r="A68" s="14">
        <v>180</v>
      </c>
    </row>
    <row r="69" spans="1:1" x14ac:dyDescent="0.25">
      <c r="A69" s="14">
        <v>185</v>
      </c>
    </row>
    <row r="70" spans="1:1" x14ac:dyDescent="0.25">
      <c r="A70" s="14">
        <v>190</v>
      </c>
    </row>
    <row r="71" spans="1:1" x14ac:dyDescent="0.25">
      <c r="A71" s="14">
        <v>195</v>
      </c>
    </row>
    <row r="72" spans="1:1" x14ac:dyDescent="0.25">
      <c r="A72" s="14">
        <v>200</v>
      </c>
    </row>
    <row r="73" spans="1:1" x14ac:dyDescent="0.25">
      <c r="A73" s="14">
        <v>205</v>
      </c>
    </row>
    <row r="74" spans="1:1" x14ac:dyDescent="0.25">
      <c r="A74" s="14">
        <v>210</v>
      </c>
    </row>
    <row r="75" spans="1:1" x14ac:dyDescent="0.25">
      <c r="A75" s="14">
        <v>215</v>
      </c>
    </row>
    <row r="76" spans="1:1" x14ac:dyDescent="0.25">
      <c r="A76" s="14">
        <v>220</v>
      </c>
    </row>
    <row r="77" spans="1:1" x14ac:dyDescent="0.25">
      <c r="A77" s="14">
        <v>225</v>
      </c>
    </row>
    <row r="78" spans="1:1" x14ac:dyDescent="0.25">
      <c r="A78" s="14">
        <v>230</v>
      </c>
    </row>
    <row r="79" spans="1:1" x14ac:dyDescent="0.25">
      <c r="A79" s="14">
        <v>235</v>
      </c>
    </row>
    <row r="80" spans="1:1" x14ac:dyDescent="0.25">
      <c r="A80" s="14">
        <v>240</v>
      </c>
    </row>
    <row r="81" spans="1:1" x14ac:dyDescent="0.25">
      <c r="A81" s="14">
        <v>245</v>
      </c>
    </row>
    <row r="82" spans="1:1" x14ac:dyDescent="0.25">
      <c r="A82" s="14">
        <v>250</v>
      </c>
    </row>
    <row r="83" spans="1:1" x14ac:dyDescent="0.25">
      <c r="A83" s="14">
        <v>255</v>
      </c>
    </row>
    <row r="84" spans="1:1" x14ac:dyDescent="0.25">
      <c r="A84" s="14">
        <v>260</v>
      </c>
    </row>
    <row r="85" spans="1:1" x14ac:dyDescent="0.25">
      <c r="A85" s="14">
        <v>165</v>
      </c>
    </row>
    <row r="86" spans="1:1" x14ac:dyDescent="0.25">
      <c r="A86" s="14">
        <v>270</v>
      </c>
    </row>
    <row r="87" spans="1:1" x14ac:dyDescent="0.25">
      <c r="A87" s="14">
        <v>275</v>
      </c>
    </row>
    <row r="88" spans="1:1" x14ac:dyDescent="0.25">
      <c r="A88" s="14">
        <v>280</v>
      </c>
    </row>
    <row r="89" spans="1:1" x14ac:dyDescent="0.25">
      <c r="A89" s="14">
        <v>285</v>
      </c>
    </row>
    <row r="90" spans="1:1" x14ac:dyDescent="0.25">
      <c r="A90" s="14">
        <v>290</v>
      </c>
    </row>
    <row r="91" spans="1:1" x14ac:dyDescent="0.25">
      <c r="A91" s="14">
        <v>295</v>
      </c>
    </row>
    <row r="92" spans="1:1" x14ac:dyDescent="0.25">
      <c r="A92" s="14">
        <v>300</v>
      </c>
    </row>
    <row r="93" spans="1:1" x14ac:dyDescent="0.25">
      <c r="A93" s="14">
        <v>305</v>
      </c>
    </row>
    <row r="94" spans="1:1" x14ac:dyDescent="0.25">
      <c r="A94" s="14">
        <v>310</v>
      </c>
    </row>
    <row r="95" spans="1:1" x14ac:dyDescent="0.25">
      <c r="A95" s="14">
        <v>315</v>
      </c>
    </row>
    <row r="96" spans="1:1" x14ac:dyDescent="0.25">
      <c r="A96" s="14">
        <v>320</v>
      </c>
    </row>
    <row r="97" spans="1:1" x14ac:dyDescent="0.25">
      <c r="A97" s="14">
        <v>325</v>
      </c>
    </row>
    <row r="98" spans="1:1" x14ac:dyDescent="0.25">
      <c r="A98" s="14">
        <v>330</v>
      </c>
    </row>
    <row r="99" spans="1:1" x14ac:dyDescent="0.25">
      <c r="A99" s="14">
        <v>335</v>
      </c>
    </row>
    <row r="100" spans="1:1" x14ac:dyDescent="0.25">
      <c r="A100" s="14">
        <v>340</v>
      </c>
    </row>
    <row r="101" spans="1:1" x14ac:dyDescent="0.25">
      <c r="A101" s="14">
        <v>345</v>
      </c>
    </row>
    <row r="102" spans="1:1" x14ac:dyDescent="0.25">
      <c r="A102" s="14">
        <v>350</v>
      </c>
    </row>
    <row r="103" spans="1:1" x14ac:dyDescent="0.25">
      <c r="A103" s="14">
        <v>355</v>
      </c>
    </row>
    <row r="104" spans="1:1" x14ac:dyDescent="0.25">
      <c r="A104" s="14">
        <v>360</v>
      </c>
    </row>
    <row r="105" spans="1:1" x14ac:dyDescent="0.25">
      <c r="A105" s="14">
        <v>365</v>
      </c>
    </row>
    <row r="106" spans="1:1" x14ac:dyDescent="0.25">
      <c r="A106" s="14">
        <v>370</v>
      </c>
    </row>
    <row r="107" spans="1:1" x14ac:dyDescent="0.25">
      <c r="A107" s="14">
        <v>375</v>
      </c>
    </row>
    <row r="108" spans="1:1" x14ac:dyDescent="0.25">
      <c r="A108" s="14">
        <v>380</v>
      </c>
    </row>
    <row r="109" spans="1:1" x14ac:dyDescent="0.25">
      <c r="A109" s="14">
        <v>385</v>
      </c>
    </row>
    <row r="110" spans="1:1" x14ac:dyDescent="0.25">
      <c r="A110" s="14">
        <v>390</v>
      </c>
    </row>
    <row r="111" spans="1:1" x14ac:dyDescent="0.25">
      <c r="A111" s="14">
        <v>395</v>
      </c>
    </row>
    <row r="112" spans="1:1" x14ac:dyDescent="0.25">
      <c r="A112" s="14">
        <v>400</v>
      </c>
    </row>
    <row r="113" spans="1:1" x14ac:dyDescent="0.25">
      <c r="A113" s="14">
        <v>405</v>
      </c>
    </row>
    <row r="114" spans="1:1" x14ac:dyDescent="0.25">
      <c r="A114" s="14">
        <v>410</v>
      </c>
    </row>
    <row r="115" spans="1:1" x14ac:dyDescent="0.25">
      <c r="A115" s="14">
        <v>415</v>
      </c>
    </row>
    <row r="116" spans="1:1" x14ac:dyDescent="0.25">
      <c r="A116" s="14">
        <v>420</v>
      </c>
    </row>
    <row r="117" spans="1:1" x14ac:dyDescent="0.25">
      <c r="A117" s="14">
        <v>425</v>
      </c>
    </row>
    <row r="118" spans="1:1" x14ac:dyDescent="0.25">
      <c r="A118" s="14">
        <v>430</v>
      </c>
    </row>
    <row r="119" spans="1:1" x14ac:dyDescent="0.25">
      <c r="A119" s="14">
        <v>435</v>
      </c>
    </row>
    <row r="120" spans="1:1" x14ac:dyDescent="0.25">
      <c r="A120" s="14">
        <v>440</v>
      </c>
    </row>
    <row r="121" spans="1:1" x14ac:dyDescent="0.25">
      <c r="A121" s="14">
        <v>445</v>
      </c>
    </row>
    <row r="122" spans="1:1" x14ac:dyDescent="0.25">
      <c r="A122" s="14">
        <v>450</v>
      </c>
    </row>
    <row r="123" spans="1:1" x14ac:dyDescent="0.25">
      <c r="A123" s="14">
        <v>455</v>
      </c>
    </row>
    <row r="124" spans="1:1" x14ac:dyDescent="0.25">
      <c r="A124" s="14">
        <v>460</v>
      </c>
    </row>
    <row r="125" spans="1:1" x14ac:dyDescent="0.25">
      <c r="A125" s="14">
        <v>465</v>
      </c>
    </row>
    <row r="126" spans="1:1" x14ac:dyDescent="0.25">
      <c r="A126" s="14">
        <v>470</v>
      </c>
    </row>
    <row r="127" spans="1:1" x14ac:dyDescent="0.25">
      <c r="A127" s="14">
        <v>475</v>
      </c>
    </row>
    <row r="128" spans="1:1" x14ac:dyDescent="0.25">
      <c r="A128" s="14">
        <v>480</v>
      </c>
    </row>
    <row r="129" spans="1:1" x14ac:dyDescent="0.25">
      <c r="A129" s="14">
        <v>485</v>
      </c>
    </row>
    <row r="130" spans="1:1" x14ac:dyDescent="0.25">
      <c r="A130" s="14">
        <v>490</v>
      </c>
    </row>
    <row r="131" spans="1:1" x14ac:dyDescent="0.25">
      <c r="A131" s="14">
        <v>495</v>
      </c>
    </row>
    <row r="132" spans="1:1" x14ac:dyDescent="0.25">
      <c r="A132" s="14">
        <v>500</v>
      </c>
    </row>
    <row r="133" spans="1:1" x14ac:dyDescent="0.25">
      <c r="A133" s="14">
        <v>505</v>
      </c>
    </row>
    <row r="134" spans="1:1" x14ac:dyDescent="0.25">
      <c r="A134" s="14">
        <v>510</v>
      </c>
    </row>
    <row r="135" spans="1:1" x14ac:dyDescent="0.25">
      <c r="A135" s="14">
        <v>515</v>
      </c>
    </row>
    <row r="136" spans="1:1" x14ac:dyDescent="0.25">
      <c r="A136" s="14">
        <v>520</v>
      </c>
    </row>
    <row r="137" spans="1:1" x14ac:dyDescent="0.25">
      <c r="A137" s="14">
        <v>525</v>
      </c>
    </row>
    <row r="138" spans="1:1" x14ac:dyDescent="0.25">
      <c r="A138" s="14">
        <v>530</v>
      </c>
    </row>
    <row r="139" spans="1:1" x14ac:dyDescent="0.25">
      <c r="A139" s="14">
        <v>535</v>
      </c>
    </row>
    <row r="140" spans="1:1" x14ac:dyDescent="0.25">
      <c r="A140" s="14">
        <v>540</v>
      </c>
    </row>
    <row r="141" spans="1:1" x14ac:dyDescent="0.25">
      <c r="A141" s="14">
        <v>545</v>
      </c>
    </row>
    <row r="142" spans="1:1" x14ac:dyDescent="0.25">
      <c r="A142" s="14">
        <v>550</v>
      </c>
    </row>
    <row r="143" spans="1:1" x14ac:dyDescent="0.25">
      <c r="A143" s="14">
        <v>555</v>
      </c>
    </row>
    <row r="144" spans="1:1" x14ac:dyDescent="0.25">
      <c r="A144" s="14">
        <v>560</v>
      </c>
    </row>
    <row r="145" spans="1:1" x14ac:dyDescent="0.25">
      <c r="A145" s="14">
        <v>565</v>
      </c>
    </row>
    <row r="146" spans="1:1" x14ac:dyDescent="0.25">
      <c r="A146" s="14">
        <v>570</v>
      </c>
    </row>
    <row r="147" spans="1:1" x14ac:dyDescent="0.25">
      <c r="A147" s="14">
        <v>575</v>
      </c>
    </row>
    <row r="148" spans="1:1" x14ac:dyDescent="0.25">
      <c r="A148" s="14">
        <v>580</v>
      </c>
    </row>
    <row r="149" spans="1:1" x14ac:dyDescent="0.25">
      <c r="A149" s="14">
        <v>585</v>
      </c>
    </row>
    <row r="150" spans="1:1" x14ac:dyDescent="0.25">
      <c r="A150" s="14">
        <v>590</v>
      </c>
    </row>
    <row r="151" spans="1:1" x14ac:dyDescent="0.25">
      <c r="A151" s="14">
        <v>595</v>
      </c>
    </row>
    <row r="152" spans="1:1" x14ac:dyDescent="0.25">
      <c r="A152" s="14">
        <v>600</v>
      </c>
    </row>
    <row r="153" spans="1:1" x14ac:dyDescent="0.25">
      <c r="A153" s="14">
        <v>605</v>
      </c>
    </row>
    <row r="154" spans="1:1" x14ac:dyDescent="0.25">
      <c r="A154" s="14">
        <v>610</v>
      </c>
    </row>
  </sheetData>
  <mergeCells count="1">
    <mergeCell ref="A1:O29"/>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5"/>
  <sheetViews>
    <sheetView topLeftCell="A35" zoomScale="106" workbookViewId="0">
      <selection activeCell="E40" sqref="E40"/>
    </sheetView>
  </sheetViews>
  <sheetFormatPr defaultRowHeight="15" x14ac:dyDescent="0.25"/>
  <cols>
    <col min="1" max="1" width="40.7109375" customWidth="1"/>
    <col min="3" max="3" width="14" customWidth="1"/>
    <col min="5" max="5" width="82.42578125" customWidth="1"/>
  </cols>
  <sheetData>
    <row r="1" spans="1:16" x14ac:dyDescent="0.25">
      <c r="A1" s="36" t="s">
        <v>141</v>
      </c>
      <c r="B1" s="36"/>
      <c r="C1" s="36"/>
      <c r="D1" s="36"/>
      <c r="E1" s="36"/>
      <c r="F1" s="36"/>
      <c r="G1" s="36"/>
      <c r="H1" s="36"/>
      <c r="I1" s="36"/>
      <c r="J1" s="36"/>
      <c r="K1" s="36"/>
      <c r="L1" s="36"/>
      <c r="M1" s="36"/>
      <c r="N1" s="36"/>
      <c r="O1" s="36"/>
      <c r="P1" s="36"/>
    </row>
    <row r="2" spans="1:16" x14ac:dyDescent="0.25">
      <c r="A2" s="36"/>
      <c r="B2" s="36"/>
      <c r="C2" s="36"/>
      <c r="D2" s="36"/>
      <c r="E2" s="36"/>
      <c r="F2" s="36"/>
      <c r="G2" s="36"/>
      <c r="H2" s="36"/>
      <c r="I2" s="36"/>
      <c r="J2" s="36"/>
      <c r="K2" s="36"/>
      <c r="L2" s="36"/>
      <c r="M2" s="36"/>
      <c r="N2" s="36"/>
      <c r="O2" s="36"/>
      <c r="P2" s="36"/>
    </row>
    <row r="3" spans="1:16" x14ac:dyDescent="0.25">
      <c r="A3" s="36"/>
      <c r="B3" s="36"/>
      <c r="C3" s="36"/>
      <c r="D3" s="36"/>
      <c r="E3" s="36"/>
      <c r="F3" s="36"/>
      <c r="G3" s="36"/>
      <c r="H3" s="36"/>
      <c r="I3" s="36"/>
      <c r="J3" s="36"/>
      <c r="K3" s="36"/>
      <c r="L3" s="36"/>
      <c r="M3" s="36"/>
      <c r="N3" s="36"/>
      <c r="O3" s="36"/>
      <c r="P3" s="36"/>
    </row>
    <row r="4" spans="1:16" x14ac:dyDescent="0.25">
      <c r="A4" s="36"/>
      <c r="B4" s="36"/>
      <c r="C4" s="36"/>
      <c r="D4" s="36"/>
      <c r="E4" s="36"/>
      <c r="F4" s="36"/>
      <c r="G4" s="36"/>
      <c r="H4" s="36"/>
      <c r="I4" s="36"/>
      <c r="J4" s="36"/>
      <c r="K4" s="36"/>
      <c r="L4" s="36"/>
      <c r="M4" s="36"/>
      <c r="N4" s="36"/>
      <c r="O4" s="36"/>
      <c r="P4" s="36"/>
    </row>
    <row r="5" spans="1:16" x14ac:dyDescent="0.25">
      <c r="A5" s="36"/>
      <c r="B5" s="36"/>
      <c r="C5" s="36"/>
      <c r="D5" s="36"/>
      <c r="E5" s="36"/>
      <c r="F5" s="36"/>
      <c r="G5" s="36"/>
      <c r="H5" s="36"/>
      <c r="I5" s="36"/>
      <c r="J5" s="36"/>
      <c r="K5" s="36"/>
      <c r="L5" s="36"/>
      <c r="M5" s="36"/>
      <c r="N5" s="36"/>
      <c r="O5" s="36"/>
      <c r="P5" s="36"/>
    </row>
    <row r="6" spans="1:16" x14ac:dyDescent="0.25">
      <c r="A6" s="36"/>
      <c r="B6" s="36"/>
      <c r="C6" s="36"/>
      <c r="D6" s="36"/>
      <c r="E6" s="36"/>
      <c r="F6" s="36"/>
      <c r="G6" s="36"/>
      <c r="H6" s="36"/>
      <c r="I6" s="36"/>
      <c r="J6" s="36"/>
      <c r="K6" s="36"/>
      <c r="L6" s="36"/>
      <c r="M6" s="36"/>
      <c r="N6" s="36"/>
      <c r="O6" s="36"/>
      <c r="P6" s="36"/>
    </row>
    <row r="7" spans="1:16" x14ac:dyDescent="0.25">
      <c r="A7" s="36"/>
      <c r="B7" s="36"/>
      <c r="C7" s="36"/>
      <c r="D7" s="36"/>
      <c r="E7" s="36"/>
      <c r="F7" s="36"/>
      <c r="G7" s="36"/>
      <c r="H7" s="36"/>
      <c r="I7" s="36"/>
      <c r="J7" s="36"/>
      <c r="K7" s="36"/>
      <c r="L7" s="36"/>
      <c r="M7" s="36"/>
      <c r="N7" s="36"/>
      <c r="O7" s="36"/>
      <c r="P7" s="36"/>
    </row>
    <row r="8" spans="1:16" x14ac:dyDescent="0.25">
      <c r="A8" s="36"/>
      <c r="B8" s="36"/>
      <c r="C8" s="36"/>
      <c r="D8" s="36"/>
      <c r="E8" s="36"/>
      <c r="F8" s="36"/>
      <c r="G8" s="36"/>
      <c r="H8" s="36"/>
      <c r="I8" s="36"/>
      <c r="J8" s="36"/>
      <c r="K8" s="36"/>
      <c r="L8" s="36"/>
      <c r="M8" s="36"/>
      <c r="N8" s="36"/>
      <c r="O8" s="36"/>
      <c r="P8" s="36"/>
    </row>
    <row r="9" spans="1:16" x14ac:dyDescent="0.25">
      <c r="A9" s="36"/>
      <c r="B9" s="36"/>
      <c r="C9" s="36"/>
      <c r="D9" s="36"/>
      <c r="E9" s="36"/>
      <c r="F9" s="36"/>
      <c r="G9" s="36"/>
      <c r="H9" s="36"/>
      <c r="I9" s="36"/>
      <c r="J9" s="36"/>
      <c r="K9" s="36"/>
      <c r="L9" s="36"/>
      <c r="M9" s="36"/>
      <c r="N9" s="36"/>
      <c r="O9" s="36"/>
      <c r="P9" s="36"/>
    </row>
    <row r="10" spans="1:16" x14ac:dyDescent="0.25">
      <c r="A10" s="36"/>
      <c r="B10" s="36"/>
      <c r="C10" s="36"/>
      <c r="D10" s="36"/>
      <c r="E10" s="36"/>
      <c r="F10" s="36"/>
      <c r="G10" s="36"/>
      <c r="H10" s="36"/>
      <c r="I10" s="36"/>
      <c r="J10" s="36"/>
      <c r="K10" s="36"/>
      <c r="L10" s="36"/>
      <c r="M10" s="36"/>
      <c r="N10" s="36"/>
      <c r="O10" s="36"/>
      <c r="P10" s="36"/>
    </row>
    <row r="11" spans="1:16" x14ac:dyDescent="0.25">
      <c r="A11" s="36"/>
      <c r="B11" s="36"/>
      <c r="C11" s="36"/>
      <c r="D11" s="36"/>
      <c r="E11" s="36"/>
      <c r="F11" s="36"/>
      <c r="G11" s="36"/>
      <c r="H11" s="36"/>
      <c r="I11" s="36"/>
      <c r="J11" s="36"/>
      <c r="K11" s="36"/>
      <c r="L11" s="36"/>
      <c r="M11" s="36"/>
      <c r="N11" s="36"/>
      <c r="O11" s="36"/>
      <c r="P11" s="36"/>
    </row>
    <row r="12" spans="1:16" x14ac:dyDescent="0.25">
      <c r="A12" s="36"/>
      <c r="B12" s="36"/>
      <c r="C12" s="36"/>
      <c r="D12" s="36"/>
      <c r="E12" s="36"/>
      <c r="F12" s="36"/>
      <c r="G12" s="36"/>
      <c r="H12" s="36"/>
      <c r="I12" s="36"/>
      <c r="J12" s="36"/>
      <c r="K12" s="36"/>
      <c r="L12" s="36"/>
      <c r="M12" s="36"/>
      <c r="N12" s="36"/>
      <c r="O12" s="36"/>
      <c r="P12" s="36"/>
    </row>
    <row r="13" spans="1:16" x14ac:dyDescent="0.25">
      <c r="A13" s="36"/>
      <c r="B13" s="36"/>
      <c r="C13" s="36"/>
      <c r="D13" s="36"/>
      <c r="E13" s="36"/>
      <c r="F13" s="36"/>
      <c r="G13" s="36"/>
      <c r="H13" s="36"/>
      <c r="I13" s="36"/>
      <c r="J13" s="36"/>
      <c r="K13" s="36"/>
      <c r="L13" s="36"/>
      <c r="M13" s="36"/>
      <c r="N13" s="36"/>
      <c r="O13" s="36"/>
      <c r="P13" s="36"/>
    </row>
    <row r="14" spans="1:16" x14ac:dyDescent="0.25">
      <c r="A14" s="36"/>
      <c r="B14" s="36"/>
      <c r="C14" s="36"/>
      <c r="D14" s="36"/>
      <c r="E14" s="36"/>
      <c r="F14" s="36"/>
      <c r="G14" s="36"/>
      <c r="H14" s="36"/>
      <c r="I14" s="36"/>
      <c r="J14" s="36"/>
      <c r="K14" s="36"/>
      <c r="L14" s="36"/>
      <c r="M14" s="36"/>
      <c r="N14" s="36"/>
      <c r="O14" s="36"/>
      <c r="P14" s="36"/>
    </row>
    <row r="15" spans="1:16" x14ac:dyDescent="0.25">
      <c r="A15" s="36"/>
      <c r="B15" s="36"/>
      <c r="C15" s="36"/>
      <c r="D15" s="36"/>
      <c r="E15" s="36"/>
      <c r="F15" s="36"/>
      <c r="G15" s="36"/>
      <c r="H15" s="36"/>
      <c r="I15" s="36"/>
      <c r="J15" s="36"/>
      <c r="K15" s="36"/>
      <c r="L15" s="36"/>
      <c r="M15" s="36"/>
      <c r="N15" s="36"/>
      <c r="O15" s="36"/>
      <c r="P15" s="36"/>
    </row>
    <row r="16" spans="1:16" x14ac:dyDescent="0.25">
      <c r="A16" s="36"/>
      <c r="B16" s="36"/>
      <c r="C16" s="36"/>
      <c r="D16" s="36"/>
      <c r="E16" s="36"/>
      <c r="F16" s="36"/>
      <c r="G16" s="36"/>
      <c r="H16" s="36"/>
      <c r="I16" s="36"/>
      <c r="J16" s="36"/>
      <c r="K16" s="36"/>
      <c r="L16" s="36"/>
      <c r="M16" s="36"/>
      <c r="N16" s="36"/>
      <c r="O16" s="36"/>
      <c r="P16" s="36"/>
    </row>
    <row r="17" spans="1:16" x14ac:dyDescent="0.25">
      <c r="A17" s="36"/>
      <c r="B17" s="36"/>
      <c r="C17" s="36"/>
      <c r="D17" s="36"/>
      <c r="E17" s="36"/>
      <c r="F17" s="36"/>
      <c r="G17" s="36"/>
      <c r="H17" s="36"/>
      <c r="I17" s="36"/>
      <c r="J17" s="36"/>
      <c r="K17" s="36"/>
      <c r="L17" s="36"/>
      <c r="M17" s="36"/>
      <c r="N17" s="36"/>
      <c r="O17" s="36"/>
      <c r="P17" s="36"/>
    </row>
    <row r="18" spans="1:16" x14ac:dyDescent="0.25">
      <c r="A18" s="36"/>
      <c r="B18" s="36"/>
      <c r="C18" s="36"/>
      <c r="D18" s="36"/>
      <c r="E18" s="36"/>
      <c r="F18" s="36"/>
      <c r="G18" s="36"/>
      <c r="H18" s="36"/>
      <c r="I18" s="36"/>
      <c r="J18" s="36"/>
      <c r="K18" s="36"/>
      <c r="L18" s="36"/>
      <c r="M18" s="36"/>
      <c r="N18" s="36"/>
      <c r="O18" s="36"/>
      <c r="P18" s="36"/>
    </row>
    <row r="19" spans="1:16" x14ac:dyDescent="0.25">
      <c r="A19" s="36"/>
      <c r="B19" s="36"/>
      <c r="C19" s="36"/>
      <c r="D19" s="36"/>
      <c r="E19" s="36"/>
      <c r="F19" s="36"/>
      <c r="G19" s="36"/>
      <c r="H19" s="36"/>
      <c r="I19" s="36"/>
      <c r="J19" s="36"/>
      <c r="K19" s="36"/>
      <c r="L19" s="36"/>
      <c r="M19" s="36"/>
      <c r="N19" s="36"/>
      <c r="O19" s="36"/>
      <c r="P19" s="36"/>
    </row>
    <row r="20" spans="1:16" x14ac:dyDescent="0.25">
      <c r="A20" s="36"/>
      <c r="B20" s="36"/>
      <c r="C20" s="36"/>
      <c r="D20" s="36"/>
      <c r="E20" s="36"/>
      <c r="F20" s="36"/>
      <c r="G20" s="36"/>
      <c r="H20" s="36"/>
      <c r="I20" s="36"/>
      <c r="J20" s="36"/>
      <c r="K20" s="36"/>
      <c r="L20" s="36"/>
      <c r="M20" s="36"/>
      <c r="N20" s="36"/>
      <c r="O20" s="36"/>
      <c r="P20" s="36"/>
    </row>
    <row r="21" spans="1:16" x14ac:dyDescent="0.25">
      <c r="A21" s="36"/>
      <c r="B21" s="36"/>
      <c r="C21" s="36"/>
      <c r="D21" s="36"/>
      <c r="E21" s="36"/>
      <c r="F21" s="36"/>
      <c r="G21" s="36"/>
      <c r="H21" s="36"/>
      <c r="I21" s="36"/>
      <c r="J21" s="36"/>
      <c r="K21" s="36"/>
      <c r="L21" s="36"/>
      <c r="M21" s="36"/>
      <c r="N21" s="36"/>
      <c r="O21" s="36"/>
      <c r="P21" s="36"/>
    </row>
    <row r="22" spans="1:16" x14ac:dyDescent="0.25">
      <c r="A22" s="36"/>
      <c r="B22" s="36"/>
      <c r="C22" s="36"/>
      <c r="D22" s="36"/>
      <c r="E22" s="36"/>
      <c r="F22" s="36"/>
      <c r="G22" s="36"/>
      <c r="H22" s="36"/>
      <c r="I22" s="36"/>
      <c r="J22" s="36"/>
      <c r="K22" s="36"/>
      <c r="L22" s="36"/>
      <c r="M22" s="36"/>
      <c r="N22" s="36"/>
      <c r="O22" s="36"/>
      <c r="P22" s="36"/>
    </row>
    <row r="23" spans="1:16" x14ac:dyDescent="0.25">
      <c r="A23" s="36"/>
      <c r="B23" s="36"/>
      <c r="C23" s="36"/>
      <c r="D23" s="36"/>
      <c r="E23" s="36"/>
      <c r="F23" s="36"/>
      <c r="G23" s="36"/>
      <c r="H23" s="36"/>
      <c r="I23" s="36"/>
      <c r="J23" s="36"/>
      <c r="K23" s="36"/>
      <c r="L23" s="36"/>
      <c r="M23" s="36"/>
      <c r="N23" s="36"/>
      <c r="O23" s="36"/>
      <c r="P23" s="36"/>
    </row>
    <row r="24" spans="1:16" x14ac:dyDescent="0.25">
      <c r="A24" s="36"/>
      <c r="B24" s="36"/>
      <c r="C24" s="36"/>
      <c r="D24" s="36"/>
      <c r="E24" s="36"/>
      <c r="F24" s="36"/>
      <c r="G24" s="36"/>
      <c r="H24" s="36"/>
      <c r="I24" s="36"/>
      <c r="J24" s="36"/>
      <c r="K24" s="36"/>
      <c r="L24" s="36"/>
      <c r="M24" s="36"/>
      <c r="N24" s="36"/>
      <c r="O24" s="36"/>
      <c r="P24" s="36"/>
    </row>
    <row r="25" spans="1:16" x14ac:dyDescent="0.25">
      <c r="A25" s="36"/>
      <c r="B25" s="36"/>
      <c r="C25" s="36"/>
      <c r="D25" s="36"/>
      <c r="E25" s="36"/>
      <c r="F25" s="36"/>
      <c r="G25" s="36"/>
      <c r="H25" s="36"/>
      <c r="I25" s="36"/>
      <c r="J25" s="36"/>
      <c r="K25" s="36"/>
      <c r="L25" s="36"/>
      <c r="M25" s="36"/>
      <c r="N25" s="36"/>
      <c r="O25" s="36"/>
      <c r="P25" s="36"/>
    </row>
    <row r="26" spans="1:16" x14ac:dyDescent="0.25">
      <c r="A26" s="36"/>
      <c r="B26" s="36"/>
      <c r="C26" s="36"/>
      <c r="D26" s="36"/>
      <c r="E26" s="36"/>
      <c r="F26" s="36"/>
      <c r="G26" s="36"/>
      <c r="H26" s="36"/>
      <c r="I26" s="36"/>
      <c r="J26" s="36"/>
      <c r="K26" s="36"/>
      <c r="L26" s="36"/>
      <c r="M26" s="36"/>
      <c r="N26" s="36"/>
      <c r="O26" s="36"/>
      <c r="P26" s="36"/>
    </row>
    <row r="27" spans="1:16" x14ac:dyDescent="0.25">
      <c r="A27" s="36"/>
      <c r="B27" s="36"/>
      <c r="C27" s="36"/>
      <c r="D27" s="36"/>
      <c r="E27" s="36"/>
      <c r="F27" s="36"/>
      <c r="G27" s="36"/>
      <c r="H27" s="36"/>
      <c r="I27" s="36"/>
      <c r="J27" s="36"/>
      <c r="K27" s="36"/>
      <c r="L27" s="36"/>
      <c r="M27" s="36"/>
      <c r="N27" s="36"/>
      <c r="O27" s="36"/>
      <c r="P27" s="36"/>
    </row>
    <row r="28" spans="1:16" x14ac:dyDescent="0.25">
      <c r="A28" s="36"/>
      <c r="B28" s="36"/>
      <c r="C28" s="36"/>
      <c r="D28" s="36"/>
      <c r="E28" s="36"/>
      <c r="F28" s="36"/>
      <c r="G28" s="36"/>
      <c r="H28" s="36"/>
      <c r="I28" s="36"/>
      <c r="J28" s="36"/>
      <c r="K28" s="36"/>
      <c r="L28" s="36"/>
      <c r="M28" s="36"/>
      <c r="N28" s="36"/>
      <c r="O28" s="36"/>
      <c r="P28" s="36"/>
    </row>
    <row r="29" spans="1:16" x14ac:dyDescent="0.25">
      <c r="A29" s="36"/>
      <c r="B29" s="36"/>
      <c r="C29" s="36"/>
      <c r="D29" s="36"/>
      <c r="E29" s="36"/>
      <c r="F29" s="36"/>
      <c r="G29" s="36"/>
      <c r="H29" s="36"/>
      <c r="I29" s="36"/>
      <c r="J29" s="36"/>
      <c r="K29" s="36"/>
      <c r="L29" s="36"/>
      <c r="M29" s="36"/>
      <c r="N29" s="36"/>
      <c r="O29" s="36"/>
      <c r="P29" s="36"/>
    </row>
    <row r="34" spans="1:5" x14ac:dyDescent="0.25">
      <c r="A34" s="7" t="s">
        <v>142</v>
      </c>
      <c r="C34" s="7" t="s">
        <v>106</v>
      </c>
    </row>
    <row r="35" spans="1:5" x14ac:dyDescent="0.25">
      <c r="A35" s="14">
        <v>0.5</v>
      </c>
      <c r="C35" s="7" t="s">
        <v>57</v>
      </c>
      <c r="D35" s="14">
        <f>QUARTILE(A35:A155,1)</f>
        <v>0.4</v>
      </c>
    </row>
    <row r="36" spans="1:5" x14ac:dyDescent="0.25">
      <c r="A36" s="14">
        <v>1</v>
      </c>
      <c r="C36" s="7" t="s">
        <v>107</v>
      </c>
      <c r="D36" s="14">
        <f>QUARTILE(A35:A155,2)</f>
        <v>0.7</v>
      </c>
    </row>
    <row r="37" spans="1:5" x14ac:dyDescent="0.25">
      <c r="A37" s="14">
        <v>0.2</v>
      </c>
      <c r="C37" s="7" t="s">
        <v>56</v>
      </c>
      <c r="D37" s="14">
        <f>QUARTILE(A35:A155,3)</f>
        <v>0.9</v>
      </c>
    </row>
    <row r="38" spans="1:5" x14ac:dyDescent="0.25">
      <c r="A38" s="14">
        <v>0.7</v>
      </c>
      <c r="C38" s="4"/>
      <c r="D38" s="1"/>
    </row>
    <row r="39" spans="1:5" x14ac:dyDescent="0.25">
      <c r="A39" s="14">
        <v>0.3</v>
      </c>
      <c r="C39" s="4"/>
      <c r="D39" s="1"/>
    </row>
    <row r="40" spans="1:5" x14ac:dyDescent="0.25">
      <c r="A40" s="14">
        <v>0.9</v>
      </c>
      <c r="C40" s="7" t="s">
        <v>108</v>
      </c>
      <c r="D40" s="1"/>
      <c r="E40" s="7" t="s">
        <v>94</v>
      </c>
    </row>
    <row r="41" spans="1:5" x14ac:dyDescent="0.25">
      <c r="A41" s="14">
        <v>1.3</v>
      </c>
      <c r="C41" s="7" t="s">
        <v>143</v>
      </c>
      <c r="D41" s="14">
        <f>PERCENTILE(A35:A155,0.25)</f>
        <v>0.4</v>
      </c>
      <c r="E41" s="17" t="s">
        <v>146</v>
      </c>
    </row>
    <row r="42" spans="1:5" x14ac:dyDescent="0.25">
      <c r="A42" s="14">
        <v>0.6</v>
      </c>
      <c r="C42" s="7" t="s">
        <v>144</v>
      </c>
      <c r="D42" s="14">
        <f>PERCENTILE(A35:A155,0.5)</f>
        <v>0.7</v>
      </c>
      <c r="E42" s="17" t="s">
        <v>147</v>
      </c>
    </row>
    <row r="43" spans="1:5" x14ac:dyDescent="0.25">
      <c r="A43" s="14">
        <v>0.4</v>
      </c>
      <c r="C43" s="7" t="s">
        <v>145</v>
      </c>
      <c r="D43" s="14">
        <f>PERCENTILE(A35:A155,0.75)</f>
        <v>0.9</v>
      </c>
      <c r="E43" s="17" t="s">
        <v>148</v>
      </c>
    </row>
    <row r="44" spans="1:5" x14ac:dyDescent="0.25">
      <c r="A44" s="14">
        <v>1.1000000000000001</v>
      </c>
    </row>
    <row r="45" spans="1:5" x14ac:dyDescent="0.25">
      <c r="A45" s="14">
        <v>0.8</v>
      </c>
    </row>
    <row r="46" spans="1:5" x14ac:dyDescent="0.25">
      <c r="A46" s="14">
        <v>0.5</v>
      </c>
    </row>
    <row r="47" spans="1:5" x14ac:dyDescent="0.25">
      <c r="A47" s="14">
        <v>0.3</v>
      </c>
    </row>
    <row r="48" spans="1:5" x14ac:dyDescent="0.25">
      <c r="A48" s="14">
        <v>0.6</v>
      </c>
    </row>
    <row r="49" spans="1:1" x14ac:dyDescent="0.25">
      <c r="A49" s="14">
        <v>1</v>
      </c>
    </row>
    <row r="50" spans="1:1" x14ac:dyDescent="0.25">
      <c r="A50" s="14">
        <v>0.4</v>
      </c>
    </row>
    <row r="51" spans="1:1" x14ac:dyDescent="0.25">
      <c r="A51" s="14">
        <v>0.5</v>
      </c>
    </row>
    <row r="52" spans="1:1" x14ac:dyDescent="0.25">
      <c r="A52" s="14">
        <v>0.7</v>
      </c>
    </row>
    <row r="53" spans="1:1" x14ac:dyDescent="0.25">
      <c r="A53" s="14">
        <v>0.9</v>
      </c>
    </row>
    <row r="54" spans="1:1" x14ac:dyDescent="0.25">
      <c r="A54" s="14">
        <v>1.3</v>
      </c>
    </row>
    <row r="55" spans="1:1" x14ac:dyDescent="0.25">
      <c r="A55" s="14">
        <v>0.8</v>
      </c>
    </row>
    <row r="56" spans="1:1" x14ac:dyDescent="0.25">
      <c r="A56" s="14">
        <v>0.6</v>
      </c>
    </row>
    <row r="57" spans="1:1" x14ac:dyDescent="0.25">
      <c r="A57" s="14">
        <v>0.4</v>
      </c>
    </row>
    <row r="58" spans="1:1" x14ac:dyDescent="0.25">
      <c r="A58" s="14">
        <v>0.7</v>
      </c>
    </row>
    <row r="59" spans="1:1" x14ac:dyDescent="0.25">
      <c r="A59" s="14">
        <v>0.9</v>
      </c>
    </row>
    <row r="60" spans="1:1" x14ac:dyDescent="0.25">
      <c r="A60" s="14">
        <v>0.5</v>
      </c>
    </row>
    <row r="61" spans="1:1" x14ac:dyDescent="0.25">
      <c r="A61" s="14">
        <v>0.2</v>
      </c>
    </row>
    <row r="62" spans="1:1" x14ac:dyDescent="0.25">
      <c r="A62" s="14">
        <v>1</v>
      </c>
    </row>
    <row r="63" spans="1:1" x14ac:dyDescent="0.25">
      <c r="A63" s="14">
        <v>0.8</v>
      </c>
    </row>
    <row r="64" spans="1:1" x14ac:dyDescent="0.25">
      <c r="A64" s="14">
        <v>0.3</v>
      </c>
    </row>
    <row r="65" spans="1:1" x14ac:dyDescent="0.25">
      <c r="A65" s="14">
        <v>0.6</v>
      </c>
    </row>
    <row r="66" spans="1:1" x14ac:dyDescent="0.25">
      <c r="A66" s="14">
        <v>0.4</v>
      </c>
    </row>
    <row r="67" spans="1:1" x14ac:dyDescent="0.25">
      <c r="A67" s="14">
        <v>0.7</v>
      </c>
    </row>
    <row r="68" spans="1:1" x14ac:dyDescent="0.25">
      <c r="A68" s="14">
        <v>0.9</v>
      </c>
    </row>
    <row r="69" spans="1:1" x14ac:dyDescent="0.25">
      <c r="A69" s="14">
        <v>1.2</v>
      </c>
    </row>
    <row r="70" spans="1:1" x14ac:dyDescent="0.25">
      <c r="A70" s="14">
        <v>0.8</v>
      </c>
    </row>
    <row r="71" spans="1:1" x14ac:dyDescent="0.25">
      <c r="A71" s="14">
        <v>0.3</v>
      </c>
    </row>
    <row r="72" spans="1:1" x14ac:dyDescent="0.25">
      <c r="A72" s="14">
        <v>0.6</v>
      </c>
    </row>
    <row r="73" spans="1:1" x14ac:dyDescent="0.25">
      <c r="A73" s="14">
        <v>0.5</v>
      </c>
    </row>
    <row r="74" spans="1:1" x14ac:dyDescent="0.25">
      <c r="A74" s="14">
        <v>0.4</v>
      </c>
    </row>
    <row r="75" spans="1:1" x14ac:dyDescent="0.25">
      <c r="A75" s="14">
        <v>0.7</v>
      </c>
    </row>
    <row r="76" spans="1:1" x14ac:dyDescent="0.25">
      <c r="A76" s="14">
        <v>0.9</v>
      </c>
    </row>
    <row r="77" spans="1:1" x14ac:dyDescent="0.25">
      <c r="A77" s="14">
        <v>1.1000000000000001</v>
      </c>
    </row>
    <row r="78" spans="1:1" x14ac:dyDescent="0.25">
      <c r="A78" s="14">
        <v>0.3</v>
      </c>
    </row>
    <row r="79" spans="1:1" x14ac:dyDescent="0.25">
      <c r="A79" s="14">
        <v>1.4</v>
      </c>
    </row>
    <row r="80" spans="1:1" x14ac:dyDescent="0.25">
      <c r="A80" s="14">
        <v>0.9</v>
      </c>
    </row>
    <row r="81" spans="1:1" x14ac:dyDescent="0.25">
      <c r="A81" s="14">
        <v>0.6</v>
      </c>
    </row>
    <row r="82" spans="1:1" x14ac:dyDescent="0.25">
      <c r="A82" s="14">
        <v>0.2</v>
      </c>
    </row>
    <row r="83" spans="1:1" x14ac:dyDescent="0.25">
      <c r="A83" s="14">
        <v>1.5</v>
      </c>
    </row>
    <row r="84" spans="1:1" x14ac:dyDescent="0.25">
      <c r="A84" s="14">
        <v>1</v>
      </c>
    </row>
    <row r="85" spans="1:1" x14ac:dyDescent="0.25">
      <c r="A85" s="14">
        <v>0.6</v>
      </c>
    </row>
    <row r="86" spans="1:1" x14ac:dyDescent="0.25">
      <c r="A86" s="14">
        <v>0.4</v>
      </c>
    </row>
    <row r="87" spans="1:1" x14ac:dyDescent="0.25">
      <c r="A87" s="14">
        <v>0.7</v>
      </c>
    </row>
    <row r="88" spans="1:1" x14ac:dyDescent="0.25">
      <c r="A88" s="14">
        <v>1</v>
      </c>
    </row>
    <row r="89" spans="1:1" x14ac:dyDescent="0.25">
      <c r="A89" s="14">
        <v>0.8</v>
      </c>
    </row>
    <row r="90" spans="1:1" x14ac:dyDescent="0.25">
      <c r="A90" s="14">
        <v>0.3</v>
      </c>
    </row>
    <row r="91" spans="1:1" x14ac:dyDescent="0.25">
      <c r="A91" s="14">
        <v>0.5</v>
      </c>
    </row>
    <row r="92" spans="1:1" x14ac:dyDescent="0.25">
      <c r="A92" s="14">
        <v>0.8</v>
      </c>
    </row>
    <row r="93" spans="1:1" x14ac:dyDescent="0.25">
      <c r="A93" s="14">
        <v>0.6</v>
      </c>
    </row>
    <row r="94" spans="1:1" x14ac:dyDescent="0.25">
      <c r="A94" s="14">
        <v>0.3</v>
      </c>
    </row>
    <row r="95" spans="1:1" x14ac:dyDescent="0.25">
      <c r="A95" s="14">
        <v>0.9</v>
      </c>
    </row>
    <row r="96" spans="1:1" x14ac:dyDescent="0.25">
      <c r="A96" s="14">
        <v>0.4</v>
      </c>
    </row>
    <row r="97" spans="1:1" x14ac:dyDescent="0.25">
      <c r="A97" s="14">
        <v>0.7</v>
      </c>
    </row>
    <row r="98" spans="1:1" x14ac:dyDescent="0.25">
      <c r="A98" s="14">
        <v>0.9</v>
      </c>
    </row>
    <row r="99" spans="1:1" x14ac:dyDescent="0.25">
      <c r="A99" s="14">
        <v>1</v>
      </c>
    </row>
    <row r="100" spans="1:1" x14ac:dyDescent="0.25">
      <c r="A100" s="14">
        <v>0.8</v>
      </c>
    </row>
    <row r="101" spans="1:1" x14ac:dyDescent="0.25">
      <c r="A101" s="14">
        <v>0.3</v>
      </c>
    </row>
    <row r="102" spans="1:1" x14ac:dyDescent="0.25">
      <c r="A102" s="14">
        <v>0.5</v>
      </c>
    </row>
    <row r="103" spans="1:1" x14ac:dyDescent="0.25">
      <c r="A103" s="14">
        <v>0.6</v>
      </c>
    </row>
    <row r="104" spans="1:1" x14ac:dyDescent="0.25">
      <c r="A104" s="14">
        <v>0.4</v>
      </c>
    </row>
    <row r="105" spans="1:1" x14ac:dyDescent="0.25">
      <c r="A105" s="14">
        <v>0.7</v>
      </c>
    </row>
    <row r="106" spans="1:1" x14ac:dyDescent="0.25">
      <c r="A106" s="14">
        <v>0.9</v>
      </c>
    </row>
    <row r="107" spans="1:1" x14ac:dyDescent="0.25">
      <c r="A107" s="14">
        <v>1.1000000000000001</v>
      </c>
    </row>
    <row r="108" spans="1:1" x14ac:dyDescent="0.25">
      <c r="A108" s="14">
        <v>0.8</v>
      </c>
    </row>
    <row r="109" spans="1:1" x14ac:dyDescent="0.25">
      <c r="A109" s="14">
        <v>0.3</v>
      </c>
    </row>
    <row r="110" spans="1:1" x14ac:dyDescent="0.25">
      <c r="A110" s="14">
        <v>0.5</v>
      </c>
    </row>
    <row r="111" spans="1:1" x14ac:dyDescent="0.25">
      <c r="A111" s="14">
        <v>0.6</v>
      </c>
    </row>
    <row r="112" spans="1:1" x14ac:dyDescent="0.25">
      <c r="A112" s="14">
        <v>0.4</v>
      </c>
    </row>
    <row r="113" spans="1:1" x14ac:dyDescent="0.25">
      <c r="A113" s="14">
        <v>0.7</v>
      </c>
    </row>
    <row r="114" spans="1:1" x14ac:dyDescent="0.25">
      <c r="A114" s="14">
        <v>0.9</v>
      </c>
    </row>
    <row r="115" spans="1:1" x14ac:dyDescent="0.25">
      <c r="A115" s="14">
        <v>1</v>
      </c>
    </row>
    <row r="116" spans="1:1" x14ac:dyDescent="0.25">
      <c r="A116" s="14">
        <v>0.8</v>
      </c>
    </row>
    <row r="117" spans="1:1" x14ac:dyDescent="0.25">
      <c r="A117" s="14">
        <v>0.3</v>
      </c>
    </row>
    <row r="118" spans="1:1" x14ac:dyDescent="0.25">
      <c r="A118" s="14">
        <v>0.5</v>
      </c>
    </row>
    <row r="119" spans="1:1" x14ac:dyDescent="0.25">
      <c r="A119" s="14">
        <v>0.6</v>
      </c>
    </row>
    <row r="120" spans="1:1" x14ac:dyDescent="0.25">
      <c r="A120" s="14">
        <v>0.4</v>
      </c>
    </row>
    <row r="121" spans="1:1" x14ac:dyDescent="0.25">
      <c r="A121" s="14">
        <v>0.7</v>
      </c>
    </row>
    <row r="122" spans="1:1" x14ac:dyDescent="0.25">
      <c r="A122" s="14">
        <v>0.9</v>
      </c>
    </row>
    <row r="123" spans="1:1" x14ac:dyDescent="0.25">
      <c r="A123" s="14">
        <v>1.1000000000000001</v>
      </c>
    </row>
    <row r="124" spans="1:1" x14ac:dyDescent="0.25">
      <c r="A124" s="14">
        <v>0.8</v>
      </c>
    </row>
    <row r="125" spans="1:1" x14ac:dyDescent="0.25">
      <c r="A125" s="14">
        <v>0.3</v>
      </c>
    </row>
    <row r="126" spans="1:1" x14ac:dyDescent="0.25">
      <c r="A126" s="14">
        <v>0.5</v>
      </c>
    </row>
    <row r="127" spans="1:1" x14ac:dyDescent="0.25">
      <c r="A127" s="14">
        <v>0.6</v>
      </c>
    </row>
    <row r="128" spans="1:1" x14ac:dyDescent="0.25">
      <c r="A128" s="14">
        <v>0.4</v>
      </c>
    </row>
    <row r="129" spans="1:1" x14ac:dyDescent="0.25">
      <c r="A129" s="14">
        <v>0.7</v>
      </c>
    </row>
    <row r="130" spans="1:1" x14ac:dyDescent="0.25">
      <c r="A130" s="14">
        <v>0.9</v>
      </c>
    </row>
    <row r="131" spans="1:1" x14ac:dyDescent="0.25">
      <c r="A131" s="14">
        <v>1</v>
      </c>
    </row>
    <row r="132" spans="1:1" x14ac:dyDescent="0.25">
      <c r="A132" s="14">
        <v>0.8</v>
      </c>
    </row>
    <row r="133" spans="1:1" x14ac:dyDescent="0.25">
      <c r="A133" s="14">
        <v>0.3</v>
      </c>
    </row>
    <row r="134" spans="1:1" x14ac:dyDescent="0.25">
      <c r="A134" s="14">
        <v>0.5</v>
      </c>
    </row>
    <row r="135" spans="1:1" x14ac:dyDescent="0.25">
      <c r="A135" s="14">
        <v>0.6</v>
      </c>
    </row>
    <row r="136" spans="1:1" x14ac:dyDescent="0.25">
      <c r="A136" s="14">
        <v>0.4</v>
      </c>
    </row>
    <row r="137" spans="1:1" x14ac:dyDescent="0.25">
      <c r="A137" s="14">
        <v>0.7</v>
      </c>
    </row>
    <row r="138" spans="1:1" x14ac:dyDescent="0.25">
      <c r="A138" s="14">
        <v>0.9</v>
      </c>
    </row>
    <row r="139" spans="1:1" x14ac:dyDescent="0.25">
      <c r="A139" s="14">
        <v>1.1000000000000001</v>
      </c>
    </row>
    <row r="140" spans="1:1" x14ac:dyDescent="0.25">
      <c r="A140" s="14">
        <v>0.8</v>
      </c>
    </row>
    <row r="141" spans="1:1" x14ac:dyDescent="0.25">
      <c r="A141" s="14">
        <v>0.3</v>
      </c>
    </row>
    <row r="142" spans="1:1" x14ac:dyDescent="0.25">
      <c r="A142" s="14">
        <v>0.5</v>
      </c>
    </row>
    <row r="143" spans="1:1" x14ac:dyDescent="0.25">
      <c r="A143" s="14">
        <v>0.6</v>
      </c>
    </row>
    <row r="144" spans="1:1" x14ac:dyDescent="0.25">
      <c r="A144" s="14">
        <v>0.4</v>
      </c>
    </row>
    <row r="145" spans="1:1" x14ac:dyDescent="0.25">
      <c r="A145" s="14">
        <v>0.7</v>
      </c>
    </row>
    <row r="146" spans="1:1" x14ac:dyDescent="0.25">
      <c r="A146" s="14">
        <v>0.9</v>
      </c>
    </row>
    <row r="147" spans="1:1" x14ac:dyDescent="0.25">
      <c r="A147" s="14">
        <v>1</v>
      </c>
    </row>
    <row r="148" spans="1:1" x14ac:dyDescent="0.25">
      <c r="A148" s="14">
        <v>0.8</v>
      </c>
    </row>
    <row r="149" spans="1:1" x14ac:dyDescent="0.25">
      <c r="A149" s="14">
        <v>0.3</v>
      </c>
    </row>
    <row r="150" spans="1:1" x14ac:dyDescent="0.25">
      <c r="A150" s="14">
        <v>0.5</v>
      </c>
    </row>
    <row r="151" spans="1:1" x14ac:dyDescent="0.25">
      <c r="A151" s="14">
        <v>0.6</v>
      </c>
    </row>
    <row r="152" spans="1:1" x14ac:dyDescent="0.25">
      <c r="A152" s="14">
        <v>0.4</v>
      </c>
    </row>
    <row r="153" spans="1:1" x14ac:dyDescent="0.25">
      <c r="A153" s="14">
        <v>0.7</v>
      </c>
    </row>
    <row r="154" spans="1:1" x14ac:dyDescent="0.25">
      <c r="A154" s="14">
        <v>0.9</v>
      </c>
    </row>
    <row r="155" spans="1:1" x14ac:dyDescent="0.25">
      <c r="A155" s="14">
        <v>1.1000000000000001</v>
      </c>
    </row>
  </sheetData>
  <mergeCells count="1">
    <mergeCell ref="A1:P29"/>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opLeftCell="A7" zoomScale="110" workbookViewId="0">
      <selection activeCell="F34" sqref="F34"/>
    </sheetView>
  </sheetViews>
  <sheetFormatPr defaultRowHeight="15" x14ac:dyDescent="0.25"/>
  <cols>
    <col min="1" max="1" width="26.140625" customWidth="1"/>
    <col min="2" max="2" width="30.42578125" customWidth="1"/>
    <col min="5" max="5" width="23.85546875" customWidth="1"/>
    <col min="6" max="6" width="72.140625" customWidth="1"/>
  </cols>
  <sheetData>
    <row r="1" spans="1:15" x14ac:dyDescent="0.25">
      <c r="A1" s="36" t="s">
        <v>149</v>
      </c>
      <c r="B1" s="36"/>
      <c r="C1" s="36"/>
      <c r="D1" s="36"/>
      <c r="E1" s="36"/>
      <c r="F1" s="36"/>
      <c r="G1" s="36"/>
      <c r="H1" s="36"/>
      <c r="I1" s="36"/>
      <c r="J1" s="36"/>
      <c r="K1" s="36"/>
      <c r="L1" s="5"/>
      <c r="M1" s="5"/>
      <c r="N1" s="5"/>
      <c r="O1" s="5"/>
    </row>
    <row r="2" spans="1:15" x14ac:dyDescent="0.25">
      <c r="A2" s="36"/>
      <c r="B2" s="36"/>
      <c r="C2" s="36"/>
      <c r="D2" s="36"/>
      <c r="E2" s="36"/>
      <c r="F2" s="36"/>
      <c r="G2" s="36"/>
      <c r="H2" s="36"/>
      <c r="I2" s="36"/>
      <c r="J2" s="36"/>
      <c r="K2" s="36"/>
      <c r="L2" s="5"/>
      <c r="M2" s="5"/>
      <c r="N2" s="5"/>
      <c r="O2" s="5"/>
    </row>
    <row r="3" spans="1:15" x14ac:dyDescent="0.25">
      <c r="A3" s="36"/>
      <c r="B3" s="36"/>
      <c r="C3" s="36"/>
      <c r="D3" s="36"/>
      <c r="E3" s="36"/>
      <c r="F3" s="36"/>
      <c r="G3" s="36"/>
      <c r="H3" s="36"/>
      <c r="I3" s="36"/>
      <c r="J3" s="36"/>
      <c r="K3" s="36"/>
      <c r="L3" s="5"/>
      <c r="M3" s="5"/>
      <c r="N3" s="5"/>
      <c r="O3" s="5"/>
    </row>
    <row r="4" spans="1:15" x14ac:dyDescent="0.25">
      <c r="A4" s="36"/>
      <c r="B4" s="36"/>
      <c r="C4" s="36"/>
      <c r="D4" s="36"/>
      <c r="E4" s="36"/>
      <c r="F4" s="36"/>
      <c r="G4" s="36"/>
      <c r="H4" s="36"/>
      <c r="I4" s="36"/>
      <c r="J4" s="36"/>
      <c r="K4" s="36"/>
      <c r="L4" s="5"/>
      <c r="M4" s="5"/>
      <c r="N4" s="5"/>
      <c r="O4" s="5"/>
    </row>
    <row r="5" spans="1:15" x14ac:dyDescent="0.25">
      <c r="A5" s="36"/>
      <c r="B5" s="36"/>
      <c r="C5" s="36"/>
      <c r="D5" s="36"/>
      <c r="E5" s="36"/>
      <c r="F5" s="36"/>
      <c r="G5" s="36"/>
      <c r="H5" s="36"/>
      <c r="I5" s="36"/>
      <c r="J5" s="36"/>
      <c r="K5" s="36"/>
      <c r="L5" s="5"/>
      <c r="M5" s="5"/>
      <c r="N5" s="5"/>
      <c r="O5" s="5"/>
    </row>
    <row r="6" spans="1:15" x14ac:dyDescent="0.25">
      <c r="A6" s="36"/>
      <c r="B6" s="36"/>
      <c r="C6" s="36"/>
      <c r="D6" s="36"/>
      <c r="E6" s="36"/>
      <c r="F6" s="36"/>
      <c r="G6" s="36"/>
      <c r="H6" s="36"/>
      <c r="I6" s="36"/>
      <c r="J6" s="36"/>
      <c r="K6" s="36"/>
      <c r="L6" s="5"/>
      <c r="M6" s="5"/>
      <c r="N6" s="5"/>
      <c r="O6" s="5"/>
    </row>
    <row r="7" spans="1:15" x14ac:dyDescent="0.25">
      <c r="A7" s="36"/>
      <c r="B7" s="36"/>
      <c r="C7" s="36"/>
      <c r="D7" s="36"/>
      <c r="E7" s="36"/>
      <c r="F7" s="36"/>
      <c r="G7" s="36"/>
      <c r="H7" s="36"/>
      <c r="I7" s="36"/>
      <c r="J7" s="36"/>
      <c r="K7" s="36"/>
      <c r="L7" s="5"/>
      <c r="M7" s="5"/>
      <c r="N7" s="5"/>
      <c r="O7" s="5"/>
    </row>
    <row r="8" spans="1:15" x14ac:dyDescent="0.25">
      <c r="A8" s="36"/>
      <c r="B8" s="36"/>
      <c r="C8" s="36"/>
      <c r="D8" s="36"/>
      <c r="E8" s="36"/>
      <c r="F8" s="36"/>
      <c r="G8" s="36"/>
      <c r="H8" s="36"/>
      <c r="I8" s="36"/>
      <c r="J8" s="36"/>
      <c r="K8" s="36"/>
      <c r="L8" s="5"/>
      <c r="M8" s="5"/>
      <c r="N8" s="5"/>
      <c r="O8" s="5"/>
    </row>
    <row r="9" spans="1:15" x14ac:dyDescent="0.25">
      <c r="A9" s="36"/>
      <c r="B9" s="36"/>
      <c r="C9" s="36"/>
      <c r="D9" s="36"/>
      <c r="E9" s="36"/>
      <c r="F9" s="36"/>
      <c r="G9" s="36"/>
      <c r="H9" s="36"/>
      <c r="I9" s="36"/>
      <c r="J9" s="36"/>
      <c r="K9" s="36"/>
      <c r="L9" s="5"/>
      <c r="M9" s="5"/>
      <c r="N9" s="5"/>
      <c r="O9" s="5"/>
    </row>
    <row r="10" spans="1:15" x14ac:dyDescent="0.25">
      <c r="A10" s="36"/>
      <c r="B10" s="36"/>
      <c r="C10" s="36"/>
      <c r="D10" s="36"/>
      <c r="E10" s="36"/>
      <c r="F10" s="36"/>
      <c r="G10" s="36"/>
      <c r="H10" s="36"/>
      <c r="I10" s="36"/>
      <c r="J10" s="36"/>
      <c r="K10" s="36"/>
      <c r="L10" s="5"/>
      <c r="M10" s="5"/>
      <c r="N10" s="5"/>
      <c r="O10" s="5"/>
    </row>
    <row r="11" spans="1:15" x14ac:dyDescent="0.25">
      <c r="A11" s="36"/>
      <c r="B11" s="36"/>
      <c r="C11" s="36"/>
      <c r="D11" s="36"/>
      <c r="E11" s="36"/>
      <c r="F11" s="36"/>
      <c r="G11" s="36"/>
      <c r="H11" s="36"/>
      <c r="I11" s="36"/>
      <c r="J11" s="36"/>
      <c r="K11" s="36"/>
      <c r="L11" s="5"/>
      <c r="M11" s="5"/>
      <c r="N11" s="5"/>
      <c r="O11" s="5"/>
    </row>
    <row r="12" spans="1:15" x14ac:dyDescent="0.25">
      <c r="A12" s="36"/>
      <c r="B12" s="36"/>
      <c r="C12" s="36"/>
      <c r="D12" s="36"/>
      <c r="E12" s="36"/>
      <c r="F12" s="36"/>
      <c r="G12" s="36"/>
      <c r="H12" s="36"/>
      <c r="I12" s="36"/>
      <c r="J12" s="36"/>
      <c r="K12" s="36"/>
      <c r="L12" s="5"/>
      <c r="M12" s="5"/>
      <c r="N12" s="5"/>
      <c r="O12" s="5"/>
    </row>
    <row r="13" spans="1:15" x14ac:dyDescent="0.25">
      <c r="A13" s="36"/>
      <c r="B13" s="36"/>
      <c r="C13" s="36"/>
      <c r="D13" s="36"/>
      <c r="E13" s="36"/>
      <c r="F13" s="36"/>
      <c r="G13" s="36"/>
      <c r="H13" s="36"/>
      <c r="I13" s="36"/>
      <c r="J13" s="36"/>
      <c r="K13" s="36"/>
      <c r="L13" s="5"/>
      <c r="M13" s="5"/>
      <c r="N13" s="5"/>
      <c r="O13" s="5"/>
    </row>
    <row r="14" spans="1:15" x14ac:dyDescent="0.25">
      <c r="A14" s="36"/>
      <c r="B14" s="36"/>
      <c r="C14" s="36"/>
      <c r="D14" s="36"/>
      <c r="E14" s="36"/>
      <c r="F14" s="36"/>
      <c r="G14" s="36"/>
      <c r="H14" s="36"/>
      <c r="I14" s="36"/>
      <c r="J14" s="36"/>
      <c r="K14" s="36"/>
      <c r="L14" s="5"/>
      <c r="M14" s="5"/>
      <c r="N14" s="5"/>
      <c r="O14" s="5"/>
    </row>
    <row r="15" spans="1:15" x14ac:dyDescent="0.25">
      <c r="A15" s="36"/>
      <c r="B15" s="36"/>
      <c r="C15" s="36"/>
      <c r="D15" s="36"/>
      <c r="E15" s="36"/>
      <c r="F15" s="36"/>
      <c r="G15" s="36"/>
      <c r="H15" s="36"/>
      <c r="I15" s="36"/>
      <c r="J15" s="36"/>
      <c r="K15" s="36"/>
      <c r="L15" s="5"/>
      <c r="M15" s="5"/>
      <c r="N15" s="5"/>
      <c r="O15" s="5"/>
    </row>
    <row r="16" spans="1:15" x14ac:dyDescent="0.25">
      <c r="A16" s="36"/>
      <c r="B16" s="36"/>
      <c r="C16" s="36"/>
      <c r="D16" s="36"/>
      <c r="E16" s="36"/>
      <c r="F16" s="36"/>
      <c r="G16" s="36"/>
      <c r="H16" s="36"/>
      <c r="I16" s="36"/>
      <c r="J16" s="36"/>
      <c r="K16" s="36"/>
      <c r="L16" s="5"/>
      <c r="M16" s="5"/>
      <c r="N16" s="5"/>
      <c r="O16" s="5"/>
    </row>
    <row r="17" spans="1:15" x14ac:dyDescent="0.25">
      <c r="A17" s="36"/>
      <c r="B17" s="36"/>
      <c r="C17" s="36"/>
      <c r="D17" s="36"/>
      <c r="E17" s="36"/>
      <c r="F17" s="36"/>
      <c r="G17" s="36"/>
      <c r="H17" s="36"/>
      <c r="I17" s="36"/>
      <c r="J17" s="36"/>
      <c r="K17" s="36"/>
      <c r="L17" s="5"/>
      <c r="M17" s="5"/>
      <c r="N17" s="5"/>
      <c r="O17" s="5"/>
    </row>
    <row r="18" spans="1:15" x14ac:dyDescent="0.25">
      <c r="A18" s="36"/>
      <c r="B18" s="36"/>
      <c r="C18" s="36"/>
      <c r="D18" s="36"/>
      <c r="E18" s="36"/>
      <c r="F18" s="36"/>
      <c r="G18" s="36"/>
      <c r="H18" s="36"/>
      <c r="I18" s="36"/>
      <c r="J18" s="36"/>
      <c r="K18" s="36"/>
      <c r="L18" s="5"/>
      <c r="M18" s="5"/>
      <c r="N18" s="5"/>
      <c r="O18" s="5"/>
    </row>
    <row r="19" spans="1:15" x14ac:dyDescent="0.25">
      <c r="A19" s="36"/>
      <c r="B19" s="36"/>
      <c r="C19" s="36"/>
      <c r="D19" s="36"/>
      <c r="E19" s="36"/>
      <c r="F19" s="36"/>
      <c r="G19" s="36"/>
      <c r="H19" s="36"/>
      <c r="I19" s="36"/>
      <c r="J19" s="36"/>
      <c r="K19" s="36"/>
      <c r="L19" s="5"/>
      <c r="M19" s="5"/>
      <c r="N19" s="5"/>
      <c r="O19" s="5"/>
    </row>
    <row r="20" spans="1:15" x14ac:dyDescent="0.25">
      <c r="A20" s="36"/>
      <c r="B20" s="36"/>
      <c r="C20" s="36"/>
      <c r="D20" s="36"/>
      <c r="E20" s="36"/>
      <c r="F20" s="36"/>
      <c r="G20" s="36"/>
      <c r="H20" s="36"/>
      <c r="I20" s="36"/>
      <c r="J20" s="36"/>
      <c r="K20" s="36"/>
      <c r="L20" s="5"/>
      <c r="M20" s="5"/>
      <c r="N20" s="5"/>
      <c r="O20" s="5"/>
    </row>
    <row r="21" spans="1:15" x14ac:dyDescent="0.25">
      <c r="A21" s="36"/>
      <c r="B21" s="36"/>
      <c r="C21" s="36"/>
      <c r="D21" s="36"/>
      <c r="E21" s="36"/>
      <c r="F21" s="36"/>
      <c r="G21" s="36"/>
      <c r="H21" s="36"/>
      <c r="I21" s="36"/>
      <c r="J21" s="36"/>
      <c r="K21" s="36"/>
      <c r="L21" s="5"/>
      <c r="M21" s="5"/>
      <c r="N21" s="5"/>
      <c r="O21" s="5"/>
    </row>
    <row r="22" spans="1:15" x14ac:dyDescent="0.25">
      <c r="A22" s="36"/>
      <c r="B22" s="36"/>
      <c r="C22" s="36"/>
      <c r="D22" s="36"/>
      <c r="E22" s="36"/>
      <c r="F22" s="36"/>
      <c r="G22" s="36"/>
      <c r="H22" s="36"/>
      <c r="I22" s="36"/>
      <c r="J22" s="36"/>
      <c r="K22" s="36"/>
      <c r="L22" s="5"/>
      <c r="M22" s="5"/>
      <c r="N22" s="5"/>
      <c r="O22" s="5"/>
    </row>
    <row r="26" spans="1:15" x14ac:dyDescent="0.25">
      <c r="A26" s="9" t="s">
        <v>151</v>
      </c>
      <c r="B26" s="9" t="s">
        <v>150</v>
      </c>
    </row>
    <row r="27" spans="1:15" x14ac:dyDescent="0.25">
      <c r="A27" s="14">
        <v>10</v>
      </c>
      <c r="B27" s="14">
        <v>50</v>
      </c>
      <c r="E27" s="7" t="s">
        <v>153</v>
      </c>
      <c r="F27" s="17">
        <f>_xlfn.COVARIANCE.S(A27:A38,B27:B38)</f>
        <v>163.86363636363637</v>
      </c>
    </row>
    <row r="28" spans="1:15" x14ac:dyDescent="0.25">
      <c r="A28" s="14">
        <v>12</v>
      </c>
      <c r="B28" s="14">
        <v>55</v>
      </c>
    </row>
    <row r="29" spans="1:15" x14ac:dyDescent="0.25">
      <c r="A29" s="14">
        <v>15</v>
      </c>
      <c r="B29" s="14">
        <v>60</v>
      </c>
    </row>
    <row r="30" spans="1:15" x14ac:dyDescent="0.25">
      <c r="A30" s="14">
        <v>18</v>
      </c>
      <c r="B30" s="14">
        <v>65</v>
      </c>
    </row>
    <row r="31" spans="1:15" x14ac:dyDescent="0.25">
      <c r="A31" s="14">
        <v>20</v>
      </c>
      <c r="B31" s="14">
        <v>70</v>
      </c>
    </row>
    <row r="32" spans="1:15" x14ac:dyDescent="0.25">
      <c r="A32" s="14">
        <v>22</v>
      </c>
      <c r="B32" s="14">
        <v>75</v>
      </c>
      <c r="E32" s="7" t="s">
        <v>152</v>
      </c>
      <c r="F32" s="17">
        <f>CORREL(A27:A38,B27:B38)</f>
        <v>0.99921031003664817</v>
      </c>
    </row>
    <row r="33" spans="1:6" x14ac:dyDescent="0.25">
      <c r="A33" s="14">
        <v>25</v>
      </c>
      <c r="B33" s="14">
        <v>80</v>
      </c>
    </row>
    <row r="34" spans="1:6" ht="30" x14ac:dyDescent="0.25">
      <c r="A34" s="14">
        <v>28</v>
      </c>
      <c r="B34" s="14">
        <v>85</v>
      </c>
      <c r="E34" s="7" t="s">
        <v>94</v>
      </c>
      <c r="F34" s="13" t="s">
        <v>154</v>
      </c>
    </row>
    <row r="35" spans="1:6" x14ac:dyDescent="0.25">
      <c r="A35" s="14">
        <v>30</v>
      </c>
      <c r="B35" s="14">
        <v>90</v>
      </c>
    </row>
    <row r="36" spans="1:6" x14ac:dyDescent="0.25">
      <c r="A36" s="14">
        <v>32</v>
      </c>
      <c r="B36" s="14">
        <v>95</v>
      </c>
    </row>
    <row r="37" spans="1:6" x14ac:dyDescent="0.25">
      <c r="A37" s="14">
        <v>35</v>
      </c>
      <c r="B37" s="14">
        <v>100</v>
      </c>
    </row>
    <row r="38" spans="1:6" x14ac:dyDescent="0.25">
      <c r="A38" s="14">
        <v>38</v>
      </c>
      <c r="B38" s="14">
        <v>105</v>
      </c>
    </row>
  </sheetData>
  <mergeCells count="1">
    <mergeCell ref="A1:K22"/>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A24" workbookViewId="0">
      <selection activeCell="F33" sqref="F33"/>
    </sheetView>
  </sheetViews>
  <sheetFormatPr defaultRowHeight="15" x14ac:dyDescent="0.25"/>
  <cols>
    <col min="1" max="1" width="23.7109375" customWidth="1"/>
    <col min="2" max="2" width="29.42578125" customWidth="1"/>
    <col min="6" max="6" width="19" customWidth="1"/>
    <col min="7" max="7" width="82.5703125" customWidth="1"/>
  </cols>
  <sheetData>
    <row r="1" spans="1:14" x14ac:dyDescent="0.25">
      <c r="A1" s="36" t="s">
        <v>155</v>
      </c>
      <c r="B1" s="36"/>
      <c r="C1" s="36"/>
      <c r="D1" s="36"/>
      <c r="E1" s="36"/>
      <c r="F1" s="36"/>
      <c r="G1" s="36"/>
      <c r="H1" s="36"/>
      <c r="I1" s="36"/>
      <c r="J1" s="36"/>
      <c r="K1" s="36"/>
      <c r="L1" s="36"/>
      <c r="M1" s="36"/>
      <c r="N1" s="5"/>
    </row>
    <row r="2" spans="1:14" x14ac:dyDescent="0.25">
      <c r="A2" s="36"/>
      <c r="B2" s="36"/>
      <c r="C2" s="36"/>
      <c r="D2" s="36"/>
      <c r="E2" s="36"/>
      <c r="F2" s="36"/>
      <c r="G2" s="36"/>
      <c r="H2" s="36"/>
      <c r="I2" s="36"/>
      <c r="J2" s="36"/>
      <c r="K2" s="36"/>
      <c r="L2" s="36"/>
      <c r="M2" s="36"/>
      <c r="N2" s="5"/>
    </row>
    <row r="3" spans="1:14" x14ac:dyDescent="0.25">
      <c r="A3" s="36"/>
      <c r="B3" s="36"/>
      <c r="C3" s="36"/>
      <c r="D3" s="36"/>
      <c r="E3" s="36"/>
      <c r="F3" s="36"/>
      <c r="G3" s="36"/>
      <c r="H3" s="36"/>
      <c r="I3" s="36"/>
      <c r="J3" s="36"/>
      <c r="K3" s="36"/>
      <c r="L3" s="36"/>
      <c r="M3" s="36"/>
      <c r="N3" s="5"/>
    </row>
    <row r="4" spans="1:14" x14ac:dyDescent="0.25">
      <c r="A4" s="36"/>
      <c r="B4" s="36"/>
      <c r="C4" s="36"/>
      <c r="D4" s="36"/>
      <c r="E4" s="36"/>
      <c r="F4" s="36"/>
      <c r="G4" s="36"/>
      <c r="H4" s="36"/>
      <c r="I4" s="36"/>
      <c r="J4" s="36"/>
      <c r="K4" s="36"/>
      <c r="L4" s="36"/>
      <c r="M4" s="36"/>
      <c r="N4" s="5"/>
    </row>
    <row r="5" spans="1:14" x14ac:dyDescent="0.25">
      <c r="A5" s="36"/>
      <c r="B5" s="36"/>
      <c r="C5" s="36"/>
      <c r="D5" s="36"/>
      <c r="E5" s="36"/>
      <c r="F5" s="36"/>
      <c r="G5" s="36"/>
      <c r="H5" s="36"/>
      <c r="I5" s="36"/>
      <c r="J5" s="36"/>
      <c r="K5" s="36"/>
      <c r="L5" s="36"/>
      <c r="M5" s="36"/>
      <c r="N5" s="5"/>
    </row>
    <row r="6" spans="1:14" x14ac:dyDescent="0.25">
      <c r="A6" s="36"/>
      <c r="B6" s="36"/>
      <c r="C6" s="36"/>
      <c r="D6" s="36"/>
      <c r="E6" s="36"/>
      <c r="F6" s="36"/>
      <c r="G6" s="36"/>
      <c r="H6" s="36"/>
      <c r="I6" s="36"/>
      <c r="J6" s="36"/>
      <c r="K6" s="36"/>
      <c r="L6" s="36"/>
      <c r="M6" s="36"/>
      <c r="N6" s="5"/>
    </row>
    <row r="7" spans="1:14" x14ac:dyDescent="0.25">
      <c r="A7" s="36"/>
      <c r="B7" s="36"/>
      <c r="C7" s="36"/>
      <c r="D7" s="36"/>
      <c r="E7" s="36"/>
      <c r="F7" s="36"/>
      <c r="G7" s="36"/>
      <c r="H7" s="36"/>
      <c r="I7" s="36"/>
      <c r="J7" s="36"/>
      <c r="K7" s="36"/>
      <c r="L7" s="36"/>
      <c r="M7" s="36"/>
      <c r="N7" s="5"/>
    </row>
    <row r="8" spans="1:14" x14ac:dyDescent="0.25">
      <c r="A8" s="36"/>
      <c r="B8" s="36"/>
      <c r="C8" s="36"/>
      <c r="D8" s="36"/>
      <c r="E8" s="36"/>
      <c r="F8" s="36"/>
      <c r="G8" s="36"/>
      <c r="H8" s="36"/>
      <c r="I8" s="36"/>
      <c r="J8" s="36"/>
      <c r="K8" s="36"/>
      <c r="L8" s="36"/>
      <c r="M8" s="36"/>
      <c r="N8" s="5"/>
    </row>
    <row r="9" spans="1:14" x14ac:dyDescent="0.25">
      <c r="A9" s="36"/>
      <c r="B9" s="36"/>
      <c r="C9" s="36"/>
      <c r="D9" s="36"/>
      <c r="E9" s="36"/>
      <c r="F9" s="36"/>
      <c r="G9" s="36"/>
      <c r="H9" s="36"/>
      <c r="I9" s="36"/>
      <c r="J9" s="36"/>
      <c r="K9" s="36"/>
      <c r="L9" s="36"/>
      <c r="M9" s="36"/>
      <c r="N9" s="5"/>
    </row>
    <row r="10" spans="1:14" x14ac:dyDescent="0.25">
      <c r="A10" s="36"/>
      <c r="B10" s="36"/>
      <c r="C10" s="36"/>
      <c r="D10" s="36"/>
      <c r="E10" s="36"/>
      <c r="F10" s="36"/>
      <c r="G10" s="36"/>
      <c r="H10" s="36"/>
      <c r="I10" s="36"/>
      <c r="J10" s="36"/>
      <c r="K10" s="36"/>
      <c r="L10" s="36"/>
      <c r="M10" s="36"/>
      <c r="N10" s="5"/>
    </row>
    <row r="11" spans="1:14" x14ac:dyDescent="0.25">
      <c r="A11" s="36"/>
      <c r="B11" s="36"/>
      <c r="C11" s="36"/>
      <c r="D11" s="36"/>
      <c r="E11" s="36"/>
      <c r="F11" s="36"/>
      <c r="G11" s="36"/>
      <c r="H11" s="36"/>
      <c r="I11" s="36"/>
      <c r="J11" s="36"/>
      <c r="K11" s="36"/>
      <c r="L11" s="36"/>
      <c r="M11" s="36"/>
      <c r="N11" s="5"/>
    </row>
    <row r="12" spans="1:14" x14ac:dyDescent="0.25">
      <c r="A12" s="36"/>
      <c r="B12" s="36"/>
      <c r="C12" s="36"/>
      <c r="D12" s="36"/>
      <c r="E12" s="36"/>
      <c r="F12" s="36"/>
      <c r="G12" s="36"/>
      <c r="H12" s="36"/>
      <c r="I12" s="36"/>
      <c r="J12" s="36"/>
      <c r="K12" s="36"/>
      <c r="L12" s="36"/>
      <c r="M12" s="36"/>
      <c r="N12" s="5"/>
    </row>
    <row r="13" spans="1:14" x14ac:dyDescent="0.25">
      <c r="A13" s="36"/>
      <c r="B13" s="36"/>
      <c r="C13" s="36"/>
      <c r="D13" s="36"/>
      <c r="E13" s="36"/>
      <c r="F13" s="36"/>
      <c r="G13" s="36"/>
      <c r="H13" s="36"/>
      <c r="I13" s="36"/>
      <c r="J13" s="36"/>
      <c r="K13" s="36"/>
      <c r="L13" s="36"/>
      <c r="M13" s="36"/>
      <c r="N13" s="5"/>
    </row>
    <row r="14" spans="1:14" x14ac:dyDescent="0.25">
      <c r="A14" s="36"/>
      <c r="B14" s="36"/>
      <c r="C14" s="36"/>
      <c r="D14" s="36"/>
      <c r="E14" s="36"/>
      <c r="F14" s="36"/>
      <c r="G14" s="36"/>
      <c r="H14" s="36"/>
      <c r="I14" s="36"/>
      <c r="J14" s="36"/>
      <c r="K14" s="36"/>
      <c r="L14" s="36"/>
      <c r="M14" s="36"/>
      <c r="N14" s="5"/>
    </row>
    <row r="15" spans="1:14" x14ac:dyDescent="0.25">
      <c r="A15" s="36"/>
      <c r="B15" s="36"/>
      <c r="C15" s="36"/>
      <c r="D15" s="36"/>
      <c r="E15" s="36"/>
      <c r="F15" s="36"/>
      <c r="G15" s="36"/>
      <c r="H15" s="36"/>
      <c r="I15" s="36"/>
      <c r="J15" s="36"/>
      <c r="K15" s="36"/>
      <c r="L15" s="36"/>
      <c r="M15" s="36"/>
      <c r="N15" s="5"/>
    </row>
    <row r="16" spans="1:14" x14ac:dyDescent="0.25">
      <c r="A16" s="36"/>
      <c r="B16" s="36"/>
      <c r="C16" s="36"/>
      <c r="D16" s="36"/>
      <c r="E16" s="36"/>
      <c r="F16" s="36"/>
      <c r="G16" s="36"/>
      <c r="H16" s="36"/>
      <c r="I16" s="36"/>
      <c r="J16" s="36"/>
      <c r="K16" s="36"/>
      <c r="L16" s="36"/>
      <c r="M16" s="36"/>
      <c r="N16" s="5"/>
    </row>
    <row r="17" spans="1:14" x14ac:dyDescent="0.25">
      <c r="A17" s="36"/>
      <c r="B17" s="36"/>
      <c r="C17" s="36"/>
      <c r="D17" s="36"/>
      <c r="E17" s="36"/>
      <c r="F17" s="36"/>
      <c r="G17" s="36"/>
      <c r="H17" s="36"/>
      <c r="I17" s="36"/>
      <c r="J17" s="36"/>
      <c r="K17" s="36"/>
      <c r="L17" s="36"/>
      <c r="M17" s="36"/>
      <c r="N17" s="5"/>
    </row>
    <row r="18" spans="1:14" x14ac:dyDescent="0.25">
      <c r="A18" s="36"/>
      <c r="B18" s="36"/>
      <c r="C18" s="36"/>
      <c r="D18" s="36"/>
      <c r="E18" s="36"/>
      <c r="F18" s="36"/>
      <c r="G18" s="36"/>
      <c r="H18" s="36"/>
      <c r="I18" s="36"/>
      <c r="J18" s="36"/>
      <c r="K18" s="36"/>
      <c r="L18" s="36"/>
      <c r="M18" s="36"/>
      <c r="N18" s="5"/>
    </row>
    <row r="19" spans="1:14" x14ac:dyDescent="0.25">
      <c r="A19" s="36"/>
      <c r="B19" s="36"/>
      <c r="C19" s="36"/>
      <c r="D19" s="36"/>
      <c r="E19" s="36"/>
      <c r="F19" s="36"/>
      <c r="G19" s="36"/>
      <c r="H19" s="36"/>
      <c r="I19" s="36"/>
      <c r="J19" s="36"/>
      <c r="K19" s="36"/>
      <c r="L19" s="36"/>
      <c r="M19" s="36"/>
      <c r="N19" s="5"/>
    </row>
    <row r="20" spans="1:14" x14ac:dyDescent="0.25">
      <c r="A20" s="36"/>
      <c r="B20" s="36"/>
      <c r="C20" s="36"/>
      <c r="D20" s="36"/>
      <c r="E20" s="36"/>
      <c r="F20" s="36"/>
      <c r="G20" s="36"/>
      <c r="H20" s="36"/>
      <c r="I20" s="36"/>
      <c r="J20" s="36"/>
      <c r="K20" s="36"/>
      <c r="L20" s="36"/>
      <c r="M20" s="36"/>
      <c r="N20" s="5"/>
    </row>
    <row r="21" spans="1:14" x14ac:dyDescent="0.25">
      <c r="A21" s="36"/>
      <c r="B21" s="36"/>
      <c r="C21" s="36"/>
      <c r="D21" s="36"/>
      <c r="E21" s="36"/>
      <c r="F21" s="36"/>
      <c r="G21" s="36"/>
      <c r="H21" s="36"/>
      <c r="I21" s="36"/>
      <c r="J21" s="36"/>
      <c r="K21" s="36"/>
      <c r="L21" s="36"/>
      <c r="M21" s="36"/>
      <c r="N21" s="5"/>
    </row>
    <row r="22" spans="1:14" x14ac:dyDescent="0.25">
      <c r="A22" s="36"/>
      <c r="B22" s="36"/>
      <c r="C22" s="36"/>
      <c r="D22" s="36"/>
      <c r="E22" s="36"/>
      <c r="F22" s="36"/>
      <c r="G22" s="36"/>
      <c r="H22" s="36"/>
      <c r="I22" s="36"/>
      <c r="J22" s="36"/>
      <c r="K22" s="36"/>
      <c r="L22" s="36"/>
      <c r="M22" s="36"/>
      <c r="N22" s="5"/>
    </row>
    <row r="23" spans="1:14" x14ac:dyDescent="0.25">
      <c r="A23" s="5"/>
      <c r="B23" s="5"/>
      <c r="C23" s="5"/>
      <c r="D23" s="5"/>
      <c r="E23" s="5"/>
      <c r="F23" s="5"/>
      <c r="G23" s="5"/>
      <c r="H23" s="5"/>
      <c r="I23" s="5"/>
      <c r="J23" s="5"/>
      <c r="K23" s="5"/>
      <c r="L23" s="5"/>
      <c r="M23" s="5"/>
      <c r="N23" s="5"/>
    </row>
    <row r="27" spans="1:14" x14ac:dyDescent="0.25">
      <c r="A27" s="9" t="s">
        <v>156</v>
      </c>
      <c r="B27" s="9" t="s">
        <v>157</v>
      </c>
    </row>
    <row r="28" spans="1:14" x14ac:dyDescent="0.25">
      <c r="A28" s="14">
        <v>45</v>
      </c>
      <c r="B28" s="14">
        <v>52</v>
      </c>
      <c r="F28" s="7" t="s">
        <v>153</v>
      </c>
      <c r="G28" s="17">
        <f>_xlfn.COVARIANCE.S(A28:A47,B28:B47)</f>
        <v>97.526315789473685</v>
      </c>
    </row>
    <row r="29" spans="1:14" x14ac:dyDescent="0.25">
      <c r="A29" s="14">
        <v>47</v>
      </c>
      <c r="B29" s="14">
        <v>54</v>
      </c>
    </row>
    <row r="30" spans="1:14" x14ac:dyDescent="0.25">
      <c r="A30" s="14">
        <v>48</v>
      </c>
      <c r="B30" s="14">
        <v>55</v>
      </c>
      <c r="F30" s="7" t="s">
        <v>152</v>
      </c>
      <c r="G30" s="17">
        <f>CORREL(A28:A47,B28:B47)</f>
        <v>0.99859572699637911</v>
      </c>
    </row>
    <row r="31" spans="1:14" x14ac:dyDescent="0.25">
      <c r="A31" s="14">
        <v>50</v>
      </c>
      <c r="B31" s="14">
        <v>57</v>
      </c>
    </row>
    <row r="32" spans="1:14" x14ac:dyDescent="0.25">
      <c r="A32" s="14">
        <v>52</v>
      </c>
      <c r="B32" s="14">
        <v>59</v>
      </c>
    </row>
    <row r="33" spans="1:7" ht="60" x14ac:dyDescent="0.25">
      <c r="A33" s="14">
        <v>53</v>
      </c>
      <c r="B33" s="14">
        <v>60</v>
      </c>
      <c r="F33" s="34" t="s">
        <v>94</v>
      </c>
      <c r="G33" s="13" t="s">
        <v>158</v>
      </c>
    </row>
    <row r="34" spans="1:7" x14ac:dyDescent="0.25">
      <c r="A34" s="14">
        <v>55</v>
      </c>
      <c r="B34" s="14">
        <v>61</v>
      </c>
    </row>
    <row r="35" spans="1:7" x14ac:dyDescent="0.25">
      <c r="A35" s="14">
        <v>56</v>
      </c>
      <c r="B35" s="14">
        <v>62</v>
      </c>
    </row>
    <row r="36" spans="1:7" x14ac:dyDescent="0.25">
      <c r="A36" s="14">
        <v>58</v>
      </c>
      <c r="B36" s="14">
        <v>64</v>
      </c>
    </row>
    <row r="37" spans="1:7" x14ac:dyDescent="0.25">
      <c r="A37" s="14">
        <v>60</v>
      </c>
      <c r="B37" s="14">
        <v>66</v>
      </c>
    </row>
    <row r="38" spans="1:7" x14ac:dyDescent="0.25">
      <c r="A38" s="14">
        <v>62</v>
      </c>
      <c r="B38" s="14">
        <v>67</v>
      </c>
    </row>
    <row r="39" spans="1:7" x14ac:dyDescent="0.25">
      <c r="A39" s="14">
        <v>64</v>
      </c>
      <c r="B39" s="14">
        <v>69</v>
      </c>
    </row>
    <row r="40" spans="1:7" x14ac:dyDescent="0.25">
      <c r="A40" s="14">
        <v>65</v>
      </c>
      <c r="B40" s="14">
        <v>71</v>
      </c>
    </row>
    <row r="41" spans="1:7" x14ac:dyDescent="0.25">
      <c r="A41" s="14">
        <v>67</v>
      </c>
      <c r="B41" s="14">
        <v>73</v>
      </c>
    </row>
    <row r="42" spans="1:7" x14ac:dyDescent="0.25">
      <c r="A42" s="14">
        <v>69</v>
      </c>
      <c r="B42" s="14">
        <v>74</v>
      </c>
    </row>
    <row r="43" spans="1:7" x14ac:dyDescent="0.25">
      <c r="A43" s="14">
        <v>70</v>
      </c>
      <c r="B43" s="14">
        <v>76</v>
      </c>
    </row>
    <row r="44" spans="1:7" x14ac:dyDescent="0.25">
      <c r="A44" s="14">
        <v>72</v>
      </c>
      <c r="B44" s="14">
        <v>78</v>
      </c>
    </row>
    <row r="45" spans="1:7" x14ac:dyDescent="0.25">
      <c r="A45" s="14">
        <v>74</v>
      </c>
      <c r="B45" s="14">
        <v>80</v>
      </c>
    </row>
    <row r="46" spans="1:7" x14ac:dyDescent="0.25">
      <c r="A46" s="14">
        <v>76</v>
      </c>
      <c r="B46" s="14">
        <v>82</v>
      </c>
    </row>
    <row r="47" spans="1:7" x14ac:dyDescent="0.25">
      <c r="A47" s="14">
        <v>77</v>
      </c>
      <c r="B47" s="14">
        <v>83</v>
      </c>
    </row>
  </sheetData>
  <mergeCells count="1">
    <mergeCell ref="A1:M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
  <sheetViews>
    <sheetView topLeftCell="A15" workbookViewId="0">
      <selection activeCell="K33" sqref="K33"/>
    </sheetView>
  </sheetViews>
  <sheetFormatPr defaultRowHeight="15" x14ac:dyDescent="0.25"/>
  <cols>
    <col min="1" max="1" width="30.42578125" customWidth="1"/>
  </cols>
  <sheetData>
    <row r="1" spans="1:17" x14ac:dyDescent="0.25">
      <c r="A1" s="35" t="s">
        <v>10</v>
      </c>
      <c r="B1" s="35"/>
      <c r="C1" s="35"/>
      <c r="D1" s="35"/>
      <c r="E1" s="35"/>
      <c r="F1" s="35"/>
      <c r="G1" s="35"/>
      <c r="H1" s="35"/>
      <c r="I1" s="35"/>
      <c r="J1" s="35"/>
      <c r="K1" s="35"/>
      <c r="L1" s="35"/>
      <c r="M1" s="35"/>
      <c r="N1" s="35"/>
      <c r="O1" s="35"/>
      <c r="P1" s="35"/>
      <c r="Q1" s="35"/>
    </row>
    <row r="2" spans="1:17" x14ac:dyDescent="0.25">
      <c r="A2" s="35"/>
      <c r="B2" s="35"/>
      <c r="C2" s="35"/>
      <c r="D2" s="35"/>
      <c r="E2" s="35"/>
      <c r="F2" s="35"/>
      <c r="G2" s="35"/>
      <c r="H2" s="35"/>
      <c r="I2" s="35"/>
      <c r="J2" s="35"/>
      <c r="K2" s="35"/>
      <c r="L2" s="35"/>
      <c r="M2" s="35"/>
      <c r="N2" s="35"/>
      <c r="O2" s="35"/>
      <c r="P2" s="35"/>
      <c r="Q2" s="35"/>
    </row>
    <row r="3" spans="1:17" x14ac:dyDescent="0.25">
      <c r="A3" s="35"/>
      <c r="B3" s="35"/>
      <c r="C3" s="35"/>
      <c r="D3" s="35"/>
      <c r="E3" s="35"/>
      <c r="F3" s="35"/>
      <c r="G3" s="35"/>
      <c r="H3" s="35"/>
      <c r="I3" s="35"/>
      <c r="J3" s="35"/>
      <c r="K3" s="35"/>
      <c r="L3" s="35"/>
      <c r="M3" s="35"/>
      <c r="N3" s="35"/>
      <c r="O3" s="35"/>
      <c r="P3" s="35"/>
      <c r="Q3" s="35"/>
    </row>
    <row r="4" spans="1:17" x14ac:dyDescent="0.25">
      <c r="A4" s="35"/>
      <c r="B4" s="35"/>
      <c r="C4" s="35"/>
      <c r="D4" s="35"/>
      <c r="E4" s="35"/>
      <c r="F4" s="35"/>
      <c r="G4" s="35"/>
      <c r="H4" s="35"/>
      <c r="I4" s="35"/>
      <c r="J4" s="35"/>
      <c r="K4" s="35"/>
      <c r="L4" s="35"/>
      <c r="M4" s="35"/>
      <c r="N4" s="35"/>
      <c r="O4" s="35"/>
      <c r="P4" s="35"/>
      <c r="Q4" s="35"/>
    </row>
    <row r="5" spans="1:17" x14ac:dyDescent="0.25">
      <c r="A5" s="35"/>
      <c r="B5" s="35"/>
      <c r="C5" s="35"/>
      <c r="D5" s="35"/>
      <c r="E5" s="35"/>
      <c r="F5" s="35"/>
      <c r="G5" s="35"/>
      <c r="H5" s="35"/>
      <c r="I5" s="35"/>
      <c r="J5" s="35"/>
      <c r="K5" s="35"/>
      <c r="L5" s="35"/>
      <c r="M5" s="35"/>
      <c r="N5" s="35"/>
      <c r="O5" s="35"/>
      <c r="P5" s="35"/>
      <c r="Q5" s="35"/>
    </row>
    <row r="6" spans="1:17" x14ac:dyDescent="0.25">
      <c r="A6" s="35"/>
      <c r="B6" s="35"/>
      <c r="C6" s="35"/>
      <c r="D6" s="35"/>
      <c r="E6" s="35"/>
      <c r="F6" s="35"/>
      <c r="G6" s="35"/>
      <c r="H6" s="35"/>
      <c r="I6" s="35"/>
      <c r="J6" s="35"/>
      <c r="K6" s="35"/>
      <c r="L6" s="35"/>
      <c r="M6" s="35"/>
      <c r="N6" s="35"/>
      <c r="O6" s="35"/>
      <c r="P6" s="35"/>
      <c r="Q6" s="35"/>
    </row>
    <row r="7" spans="1:17" x14ac:dyDescent="0.25">
      <c r="A7" s="35"/>
      <c r="B7" s="35"/>
      <c r="C7" s="35"/>
      <c r="D7" s="35"/>
      <c r="E7" s="35"/>
      <c r="F7" s="35"/>
      <c r="G7" s="35"/>
      <c r="H7" s="35"/>
      <c r="I7" s="35"/>
      <c r="J7" s="35"/>
      <c r="K7" s="35"/>
      <c r="L7" s="35"/>
      <c r="M7" s="35"/>
      <c r="N7" s="35"/>
      <c r="O7" s="35"/>
      <c r="P7" s="35"/>
      <c r="Q7" s="35"/>
    </row>
    <row r="8" spans="1:17" x14ac:dyDescent="0.25">
      <c r="A8" s="35"/>
      <c r="B8" s="35"/>
      <c r="C8" s="35"/>
      <c r="D8" s="35"/>
      <c r="E8" s="35"/>
      <c r="F8" s="35"/>
      <c r="G8" s="35"/>
      <c r="H8" s="35"/>
      <c r="I8" s="35"/>
      <c r="J8" s="35"/>
      <c r="K8" s="35"/>
      <c r="L8" s="35"/>
      <c r="M8" s="35"/>
      <c r="N8" s="35"/>
      <c r="O8" s="35"/>
      <c r="P8" s="35"/>
      <c r="Q8" s="35"/>
    </row>
    <row r="9" spans="1:17" x14ac:dyDescent="0.25">
      <c r="A9" s="35"/>
      <c r="B9" s="35"/>
      <c r="C9" s="35"/>
      <c r="D9" s="35"/>
      <c r="E9" s="35"/>
      <c r="F9" s="35"/>
      <c r="G9" s="35"/>
      <c r="H9" s="35"/>
      <c r="I9" s="35"/>
      <c r="J9" s="35"/>
      <c r="K9" s="35"/>
      <c r="L9" s="35"/>
      <c r="M9" s="35"/>
      <c r="N9" s="35"/>
      <c r="O9" s="35"/>
      <c r="P9" s="35"/>
      <c r="Q9" s="35"/>
    </row>
    <row r="10" spans="1:17" x14ac:dyDescent="0.25">
      <c r="A10" s="35"/>
      <c r="B10" s="35"/>
      <c r="C10" s="35"/>
      <c r="D10" s="35"/>
      <c r="E10" s="35"/>
      <c r="F10" s="35"/>
      <c r="G10" s="35"/>
      <c r="H10" s="35"/>
      <c r="I10" s="35"/>
      <c r="J10" s="35"/>
      <c r="K10" s="35"/>
      <c r="L10" s="35"/>
      <c r="M10" s="35"/>
      <c r="N10" s="35"/>
      <c r="O10" s="35"/>
      <c r="P10" s="35"/>
      <c r="Q10" s="35"/>
    </row>
    <row r="11" spans="1:17" x14ac:dyDescent="0.25">
      <c r="A11" s="35"/>
      <c r="B11" s="35"/>
      <c r="C11" s="35"/>
      <c r="D11" s="35"/>
      <c r="E11" s="35"/>
      <c r="F11" s="35"/>
      <c r="G11" s="35"/>
      <c r="H11" s="35"/>
      <c r="I11" s="35"/>
      <c r="J11" s="35"/>
      <c r="K11" s="35"/>
      <c r="L11" s="35"/>
      <c r="M11" s="35"/>
      <c r="N11" s="35"/>
      <c r="O11" s="35"/>
      <c r="P11" s="35"/>
      <c r="Q11" s="35"/>
    </row>
    <row r="12" spans="1:17" x14ac:dyDescent="0.25">
      <c r="A12" s="35"/>
      <c r="B12" s="35"/>
      <c r="C12" s="35"/>
      <c r="D12" s="35"/>
      <c r="E12" s="35"/>
      <c r="F12" s="35"/>
      <c r="G12" s="35"/>
      <c r="H12" s="35"/>
      <c r="I12" s="35"/>
      <c r="J12" s="35"/>
      <c r="K12" s="35"/>
      <c r="L12" s="35"/>
      <c r="M12" s="35"/>
      <c r="N12" s="35"/>
      <c r="O12" s="35"/>
      <c r="P12" s="35"/>
      <c r="Q12" s="35"/>
    </row>
    <row r="13" spans="1:17" x14ac:dyDescent="0.25">
      <c r="A13" s="35"/>
      <c r="B13" s="35"/>
      <c r="C13" s="35"/>
      <c r="D13" s="35"/>
      <c r="E13" s="35"/>
      <c r="F13" s="35"/>
      <c r="G13" s="35"/>
      <c r="H13" s="35"/>
      <c r="I13" s="35"/>
      <c r="J13" s="35"/>
      <c r="K13" s="35"/>
      <c r="L13" s="35"/>
      <c r="M13" s="35"/>
      <c r="N13" s="35"/>
      <c r="O13" s="35"/>
      <c r="P13" s="35"/>
      <c r="Q13" s="35"/>
    </row>
    <row r="14" spans="1:17" x14ac:dyDescent="0.25">
      <c r="A14" s="35"/>
      <c r="B14" s="35"/>
      <c r="C14" s="35"/>
      <c r="D14" s="35"/>
      <c r="E14" s="35"/>
      <c r="F14" s="35"/>
      <c r="G14" s="35"/>
      <c r="H14" s="35"/>
      <c r="I14" s="35"/>
      <c r="J14" s="35"/>
      <c r="K14" s="35"/>
      <c r="L14" s="35"/>
      <c r="M14" s="35"/>
      <c r="N14" s="35"/>
      <c r="O14" s="35"/>
      <c r="P14" s="35"/>
      <c r="Q14" s="35"/>
    </row>
    <row r="15" spans="1:17" x14ac:dyDescent="0.25">
      <c r="A15" s="35"/>
      <c r="B15" s="35"/>
      <c r="C15" s="35"/>
      <c r="D15" s="35"/>
      <c r="E15" s="35"/>
      <c r="F15" s="35"/>
      <c r="G15" s="35"/>
      <c r="H15" s="35"/>
      <c r="I15" s="35"/>
      <c r="J15" s="35"/>
      <c r="K15" s="35"/>
      <c r="L15" s="35"/>
      <c r="M15" s="35"/>
      <c r="N15" s="35"/>
      <c r="O15" s="35"/>
      <c r="P15" s="35"/>
      <c r="Q15" s="35"/>
    </row>
    <row r="16" spans="1:17" x14ac:dyDescent="0.25">
      <c r="A16" s="35"/>
      <c r="B16" s="35"/>
      <c r="C16" s="35"/>
      <c r="D16" s="35"/>
      <c r="E16" s="35"/>
      <c r="F16" s="35"/>
      <c r="G16" s="35"/>
      <c r="H16" s="35"/>
      <c r="I16" s="35"/>
      <c r="J16" s="35"/>
      <c r="K16" s="35"/>
      <c r="L16" s="35"/>
      <c r="M16" s="35"/>
      <c r="N16" s="35"/>
      <c r="O16" s="35"/>
      <c r="P16" s="35"/>
      <c r="Q16" s="35"/>
    </row>
    <row r="17" spans="1:17" x14ac:dyDescent="0.25">
      <c r="A17" s="35"/>
      <c r="B17" s="35"/>
      <c r="C17" s="35"/>
      <c r="D17" s="35"/>
      <c r="E17" s="35"/>
      <c r="F17" s="35"/>
      <c r="G17" s="35"/>
      <c r="H17" s="35"/>
      <c r="I17" s="35"/>
      <c r="J17" s="35"/>
      <c r="K17" s="35"/>
      <c r="L17" s="35"/>
      <c r="M17" s="35"/>
      <c r="N17" s="35"/>
      <c r="O17" s="35"/>
      <c r="P17" s="35"/>
      <c r="Q17" s="35"/>
    </row>
    <row r="18" spans="1:17" x14ac:dyDescent="0.25">
      <c r="A18" s="35"/>
      <c r="B18" s="35"/>
      <c r="C18" s="35"/>
      <c r="D18" s="35"/>
      <c r="E18" s="35"/>
      <c r="F18" s="35"/>
      <c r="G18" s="35"/>
      <c r="H18" s="35"/>
      <c r="I18" s="35"/>
      <c r="J18" s="35"/>
      <c r="K18" s="35"/>
      <c r="L18" s="35"/>
      <c r="M18" s="35"/>
      <c r="N18" s="35"/>
      <c r="O18" s="35"/>
      <c r="P18" s="35"/>
      <c r="Q18" s="35"/>
    </row>
    <row r="19" spans="1:17" x14ac:dyDescent="0.25">
      <c r="A19" s="35"/>
      <c r="B19" s="35"/>
      <c r="C19" s="35"/>
      <c r="D19" s="35"/>
      <c r="E19" s="35"/>
      <c r="F19" s="35"/>
      <c r="G19" s="35"/>
      <c r="H19" s="35"/>
      <c r="I19" s="35"/>
      <c r="J19" s="35"/>
      <c r="K19" s="35"/>
      <c r="L19" s="35"/>
      <c r="M19" s="35"/>
      <c r="N19" s="35"/>
      <c r="O19" s="35"/>
      <c r="P19" s="35"/>
      <c r="Q19" s="35"/>
    </row>
    <row r="20" spans="1:17" x14ac:dyDescent="0.25">
      <c r="A20" s="35"/>
      <c r="B20" s="35"/>
      <c r="C20" s="35"/>
      <c r="D20" s="35"/>
      <c r="E20" s="35"/>
      <c r="F20" s="35"/>
      <c r="G20" s="35"/>
      <c r="H20" s="35"/>
      <c r="I20" s="35"/>
      <c r="J20" s="35"/>
      <c r="K20" s="35"/>
      <c r="L20" s="35"/>
      <c r="M20" s="35"/>
      <c r="N20" s="35"/>
      <c r="O20" s="35"/>
      <c r="P20" s="35"/>
      <c r="Q20" s="35"/>
    </row>
    <row r="21" spans="1:17" x14ac:dyDescent="0.25">
      <c r="A21" s="35"/>
      <c r="B21" s="35"/>
      <c r="C21" s="35"/>
      <c r="D21" s="35"/>
      <c r="E21" s="35"/>
      <c r="F21" s="35"/>
      <c r="G21" s="35"/>
      <c r="H21" s="35"/>
      <c r="I21" s="35"/>
      <c r="J21" s="35"/>
      <c r="K21" s="35"/>
      <c r="L21" s="35"/>
      <c r="M21" s="35"/>
      <c r="N21" s="35"/>
      <c r="O21" s="35"/>
      <c r="P21" s="35"/>
      <c r="Q21" s="35"/>
    </row>
    <row r="22" spans="1:17" x14ac:dyDescent="0.25">
      <c r="A22" s="35"/>
      <c r="B22" s="35"/>
      <c r="C22" s="35"/>
      <c r="D22" s="35"/>
      <c r="E22" s="35"/>
      <c r="F22" s="35"/>
      <c r="G22" s="35"/>
      <c r="H22" s="35"/>
      <c r="I22" s="35"/>
      <c r="J22" s="35"/>
      <c r="K22" s="35"/>
      <c r="L22" s="35"/>
      <c r="M22" s="35"/>
      <c r="N22" s="35"/>
      <c r="O22" s="35"/>
      <c r="P22" s="35"/>
      <c r="Q22" s="35"/>
    </row>
    <row r="23" spans="1:17" x14ac:dyDescent="0.25">
      <c r="A23" s="35"/>
      <c r="B23" s="35"/>
      <c r="C23" s="35"/>
      <c r="D23" s="35"/>
      <c r="E23" s="35"/>
      <c r="F23" s="35"/>
      <c r="G23" s="35"/>
      <c r="H23" s="35"/>
      <c r="I23" s="35"/>
      <c r="J23" s="35"/>
      <c r="K23" s="35"/>
      <c r="L23" s="35"/>
      <c r="M23" s="35"/>
      <c r="N23" s="35"/>
      <c r="O23" s="35"/>
      <c r="P23" s="35"/>
      <c r="Q23" s="35"/>
    </row>
    <row r="25" spans="1:17" x14ac:dyDescent="0.25">
      <c r="A25" s="7" t="s">
        <v>11</v>
      </c>
    </row>
    <row r="26" spans="1:17" x14ac:dyDescent="0.25">
      <c r="A26" s="14">
        <v>3</v>
      </c>
    </row>
    <row r="27" spans="1:17" x14ac:dyDescent="0.25">
      <c r="A27" s="14">
        <v>2</v>
      </c>
      <c r="E27" s="7" t="s">
        <v>5</v>
      </c>
      <c r="F27" s="8">
        <f>AVERAGE(A26:A75)</f>
        <v>3.44</v>
      </c>
    </row>
    <row r="28" spans="1:17" x14ac:dyDescent="0.25">
      <c r="A28" s="14">
        <v>5</v>
      </c>
    </row>
    <row r="29" spans="1:17" x14ac:dyDescent="0.25">
      <c r="A29" s="14">
        <v>4</v>
      </c>
    </row>
    <row r="30" spans="1:17" x14ac:dyDescent="0.25">
      <c r="A30" s="14">
        <v>7</v>
      </c>
      <c r="E30" s="7" t="s">
        <v>6</v>
      </c>
      <c r="F30" s="8">
        <f>MEDIAN(A26:A75)</f>
        <v>3</v>
      </c>
    </row>
    <row r="31" spans="1:17" x14ac:dyDescent="0.25">
      <c r="A31" s="14">
        <v>2</v>
      </c>
    </row>
    <row r="32" spans="1:17" x14ac:dyDescent="0.25">
      <c r="A32" s="14">
        <v>3</v>
      </c>
    </row>
    <row r="33" spans="1:6" x14ac:dyDescent="0.25">
      <c r="A33" s="14">
        <v>3</v>
      </c>
      <c r="E33" s="7" t="s">
        <v>7</v>
      </c>
      <c r="F33" s="8">
        <f>MODE(A26:A75)</f>
        <v>2</v>
      </c>
    </row>
    <row r="34" spans="1:6" x14ac:dyDescent="0.25">
      <c r="A34" s="14">
        <v>1</v>
      </c>
    </row>
    <row r="35" spans="1:6" x14ac:dyDescent="0.25">
      <c r="A35" s="14">
        <v>6</v>
      </c>
    </row>
    <row r="36" spans="1:6" x14ac:dyDescent="0.25">
      <c r="A36" s="14">
        <v>4</v>
      </c>
    </row>
    <row r="37" spans="1:6" x14ac:dyDescent="0.25">
      <c r="A37" s="14">
        <v>2</v>
      </c>
    </row>
    <row r="38" spans="1:6" x14ac:dyDescent="0.25">
      <c r="A38" s="14">
        <v>3</v>
      </c>
    </row>
    <row r="39" spans="1:6" x14ac:dyDescent="0.25">
      <c r="A39" s="14">
        <v>5</v>
      </c>
    </row>
    <row r="40" spans="1:6" x14ac:dyDescent="0.25">
      <c r="A40" s="14">
        <v>2</v>
      </c>
    </row>
    <row r="41" spans="1:6" x14ac:dyDescent="0.25">
      <c r="A41" s="14">
        <v>4</v>
      </c>
    </row>
    <row r="42" spans="1:6" x14ac:dyDescent="0.25">
      <c r="A42" s="14">
        <v>2</v>
      </c>
    </row>
    <row r="43" spans="1:6" x14ac:dyDescent="0.25">
      <c r="A43" s="14">
        <v>1</v>
      </c>
    </row>
    <row r="44" spans="1:6" x14ac:dyDescent="0.25">
      <c r="A44" s="14">
        <v>3</v>
      </c>
    </row>
    <row r="45" spans="1:6" x14ac:dyDescent="0.25">
      <c r="A45" s="14">
        <v>5</v>
      </c>
    </row>
    <row r="46" spans="1:6" x14ac:dyDescent="0.25">
      <c r="A46" s="14">
        <v>6</v>
      </c>
    </row>
    <row r="47" spans="1:6" x14ac:dyDescent="0.25">
      <c r="A47" s="14">
        <v>3</v>
      </c>
    </row>
    <row r="48" spans="1:6" x14ac:dyDescent="0.25">
      <c r="A48" s="14">
        <v>2</v>
      </c>
    </row>
    <row r="49" spans="1:1" x14ac:dyDescent="0.25">
      <c r="A49" s="14">
        <v>1</v>
      </c>
    </row>
    <row r="50" spans="1:1" x14ac:dyDescent="0.25">
      <c r="A50" s="14">
        <v>4</v>
      </c>
    </row>
    <row r="51" spans="1:1" x14ac:dyDescent="0.25">
      <c r="A51" s="14">
        <v>2</v>
      </c>
    </row>
    <row r="52" spans="1:1" x14ac:dyDescent="0.25">
      <c r="A52" s="14">
        <v>4</v>
      </c>
    </row>
    <row r="53" spans="1:1" x14ac:dyDescent="0.25">
      <c r="A53" s="14">
        <v>5</v>
      </c>
    </row>
    <row r="54" spans="1:1" x14ac:dyDescent="0.25">
      <c r="A54" s="14">
        <v>3</v>
      </c>
    </row>
    <row r="55" spans="1:1" x14ac:dyDescent="0.25">
      <c r="A55" s="14">
        <v>2</v>
      </c>
    </row>
    <row r="56" spans="1:1" x14ac:dyDescent="0.25">
      <c r="A56" s="14">
        <v>7</v>
      </c>
    </row>
    <row r="57" spans="1:1" x14ac:dyDescent="0.25">
      <c r="A57" s="14">
        <v>2</v>
      </c>
    </row>
    <row r="58" spans="1:1" x14ac:dyDescent="0.25">
      <c r="A58" s="14">
        <v>3</v>
      </c>
    </row>
    <row r="59" spans="1:1" x14ac:dyDescent="0.25">
      <c r="A59" s="14">
        <v>4</v>
      </c>
    </row>
    <row r="60" spans="1:1" x14ac:dyDescent="0.25">
      <c r="A60" s="14">
        <v>5</v>
      </c>
    </row>
    <row r="61" spans="1:1" x14ac:dyDescent="0.25">
      <c r="A61" s="14">
        <v>1</v>
      </c>
    </row>
    <row r="62" spans="1:1" x14ac:dyDescent="0.25">
      <c r="A62" s="14">
        <v>6</v>
      </c>
    </row>
    <row r="63" spans="1:1" x14ac:dyDescent="0.25">
      <c r="A63" s="14">
        <v>2</v>
      </c>
    </row>
    <row r="64" spans="1:1" x14ac:dyDescent="0.25">
      <c r="A64" s="14">
        <v>4</v>
      </c>
    </row>
    <row r="65" spans="1:1" x14ac:dyDescent="0.25">
      <c r="A65" s="14">
        <v>3</v>
      </c>
    </row>
    <row r="66" spans="1:1" x14ac:dyDescent="0.25">
      <c r="A66" s="14">
        <v>5</v>
      </c>
    </row>
    <row r="67" spans="1:1" x14ac:dyDescent="0.25">
      <c r="A67" s="14">
        <v>3</v>
      </c>
    </row>
    <row r="68" spans="1:1" x14ac:dyDescent="0.25">
      <c r="A68" s="14">
        <v>2</v>
      </c>
    </row>
    <row r="69" spans="1:1" x14ac:dyDescent="0.25">
      <c r="A69" s="14">
        <v>4</v>
      </c>
    </row>
    <row r="70" spans="1:1" x14ac:dyDescent="0.25">
      <c r="A70" s="14">
        <v>2</v>
      </c>
    </row>
    <row r="71" spans="1:1" x14ac:dyDescent="0.25">
      <c r="A71" s="14">
        <v>6</v>
      </c>
    </row>
    <row r="72" spans="1:1" x14ac:dyDescent="0.25">
      <c r="A72" s="14">
        <v>3</v>
      </c>
    </row>
    <row r="73" spans="1:1" x14ac:dyDescent="0.25">
      <c r="A73" s="14">
        <v>2</v>
      </c>
    </row>
    <row r="74" spans="1:1" x14ac:dyDescent="0.25">
      <c r="A74" s="14">
        <v>4</v>
      </c>
    </row>
    <row r="75" spans="1:1" x14ac:dyDescent="0.25">
      <c r="A75" s="14">
        <v>5</v>
      </c>
    </row>
  </sheetData>
  <mergeCells count="1">
    <mergeCell ref="A1:Q23"/>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
  <sheetViews>
    <sheetView topLeftCell="A22" workbookViewId="0">
      <selection activeCell="G35" sqref="G35"/>
    </sheetView>
  </sheetViews>
  <sheetFormatPr defaultRowHeight="15" x14ac:dyDescent="0.25"/>
  <cols>
    <col min="1" max="1" width="30.7109375" customWidth="1"/>
    <col min="2" max="2" width="20.85546875" customWidth="1"/>
    <col min="6" max="6" width="18.140625" customWidth="1"/>
    <col min="7" max="7" width="89.42578125" customWidth="1"/>
  </cols>
  <sheetData>
    <row r="1" spans="1:15" x14ac:dyDescent="0.25">
      <c r="A1" s="36" t="s">
        <v>159</v>
      </c>
      <c r="B1" s="37"/>
      <c r="C1" s="37"/>
      <c r="D1" s="37"/>
      <c r="E1" s="37"/>
      <c r="F1" s="37"/>
      <c r="G1" s="37"/>
      <c r="H1" s="37"/>
      <c r="I1" s="37"/>
      <c r="J1" s="37"/>
      <c r="K1" s="37"/>
      <c r="L1" s="37"/>
      <c r="M1" s="37"/>
      <c r="N1" s="37"/>
      <c r="O1" s="37"/>
    </row>
    <row r="2" spans="1:15" x14ac:dyDescent="0.25">
      <c r="A2" s="37"/>
      <c r="B2" s="37"/>
      <c r="C2" s="37"/>
      <c r="D2" s="37"/>
      <c r="E2" s="37"/>
      <c r="F2" s="37"/>
      <c r="G2" s="37"/>
      <c r="H2" s="37"/>
      <c r="I2" s="37"/>
      <c r="J2" s="37"/>
      <c r="K2" s="37"/>
      <c r="L2" s="37"/>
      <c r="M2" s="37"/>
      <c r="N2" s="37"/>
      <c r="O2" s="37"/>
    </row>
    <row r="3" spans="1:15" x14ac:dyDescent="0.25">
      <c r="A3" s="37"/>
      <c r="B3" s="37"/>
      <c r="C3" s="37"/>
      <c r="D3" s="37"/>
      <c r="E3" s="37"/>
      <c r="F3" s="37"/>
      <c r="G3" s="37"/>
      <c r="H3" s="37"/>
      <c r="I3" s="37"/>
      <c r="J3" s="37"/>
      <c r="K3" s="37"/>
      <c r="L3" s="37"/>
      <c r="M3" s="37"/>
      <c r="N3" s="37"/>
      <c r="O3" s="37"/>
    </row>
    <row r="4" spans="1:15" x14ac:dyDescent="0.25">
      <c r="A4" s="37"/>
      <c r="B4" s="37"/>
      <c r="C4" s="37"/>
      <c r="D4" s="37"/>
      <c r="E4" s="37"/>
      <c r="F4" s="37"/>
      <c r="G4" s="37"/>
      <c r="H4" s="37"/>
      <c r="I4" s="37"/>
      <c r="J4" s="37"/>
      <c r="K4" s="37"/>
      <c r="L4" s="37"/>
      <c r="M4" s="37"/>
      <c r="N4" s="37"/>
      <c r="O4" s="37"/>
    </row>
    <row r="5" spans="1:15" x14ac:dyDescent="0.25">
      <c r="A5" s="37"/>
      <c r="B5" s="37"/>
      <c r="C5" s="37"/>
      <c r="D5" s="37"/>
      <c r="E5" s="37"/>
      <c r="F5" s="37"/>
      <c r="G5" s="37"/>
      <c r="H5" s="37"/>
      <c r="I5" s="37"/>
      <c r="J5" s="37"/>
      <c r="K5" s="37"/>
      <c r="L5" s="37"/>
      <c r="M5" s="37"/>
      <c r="N5" s="37"/>
      <c r="O5" s="37"/>
    </row>
    <row r="6" spans="1:15" x14ac:dyDescent="0.25">
      <c r="A6" s="37"/>
      <c r="B6" s="37"/>
      <c r="C6" s="37"/>
      <c r="D6" s="37"/>
      <c r="E6" s="37"/>
      <c r="F6" s="37"/>
      <c r="G6" s="37"/>
      <c r="H6" s="37"/>
      <c r="I6" s="37"/>
      <c r="J6" s="37"/>
      <c r="K6" s="37"/>
      <c r="L6" s="37"/>
      <c r="M6" s="37"/>
      <c r="N6" s="37"/>
      <c r="O6" s="37"/>
    </row>
    <row r="7" spans="1:15" x14ac:dyDescent="0.25">
      <c r="A7" s="37"/>
      <c r="B7" s="37"/>
      <c r="C7" s="37"/>
      <c r="D7" s="37"/>
      <c r="E7" s="37"/>
      <c r="F7" s="37"/>
      <c r="G7" s="37"/>
      <c r="H7" s="37"/>
      <c r="I7" s="37"/>
      <c r="J7" s="37"/>
      <c r="K7" s="37"/>
      <c r="L7" s="37"/>
      <c r="M7" s="37"/>
      <c r="N7" s="37"/>
      <c r="O7" s="37"/>
    </row>
    <row r="8" spans="1:15" x14ac:dyDescent="0.25">
      <c r="A8" s="37"/>
      <c r="B8" s="37"/>
      <c r="C8" s="37"/>
      <c r="D8" s="37"/>
      <c r="E8" s="37"/>
      <c r="F8" s="37"/>
      <c r="G8" s="37"/>
      <c r="H8" s="37"/>
      <c r="I8" s="37"/>
      <c r="J8" s="37"/>
      <c r="K8" s="37"/>
      <c r="L8" s="37"/>
      <c r="M8" s="37"/>
      <c r="N8" s="37"/>
      <c r="O8" s="37"/>
    </row>
    <row r="9" spans="1:15" x14ac:dyDescent="0.25">
      <c r="A9" s="37"/>
      <c r="B9" s="37"/>
      <c r="C9" s="37"/>
      <c r="D9" s="37"/>
      <c r="E9" s="37"/>
      <c r="F9" s="37"/>
      <c r="G9" s="37"/>
      <c r="H9" s="37"/>
      <c r="I9" s="37"/>
      <c r="J9" s="37"/>
      <c r="K9" s="37"/>
      <c r="L9" s="37"/>
      <c r="M9" s="37"/>
      <c r="N9" s="37"/>
      <c r="O9" s="37"/>
    </row>
    <row r="10" spans="1:15" x14ac:dyDescent="0.25">
      <c r="A10" s="37"/>
      <c r="B10" s="37"/>
      <c r="C10" s="37"/>
      <c r="D10" s="37"/>
      <c r="E10" s="37"/>
      <c r="F10" s="37"/>
      <c r="G10" s="37"/>
      <c r="H10" s="37"/>
      <c r="I10" s="37"/>
      <c r="J10" s="37"/>
      <c r="K10" s="37"/>
      <c r="L10" s="37"/>
      <c r="M10" s="37"/>
      <c r="N10" s="37"/>
      <c r="O10" s="37"/>
    </row>
    <row r="11" spans="1:15" x14ac:dyDescent="0.25">
      <c r="A11" s="37"/>
      <c r="B11" s="37"/>
      <c r="C11" s="37"/>
      <c r="D11" s="37"/>
      <c r="E11" s="37"/>
      <c r="F11" s="37"/>
      <c r="G11" s="37"/>
      <c r="H11" s="37"/>
      <c r="I11" s="37"/>
      <c r="J11" s="37"/>
      <c r="K11" s="37"/>
      <c r="L11" s="37"/>
      <c r="M11" s="37"/>
      <c r="N11" s="37"/>
      <c r="O11" s="37"/>
    </row>
    <row r="12" spans="1:15" x14ac:dyDescent="0.25">
      <c r="A12" s="37"/>
      <c r="B12" s="37"/>
      <c r="C12" s="37"/>
      <c r="D12" s="37"/>
      <c r="E12" s="37"/>
      <c r="F12" s="37"/>
      <c r="G12" s="37"/>
      <c r="H12" s="37"/>
      <c r="I12" s="37"/>
      <c r="J12" s="37"/>
      <c r="K12" s="37"/>
      <c r="L12" s="37"/>
      <c r="M12" s="37"/>
      <c r="N12" s="37"/>
      <c r="O12" s="37"/>
    </row>
    <row r="13" spans="1:15" x14ac:dyDescent="0.25">
      <c r="A13" s="37"/>
      <c r="B13" s="37"/>
      <c r="C13" s="37"/>
      <c r="D13" s="37"/>
      <c r="E13" s="37"/>
      <c r="F13" s="37"/>
      <c r="G13" s="37"/>
      <c r="H13" s="37"/>
      <c r="I13" s="37"/>
      <c r="J13" s="37"/>
      <c r="K13" s="37"/>
      <c r="L13" s="37"/>
      <c r="M13" s="37"/>
      <c r="N13" s="37"/>
      <c r="O13" s="37"/>
    </row>
    <row r="14" spans="1:15" x14ac:dyDescent="0.25">
      <c r="A14" s="37"/>
      <c r="B14" s="37"/>
      <c r="C14" s="37"/>
      <c r="D14" s="37"/>
      <c r="E14" s="37"/>
      <c r="F14" s="37"/>
      <c r="G14" s="37"/>
      <c r="H14" s="37"/>
      <c r="I14" s="37"/>
      <c r="J14" s="37"/>
      <c r="K14" s="37"/>
      <c r="L14" s="37"/>
      <c r="M14" s="37"/>
      <c r="N14" s="37"/>
      <c r="O14" s="37"/>
    </row>
    <row r="15" spans="1:15" x14ac:dyDescent="0.25">
      <c r="A15" s="37"/>
      <c r="B15" s="37"/>
      <c r="C15" s="37"/>
      <c r="D15" s="37"/>
      <c r="E15" s="37"/>
      <c r="F15" s="37"/>
      <c r="G15" s="37"/>
      <c r="H15" s="37"/>
      <c r="I15" s="37"/>
      <c r="J15" s="37"/>
      <c r="K15" s="37"/>
      <c r="L15" s="37"/>
      <c r="M15" s="37"/>
      <c r="N15" s="37"/>
      <c r="O15" s="37"/>
    </row>
    <row r="16" spans="1:15" x14ac:dyDescent="0.25">
      <c r="A16" s="37"/>
      <c r="B16" s="37"/>
      <c r="C16" s="37"/>
      <c r="D16" s="37"/>
      <c r="E16" s="37"/>
      <c r="F16" s="37"/>
      <c r="G16" s="37"/>
      <c r="H16" s="37"/>
      <c r="I16" s="37"/>
      <c r="J16" s="37"/>
      <c r="K16" s="37"/>
      <c r="L16" s="37"/>
      <c r="M16" s="37"/>
      <c r="N16" s="37"/>
      <c r="O16" s="37"/>
    </row>
    <row r="17" spans="1:15" x14ac:dyDescent="0.25">
      <c r="A17" s="37"/>
      <c r="B17" s="37"/>
      <c r="C17" s="37"/>
      <c r="D17" s="37"/>
      <c r="E17" s="37"/>
      <c r="F17" s="37"/>
      <c r="G17" s="37"/>
      <c r="H17" s="37"/>
      <c r="I17" s="37"/>
      <c r="J17" s="37"/>
      <c r="K17" s="37"/>
      <c r="L17" s="37"/>
      <c r="M17" s="37"/>
      <c r="N17" s="37"/>
      <c r="O17" s="37"/>
    </row>
    <row r="18" spans="1:15" x14ac:dyDescent="0.25">
      <c r="A18" s="37"/>
      <c r="B18" s="37"/>
      <c r="C18" s="37"/>
      <c r="D18" s="37"/>
      <c r="E18" s="37"/>
      <c r="F18" s="37"/>
      <c r="G18" s="37"/>
      <c r="H18" s="37"/>
      <c r="I18" s="37"/>
      <c r="J18" s="37"/>
      <c r="K18" s="37"/>
      <c r="L18" s="37"/>
      <c r="M18" s="37"/>
      <c r="N18" s="37"/>
      <c r="O18" s="37"/>
    </row>
    <row r="19" spans="1:15" x14ac:dyDescent="0.25">
      <c r="A19" s="37"/>
      <c r="B19" s="37"/>
      <c r="C19" s="37"/>
      <c r="D19" s="37"/>
      <c r="E19" s="37"/>
      <c r="F19" s="37"/>
      <c r="G19" s="37"/>
      <c r="H19" s="37"/>
      <c r="I19" s="37"/>
      <c r="J19" s="37"/>
      <c r="K19" s="37"/>
      <c r="L19" s="37"/>
      <c r="M19" s="37"/>
      <c r="N19" s="37"/>
      <c r="O19" s="37"/>
    </row>
    <row r="20" spans="1:15" x14ac:dyDescent="0.25">
      <c r="A20" s="37"/>
      <c r="B20" s="37"/>
      <c r="C20" s="37"/>
      <c r="D20" s="37"/>
      <c r="E20" s="37"/>
      <c r="F20" s="37"/>
      <c r="G20" s="37"/>
      <c r="H20" s="37"/>
      <c r="I20" s="37"/>
      <c r="J20" s="37"/>
      <c r="K20" s="37"/>
      <c r="L20" s="37"/>
      <c r="M20" s="37"/>
      <c r="N20" s="37"/>
      <c r="O20" s="37"/>
    </row>
    <row r="21" spans="1:15" x14ac:dyDescent="0.25">
      <c r="A21" s="37"/>
      <c r="B21" s="37"/>
      <c r="C21" s="37"/>
      <c r="D21" s="37"/>
      <c r="E21" s="37"/>
      <c r="F21" s="37"/>
      <c r="G21" s="37"/>
      <c r="H21" s="37"/>
      <c r="I21" s="37"/>
      <c r="J21" s="37"/>
      <c r="K21" s="37"/>
      <c r="L21" s="37"/>
      <c r="M21" s="37"/>
      <c r="N21" s="37"/>
      <c r="O21" s="37"/>
    </row>
    <row r="22" spans="1:15" x14ac:dyDescent="0.25">
      <c r="A22" s="37"/>
      <c r="B22" s="37"/>
      <c r="C22" s="37"/>
      <c r="D22" s="37"/>
      <c r="E22" s="37"/>
      <c r="F22" s="37"/>
      <c r="G22" s="37"/>
      <c r="H22" s="37"/>
      <c r="I22" s="37"/>
      <c r="J22" s="37"/>
      <c r="K22" s="37"/>
      <c r="L22" s="37"/>
      <c r="M22" s="37"/>
      <c r="N22" s="37"/>
      <c r="O22" s="37"/>
    </row>
    <row r="23" spans="1:15" x14ac:dyDescent="0.25">
      <c r="A23" s="37"/>
      <c r="B23" s="37"/>
      <c r="C23" s="37"/>
      <c r="D23" s="37"/>
      <c r="E23" s="37"/>
      <c r="F23" s="37"/>
      <c r="G23" s="37"/>
      <c r="H23" s="37"/>
      <c r="I23" s="37"/>
      <c r="J23" s="37"/>
      <c r="K23" s="37"/>
      <c r="L23" s="37"/>
      <c r="M23" s="37"/>
      <c r="N23" s="37"/>
      <c r="O23" s="37"/>
    </row>
    <row r="28" spans="1:15" x14ac:dyDescent="0.25">
      <c r="A28" s="9" t="s">
        <v>160</v>
      </c>
      <c r="B28" s="9" t="s">
        <v>161</v>
      </c>
    </row>
    <row r="29" spans="1:15" x14ac:dyDescent="0.25">
      <c r="A29" s="14">
        <v>10</v>
      </c>
      <c r="B29" s="14">
        <v>60</v>
      </c>
      <c r="F29" s="7" t="s">
        <v>153</v>
      </c>
      <c r="G29" s="17">
        <f>_xlfn.COVARIANCE.S(A29:A58,B29:B58)</f>
        <v>352.88505747126442</v>
      </c>
    </row>
    <row r="30" spans="1:15" x14ac:dyDescent="0.25">
      <c r="A30" s="14">
        <v>12</v>
      </c>
      <c r="B30" s="14">
        <v>65</v>
      </c>
    </row>
    <row r="31" spans="1:15" x14ac:dyDescent="0.25">
      <c r="A31" s="14">
        <v>15</v>
      </c>
      <c r="B31" s="14">
        <v>70</v>
      </c>
    </row>
    <row r="32" spans="1:15" x14ac:dyDescent="0.25">
      <c r="A32" s="14">
        <v>18</v>
      </c>
      <c r="B32" s="14">
        <v>75</v>
      </c>
      <c r="F32" s="7" t="s">
        <v>152</v>
      </c>
      <c r="G32" s="17">
        <f>CORREL(A29:A58,B29:B58)</f>
        <v>0.97729508301867352</v>
      </c>
    </row>
    <row r="33" spans="1:7" x14ac:dyDescent="0.25">
      <c r="A33" s="14">
        <v>20</v>
      </c>
      <c r="B33" s="14">
        <v>80</v>
      </c>
    </row>
    <row r="34" spans="1:7" x14ac:dyDescent="0.25">
      <c r="A34" s="14">
        <v>22</v>
      </c>
      <c r="B34" s="14">
        <v>82</v>
      </c>
    </row>
    <row r="35" spans="1:7" ht="45" x14ac:dyDescent="0.25">
      <c r="A35" s="14">
        <v>25</v>
      </c>
      <c r="B35" s="14">
        <v>85</v>
      </c>
      <c r="F35" s="34" t="s">
        <v>94</v>
      </c>
      <c r="G35" s="13" t="s">
        <v>162</v>
      </c>
    </row>
    <row r="36" spans="1:7" x14ac:dyDescent="0.25">
      <c r="A36" s="14">
        <v>28</v>
      </c>
      <c r="B36" s="14">
        <v>88</v>
      </c>
    </row>
    <row r="37" spans="1:7" x14ac:dyDescent="0.25">
      <c r="A37" s="14">
        <v>30</v>
      </c>
      <c r="B37" s="14">
        <v>90</v>
      </c>
    </row>
    <row r="38" spans="1:7" x14ac:dyDescent="0.25">
      <c r="A38" s="14">
        <v>32</v>
      </c>
      <c r="B38" s="14">
        <v>92</v>
      </c>
    </row>
    <row r="39" spans="1:7" x14ac:dyDescent="0.25">
      <c r="A39" s="14">
        <v>35</v>
      </c>
      <c r="B39" s="14">
        <v>93</v>
      </c>
    </row>
    <row r="40" spans="1:7" x14ac:dyDescent="0.25">
      <c r="A40" s="14">
        <v>38</v>
      </c>
      <c r="B40" s="14">
        <v>95</v>
      </c>
    </row>
    <row r="41" spans="1:7" x14ac:dyDescent="0.25">
      <c r="A41" s="14">
        <v>40</v>
      </c>
      <c r="B41" s="14">
        <v>96</v>
      </c>
    </row>
    <row r="42" spans="1:7" x14ac:dyDescent="0.25">
      <c r="A42" s="14">
        <v>42</v>
      </c>
      <c r="B42" s="14">
        <v>97</v>
      </c>
    </row>
    <row r="43" spans="1:7" x14ac:dyDescent="0.25">
      <c r="A43" s="14">
        <v>45</v>
      </c>
      <c r="B43" s="14">
        <v>98</v>
      </c>
    </row>
    <row r="44" spans="1:7" x14ac:dyDescent="0.25">
      <c r="A44" s="14">
        <v>48</v>
      </c>
      <c r="B44" s="14">
        <v>99</v>
      </c>
    </row>
    <row r="45" spans="1:7" x14ac:dyDescent="0.25">
      <c r="A45" s="14">
        <v>50</v>
      </c>
      <c r="B45" s="14">
        <v>100</v>
      </c>
    </row>
    <row r="46" spans="1:7" x14ac:dyDescent="0.25">
      <c r="A46" s="14">
        <v>52</v>
      </c>
      <c r="B46" s="14">
        <v>102</v>
      </c>
    </row>
    <row r="47" spans="1:7" x14ac:dyDescent="0.25">
      <c r="A47" s="14">
        <v>55</v>
      </c>
      <c r="B47" s="14">
        <v>105</v>
      </c>
    </row>
    <row r="48" spans="1:7" x14ac:dyDescent="0.25">
      <c r="A48" s="14">
        <v>58</v>
      </c>
      <c r="B48" s="14">
        <v>106</v>
      </c>
    </row>
    <row r="49" spans="1:2" x14ac:dyDescent="0.25">
      <c r="A49" s="14">
        <v>60</v>
      </c>
      <c r="B49" s="14">
        <v>107</v>
      </c>
    </row>
    <row r="50" spans="1:2" x14ac:dyDescent="0.25">
      <c r="A50" s="14">
        <v>62</v>
      </c>
      <c r="B50" s="14">
        <v>108</v>
      </c>
    </row>
    <row r="51" spans="1:2" x14ac:dyDescent="0.25">
      <c r="A51" s="14">
        <v>65</v>
      </c>
      <c r="B51" s="14">
        <v>110</v>
      </c>
    </row>
    <row r="52" spans="1:2" x14ac:dyDescent="0.25">
      <c r="A52" s="14">
        <v>68</v>
      </c>
      <c r="B52" s="14">
        <v>112</v>
      </c>
    </row>
    <row r="53" spans="1:2" x14ac:dyDescent="0.25">
      <c r="A53" s="14">
        <v>70</v>
      </c>
      <c r="B53" s="14">
        <v>114</v>
      </c>
    </row>
    <row r="54" spans="1:2" x14ac:dyDescent="0.25">
      <c r="A54" s="14">
        <v>72</v>
      </c>
      <c r="B54" s="14">
        <v>115</v>
      </c>
    </row>
    <row r="55" spans="1:2" x14ac:dyDescent="0.25">
      <c r="A55" s="14">
        <v>75</v>
      </c>
      <c r="B55" s="14">
        <v>116</v>
      </c>
    </row>
    <row r="56" spans="1:2" x14ac:dyDescent="0.25">
      <c r="A56" s="14">
        <v>78</v>
      </c>
      <c r="B56" s="14">
        <v>118</v>
      </c>
    </row>
    <row r="57" spans="1:2" x14ac:dyDescent="0.25">
      <c r="A57" s="14">
        <v>80</v>
      </c>
      <c r="B57" s="14">
        <v>120</v>
      </c>
    </row>
    <row r="58" spans="1:2" x14ac:dyDescent="0.25">
      <c r="A58" s="14">
        <v>82</v>
      </c>
      <c r="B58" s="14">
        <v>122</v>
      </c>
    </row>
  </sheetData>
  <mergeCells count="1">
    <mergeCell ref="A1:O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opLeftCell="A16" workbookViewId="0">
      <selection activeCell="N34" sqref="N34"/>
    </sheetView>
  </sheetViews>
  <sheetFormatPr defaultRowHeight="15" x14ac:dyDescent="0.25"/>
  <cols>
    <col min="13" max="13" width="13.42578125" customWidth="1"/>
  </cols>
  <sheetData>
    <row r="1" spans="1:16" x14ac:dyDescent="0.25">
      <c r="A1" s="36" t="s">
        <v>12</v>
      </c>
      <c r="B1" s="37"/>
      <c r="C1" s="37"/>
      <c r="D1" s="37"/>
      <c r="E1" s="37"/>
      <c r="F1" s="37"/>
      <c r="G1" s="37"/>
      <c r="H1" s="37"/>
      <c r="I1" s="37"/>
      <c r="J1" s="37"/>
      <c r="K1" s="37"/>
      <c r="L1" s="37"/>
      <c r="M1" s="37"/>
      <c r="N1" s="37"/>
      <c r="O1" s="37"/>
      <c r="P1" s="37"/>
    </row>
    <row r="2" spans="1:16" x14ac:dyDescent="0.25">
      <c r="A2" s="37"/>
      <c r="B2" s="37"/>
      <c r="C2" s="37"/>
      <c r="D2" s="37"/>
      <c r="E2" s="37"/>
      <c r="F2" s="37"/>
      <c r="G2" s="37"/>
      <c r="H2" s="37"/>
      <c r="I2" s="37"/>
      <c r="J2" s="37"/>
      <c r="K2" s="37"/>
      <c r="L2" s="37"/>
      <c r="M2" s="37"/>
      <c r="N2" s="37"/>
      <c r="O2" s="37"/>
      <c r="P2" s="37"/>
    </row>
    <row r="3" spans="1:16" x14ac:dyDescent="0.25">
      <c r="A3" s="37"/>
      <c r="B3" s="37"/>
      <c r="C3" s="37"/>
      <c r="D3" s="37"/>
      <c r="E3" s="37"/>
      <c r="F3" s="37"/>
      <c r="G3" s="37"/>
      <c r="H3" s="37"/>
      <c r="I3" s="37"/>
      <c r="J3" s="37"/>
      <c r="K3" s="37"/>
      <c r="L3" s="37"/>
      <c r="M3" s="37"/>
      <c r="N3" s="37"/>
      <c r="O3" s="37"/>
      <c r="P3" s="37"/>
    </row>
    <row r="4" spans="1:16" x14ac:dyDescent="0.25">
      <c r="A4" s="37"/>
      <c r="B4" s="37"/>
      <c r="C4" s="37"/>
      <c r="D4" s="37"/>
      <c r="E4" s="37"/>
      <c r="F4" s="37"/>
      <c r="G4" s="37"/>
      <c r="H4" s="37"/>
      <c r="I4" s="37"/>
      <c r="J4" s="37"/>
      <c r="K4" s="37"/>
      <c r="L4" s="37"/>
      <c r="M4" s="37"/>
      <c r="N4" s="37"/>
      <c r="O4" s="37"/>
      <c r="P4" s="37"/>
    </row>
    <row r="5" spans="1:16" x14ac:dyDescent="0.25">
      <c r="A5" s="37"/>
      <c r="B5" s="37"/>
      <c r="C5" s="37"/>
      <c r="D5" s="37"/>
      <c r="E5" s="37"/>
      <c r="F5" s="37"/>
      <c r="G5" s="37"/>
      <c r="H5" s="37"/>
      <c r="I5" s="37"/>
      <c r="J5" s="37"/>
      <c r="K5" s="37"/>
      <c r="L5" s="37"/>
      <c r="M5" s="37"/>
      <c r="N5" s="37"/>
      <c r="O5" s="37"/>
      <c r="P5" s="37"/>
    </row>
    <row r="6" spans="1:16" x14ac:dyDescent="0.25">
      <c r="A6" s="37"/>
      <c r="B6" s="37"/>
      <c r="C6" s="37"/>
      <c r="D6" s="37"/>
      <c r="E6" s="37"/>
      <c r="F6" s="37"/>
      <c r="G6" s="37"/>
      <c r="H6" s="37"/>
      <c r="I6" s="37"/>
      <c r="J6" s="37"/>
      <c r="K6" s="37"/>
      <c r="L6" s="37"/>
      <c r="M6" s="37"/>
      <c r="N6" s="37"/>
      <c r="O6" s="37"/>
      <c r="P6" s="37"/>
    </row>
    <row r="7" spans="1:16" x14ac:dyDescent="0.25">
      <c r="A7" s="37"/>
      <c r="B7" s="37"/>
      <c r="C7" s="37"/>
      <c r="D7" s="37"/>
      <c r="E7" s="37"/>
      <c r="F7" s="37"/>
      <c r="G7" s="37"/>
      <c r="H7" s="37"/>
      <c r="I7" s="37"/>
      <c r="J7" s="37"/>
      <c r="K7" s="37"/>
      <c r="L7" s="37"/>
      <c r="M7" s="37"/>
      <c r="N7" s="37"/>
      <c r="O7" s="37"/>
      <c r="P7" s="37"/>
    </row>
    <row r="8" spans="1:16" x14ac:dyDescent="0.25">
      <c r="A8" s="37"/>
      <c r="B8" s="37"/>
      <c r="C8" s="37"/>
      <c r="D8" s="37"/>
      <c r="E8" s="37"/>
      <c r="F8" s="37"/>
      <c r="G8" s="37"/>
      <c r="H8" s="37"/>
      <c r="I8" s="37"/>
      <c r="J8" s="37"/>
      <c r="K8" s="37"/>
      <c r="L8" s="37"/>
      <c r="M8" s="37"/>
      <c r="N8" s="37"/>
      <c r="O8" s="37"/>
      <c r="P8" s="37"/>
    </row>
    <row r="9" spans="1:16" x14ac:dyDescent="0.25">
      <c r="A9" s="37"/>
      <c r="B9" s="37"/>
      <c r="C9" s="37"/>
      <c r="D9" s="37"/>
      <c r="E9" s="37"/>
      <c r="F9" s="37"/>
      <c r="G9" s="37"/>
      <c r="H9" s="37"/>
      <c r="I9" s="37"/>
      <c r="J9" s="37"/>
      <c r="K9" s="37"/>
      <c r="L9" s="37"/>
      <c r="M9" s="37"/>
      <c r="N9" s="37"/>
      <c r="O9" s="37"/>
      <c r="P9" s="37"/>
    </row>
    <row r="10" spans="1:16" x14ac:dyDescent="0.25">
      <c r="A10" s="37"/>
      <c r="B10" s="37"/>
      <c r="C10" s="37"/>
      <c r="D10" s="37"/>
      <c r="E10" s="37"/>
      <c r="F10" s="37"/>
      <c r="G10" s="37"/>
      <c r="H10" s="37"/>
      <c r="I10" s="37"/>
      <c r="J10" s="37"/>
      <c r="K10" s="37"/>
      <c r="L10" s="37"/>
      <c r="M10" s="37"/>
      <c r="N10" s="37"/>
      <c r="O10" s="37"/>
      <c r="P10" s="37"/>
    </row>
    <row r="11" spans="1:16" x14ac:dyDescent="0.25">
      <c r="A11" s="37"/>
      <c r="B11" s="37"/>
      <c r="C11" s="37"/>
      <c r="D11" s="37"/>
      <c r="E11" s="37"/>
      <c r="F11" s="37"/>
      <c r="G11" s="37"/>
      <c r="H11" s="37"/>
      <c r="I11" s="37"/>
      <c r="J11" s="37"/>
      <c r="K11" s="37"/>
      <c r="L11" s="37"/>
      <c r="M11" s="37"/>
      <c r="N11" s="37"/>
      <c r="O11" s="37"/>
      <c r="P11" s="37"/>
    </row>
    <row r="12" spans="1:16" x14ac:dyDescent="0.25">
      <c r="A12" s="37"/>
      <c r="B12" s="37"/>
      <c r="C12" s="37"/>
      <c r="D12" s="37"/>
      <c r="E12" s="37"/>
      <c r="F12" s="37"/>
      <c r="G12" s="37"/>
      <c r="H12" s="37"/>
      <c r="I12" s="37"/>
      <c r="J12" s="37"/>
      <c r="K12" s="37"/>
      <c r="L12" s="37"/>
      <c r="M12" s="37"/>
      <c r="N12" s="37"/>
      <c r="O12" s="37"/>
      <c r="P12" s="37"/>
    </row>
    <row r="13" spans="1:16" x14ac:dyDescent="0.25">
      <c r="A13" s="37"/>
      <c r="B13" s="37"/>
      <c r="C13" s="37"/>
      <c r="D13" s="37"/>
      <c r="E13" s="37"/>
      <c r="F13" s="37"/>
      <c r="G13" s="37"/>
      <c r="H13" s="37"/>
      <c r="I13" s="37"/>
      <c r="J13" s="37"/>
      <c r="K13" s="37"/>
      <c r="L13" s="37"/>
      <c r="M13" s="37"/>
      <c r="N13" s="37"/>
      <c r="O13" s="37"/>
      <c r="P13" s="37"/>
    </row>
    <row r="14" spans="1:16" x14ac:dyDescent="0.25">
      <c r="A14" s="37"/>
      <c r="B14" s="37"/>
      <c r="C14" s="37"/>
      <c r="D14" s="37"/>
      <c r="E14" s="37"/>
      <c r="F14" s="37"/>
      <c r="G14" s="37"/>
      <c r="H14" s="37"/>
      <c r="I14" s="37"/>
      <c r="J14" s="37"/>
      <c r="K14" s="37"/>
      <c r="L14" s="37"/>
      <c r="M14" s="37"/>
      <c r="N14" s="37"/>
      <c r="O14" s="37"/>
      <c r="P14" s="37"/>
    </row>
    <row r="15" spans="1:16" x14ac:dyDescent="0.25">
      <c r="A15" s="37"/>
      <c r="B15" s="37"/>
      <c r="C15" s="37"/>
      <c r="D15" s="37"/>
      <c r="E15" s="37"/>
      <c r="F15" s="37"/>
      <c r="G15" s="37"/>
      <c r="H15" s="37"/>
      <c r="I15" s="37"/>
      <c r="J15" s="37"/>
      <c r="K15" s="37"/>
      <c r="L15" s="37"/>
      <c r="M15" s="37"/>
      <c r="N15" s="37"/>
      <c r="O15" s="37"/>
      <c r="P15" s="37"/>
    </row>
    <row r="16" spans="1:16" x14ac:dyDescent="0.25">
      <c r="A16" s="37"/>
      <c r="B16" s="37"/>
      <c r="C16" s="37"/>
      <c r="D16" s="37"/>
      <c r="E16" s="37"/>
      <c r="F16" s="37"/>
      <c r="G16" s="37"/>
      <c r="H16" s="37"/>
      <c r="I16" s="37"/>
      <c r="J16" s="37"/>
      <c r="K16" s="37"/>
      <c r="L16" s="37"/>
      <c r="M16" s="37"/>
      <c r="N16" s="37"/>
      <c r="O16" s="37"/>
      <c r="P16" s="37"/>
    </row>
    <row r="17" spans="1:16" x14ac:dyDescent="0.25">
      <c r="A17" s="37"/>
      <c r="B17" s="37"/>
      <c r="C17" s="37"/>
      <c r="D17" s="37"/>
      <c r="E17" s="37"/>
      <c r="F17" s="37"/>
      <c r="G17" s="37"/>
      <c r="H17" s="37"/>
      <c r="I17" s="37"/>
      <c r="J17" s="37"/>
      <c r="K17" s="37"/>
      <c r="L17" s="37"/>
      <c r="M17" s="37"/>
      <c r="N17" s="37"/>
      <c r="O17" s="37"/>
      <c r="P17" s="37"/>
    </row>
    <row r="18" spans="1:16" x14ac:dyDescent="0.25">
      <c r="A18" s="37"/>
      <c r="B18" s="37"/>
      <c r="C18" s="37"/>
      <c r="D18" s="37"/>
      <c r="E18" s="37"/>
      <c r="F18" s="37"/>
      <c r="G18" s="37"/>
      <c r="H18" s="37"/>
      <c r="I18" s="37"/>
      <c r="J18" s="37"/>
      <c r="K18" s="37"/>
      <c r="L18" s="37"/>
      <c r="M18" s="37"/>
      <c r="N18" s="37"/>
      <c r="O18" s="37"/>
      <c r="P18" s="37"/>
    </row>
    <row r="19" spans="1:16" x14ac:dyDescent="0.25">
      <c r="A19" s="37"/>
      <c r="B19" s="37"/>
      <c r="C19" s="37"/>
      <c r="D19" s="37"/>
      <c r="E19" s="37"/>
      <c r="F19" s="37"/>
      <c r="G19" s="37"/>
      <c r="H19" s="37"/>
      <c r="I19" s="37"/>
      <c r="J19" s="37"/>
      <c r="K19" s="37"/>
      <c r="L19" s="37"/>
      <c r="M19" s="37"/>
      <c r="N19" s="37"/>
      <c r="O19" s="37"/>
      <c r="P19" s="37"/>
    </row>
    <row r="20" spans="1:16" x14ac:dyDescent="0.25">
      <c r="A20" s="37"/>
      <c r="B20" s="37"/>
      <c r="C20" s="37"/>
      <c r="D20" s="37"/>
      <c r="E20" s="37"/>
      <c r="F20" s="37"/>
      <c r="G20" s="37"/>
      <c r="H20" s="37"/>
      <c r="I20" s="37"/>
      <c r="J20" s="37"/>
      <c r="K20" s="37"/>
      <c r="L20" s="37"/>
      <c r="M20" s="37"/>
      <c r="N20" s="37"/>
      <c r="O20" s="37"/>
      <c r="P20" s="37"/>
    </row>
    <row r="21" spans="1:16" x14ac:dyDescent="0.25">
      <c r="A21" s="37"/>
      <c r="B21" s="37"/>
      <c r="C21" s="37"/>
      <c r="D21" s="37"/>
      <c r="E21" s="37"/>
      <c r="F21" s="37"/>
      <c r="G21" s="37"/>
      <c r="H21" s="37"/>
      <c r="I21" s="37"/>
      <c r="J21" s="37"/>
      <c r="K21" s="37"/>
      <c r="L21" s="37"/>
      <c r="M21" s="37"/>
      <c r="N21" s="37"/>
      <c r="O21" s="37"/>
      <c r="P21" s="37"/>
    </row>
    <row r="22" spans="1:16" x14ac:dyDescent="0.25">
      <c r="A22" s="37"/>
      <c r="B22" s="37"/>
      <c r="C22" s="37"/>
      <c r="D22" s="37"/>
      <c r="E22" s="37"/>
      <c r="F22" s="37"/>
      <c r="G22" s="37"/>
      <c r="H22" s="37"/>
      <c r="I22" s="37"/>
      <c r="J22" s="37"/>
      <c r="K22" s="37"/>
      <c r="L22" s="37"/>
      <c r="M22" s="37"/>
      <c r="N22" s="37"/>
      <c r="O22" s="37"/>
      <c r="P22" s="37"/>
    </row>
    <row r="23" spans="1:16" x14ac:dyDescent="0.25">
      <c r="A23" s="37"/>
      <c r="B23" s="37"/>
      <c r="C23" s="37"/>
      <c r="D23" s="37"/>
      <c r="E23" s="37"/>
      <c r="F23" s="37"/>
      <c r="G23" s="37"/>
      <c r="H23" s="37"/>
      <c r="I23" s="37"/>
      <c r="J23" s="37"/>
      <c r="K23" s="37"/>
      <c r="L23" s="37"/>
      <c r="M23" s="37"/>
      <c r="N23" s="37"/>
      <c r="O23" s="37"/>
      <c r="P23" s="37"/>
    </row>
    <row r="24" spans="1:16" x14ac:dyDescent="0.25">
      <c r="A24" s="37"/>
      <c r="B24" s="37"/>
      <c r="C24" s="37"/>
      <c r="D24" s="37"/>
      <c r="E24" s="37"/>
      <c r="F24" s="37"/>
      <c r="G24" s="37"/>
      <c r="H24" s="37"/>
      <c r="I24" s="37"/>
      <c r="J24" s="37"/>
      <c r="K24" s="37"/>
      <c r="L24" s="37"/>
      <c r="M24" s="37"/>
      <c r="N24" s="37"/>
      <c r="O24" s="37"/>
      <c r="P24" s="37"/>
    </row>
    <row r="25" spans="1:16" x14ac:dyDescent="0.25">
      <c r="A25" s="37"/>
      <c r="B25" s="37"/>
      <c r="C25" s="37"/>
      <c r="D25" s="37"/>
      <c r="E25" s="37"/>
      <c r="F25" s="37"/>
      <c r="G25" s="37"/>
      <c r="H25" s="37"/>
      <c r="I25" s="37"/>
      <c r="J25" s="37"/>
      <c r="K25" s="37"/>
      <c r="L25" s="37"/>
      <c r="M25" s="37"/>
      <c r="N25" s="37"/>
      <c r="O25" s="37"/>
      <c r="P25" s="37"/>
    </row>
    <row r="29" spans="1:16" x14ac:dyDescent="0.25">
      <c r="A29" s="9" t="s">
        <v>13</v>
      </c>
      <c r="B29" s="9" t="s">
        <v>14</v>
      </c>
      <c r="C29" s="9" t="s">
        <v>15</v>
      </c>
      <c r="D29" s="9" t="s">
        <v>16</v>
      </c>
      <c r="E29" s="9" t="s">
        <v>17</v>
      </c>
      <c r="F29" s="9" t="s">
        <v>18</v>
      </c>
      <c r="G29" s="9" t="s">
        <v>19</v>
      </c>
      <c r="H29" s="9" t="s">
        <v>20</v>
      </c>
      <c r="I29" s="9" t="s">
        <v>21</v>
      </c>
      <c r="J29" s="9" t="s">
        <v>22</v>
      </c>
      <c r="M29" s="9" t="s">
        <v>23</v>
      </c>
      <c r="N29" s="8">
        <f>MAX(A30:J30)-MIN(A30:J30)</f>
        <v>35</v>
      </c>
    </row>
    <row r="30" spans="1:16" x14ac:dyDescent="0.25">
      <c r="A30" s="14">
        <v>120</v>
      </c>
      <c r="B30" s="14">
        <v>110</v>
      </c>
      <c r="C30" s="14">
        <v>130</v>
      </c>
      <c r="D30" s="14">
        <v>115</v>
      </c>
      <c r="E30" s="14">
        <v>125</v>
      </c>
      <c r="F30" s="14">
        <v>105</v>
      </c>
      <c r="G30" s="14">
        <v>135</v>
      </c>
      <c r="H30" s="14">
        <v>115</v>
      </c>
      <c r="I30" s="14">
        <v>125</v>
      </c>
      <c r="J30" s="14">
        <v>140</v>
      </c>
    </row>
    <row r="31" spans="1:16" x14ac:dyDescent="0.25">
      <c r="M31" s="7" t="s">
        <v>24</v>
      </c>
      <c r="N31" s="8">
        <f>_xlfn.VAR.S(A30:J30)</f>
        <v>123.33333333333333</v>
      </c>
    </row>
    <row r="34" spans="13:14" x14ac:dyDescent="0.25">
      <c r="M34" s="7" t="s">
        <v>25</v>
      </c>
      <c r="N34" s="8">
        <f>_xlfn.STDEV.S(A30:J30)</f>
        <v>11.105554165971787</v>
      </c>
    </row>
  </sheetData>
  <mergeCells count="1">
    <mergeCell ref="A1:P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opLeftCell="A14" workbookViewId="0">
      <selection activeCell="M30" sqref="M30"/>
    </sheetView>
  </sheetViews>
  <sheetFormatPr defaultRowHeight="15" x14ac:dyDescent="0.25"/>
  <cols>
    <col min="1" max="1" width="26.28515625" customWidth="1"/>
    <col min="6" max="6" width="22.85546875" customWidth="1"/>
  </cols>
  <sheetData>
    <row r="1" spans="1:14" x14ac:dyDescent="0.25">
      <c r="A1" s="36" t="s">
        <v>26</v>
      </c>
      <c r="B1" s="37"/>
      <c r="C1" s="37"/>
      <c r="D1" s="37"/>
      <c r="E1" s="37"/>
      <c r="F1" s="37"/>
      <c r="G1" s="37"/>
      <c r="H1" s="37"/>
      <c r="I1" s="37"/>
      <c r="J1" s="37"/>
      <c r="K1" s="37"/>
      <c r="L1" s="37"/>
      <c r="M1" s="37"/>
      <c r="N1" s="37"/>
    </row>
    <row r="2" spans="1:14" x14ac:dyDescent="0.25">
      <c r="A2" s="37"/>
      <c r="B2" s="37"/>
      <c r="C2" s="37"/>
      <c r="D2" s="37"/>
      <c r="E2" s="37"/>
      <c r="F2" s="37"/>
      <c r="G2" s="37"/>
      <c r="H2" s="37"/>
      <c r="I2" s="37"/>
      <c r="J2" s="37"/>
      <c r="K2" s="37"/>
      <c r="L2" s="37"/>
      <c r="M2" s="37"/>
      <c r="N2" s="37"/>
    </row>
    <row r="3" spans="1:14" x14ac:dyDescent="0.25">
      <c r="A3" s="37"/>
      <c r="B3" s="37"/>
      <c r="C3" s="37"/>
      <c r="D3" s="37"/>
      <c r="E3" s="37"/>
      <c r="F3" s="37"/>
      <c r="G3" s="37"/>
      <c r="H3" s="37"/>
      <c r="I3" s="37"/>
      <c r="J3" s="37"/>
      <c r="K3" s="37"/>
      <c r="L3" s="37"/>
      <c r="M3" s="37"/>
      <c r="N3" s="37"/>
    </row>
    <row r="4" spans="1:14" x14ac:dyDescent="0.25">
      <c r="A4" s="37"/>
      <c r="B4" s="37"/>
      <c r="C4" s="37"/>
      <c r="D4" s="37"/>
      <c r="E4" s="37"/>
      <c r="F4" s="37"/>
      <c r="G4" s="37"/>
      <c r="H4" s="37"/>
      <c r="I4" s="37"/>
      <c r="J4" s="37"/>
      <c r="K4" s="37"/>
      <c r="L4" s="37"/>
      <c r="M4" s="37"/>
      <c r="N4" s="37"/>
    </row>
    <row r="5" spans="1:14" x14ac:dyDescent="0.25">
      <c r="A5" s="37"/>
      <c r="B5" s="37"/>
      <c r="C5" s="37"/>
      <c r="D5" s="37"/>
      <c r="E5" s="37"/>
      <c r="F5" s="37"/>
      <c r="G5" s="37"/>
      <c r="H5" s="37"/>
      <c r="I5" s="37"/>
      <c r="J5" s="37"/>
      <c r="K5" s="37"/>
      <c r="L5" s="37"/>
      <c r="M5" s="37"/>
      <c r="N5" s="37"/>
    </row>
    <row r="6" spans="1:14" x14ac:dyDescent="0.25">
      <c r="A6" s="37"/>
      <c r="B6" s="37"/>
      <c r="C6" s="37"/>
      <c r="D6" s="37"/>
      <c r="E6" s="37"/>
      <c r="F6" s="37"/>
      <c r="G6" s="37"/>
      <c r="H6" s="37"/>
      <c r="I6" s="37"/>
      <c r="J6" s="37"/>
      <c r="K6" s="37"/>
      <c r="L6" s="37"/>
      <c r="M6" s="37"/>
      <c r="N6" s="37"/>
    </row>
    <row r="7" spans="1:14" x14ac:dyDescent="0.25">
      <c r="A7" s="37"/>
      <c r="B7" s="37"/>
      <c r="C7" s="37"/>
      <c r="D7" s="37"/>
      <c r="E7" s="37"/>
      <c r="F7" s="37"/>
      <c r="G7" s="37"/>
      <c r="H7" s="37"/>
      <c r="I7" s="37"/>
      <c r="J7" s="37"/>
      <c r="K7" s="37"/>
      <c r="L7" s="37"/>
      <c r="M7" s="37"/>
      <c r="N7" s="37"/>
    </row>
    <row r="8" spans="1:14" x14ac:dyDescent="0.25">
      <c r="A8" s="37"/>
      <c r="B8" s="37"/>
      <c r="C8" s="37"/>
      <c r="D8" s="37"/>
      <c r="E8" s="37"/>
      <c r="F8" s="37"/>
      <c r="G8" s="37"/>
      <c r="H8" s="37"/>
      <c r="I8" s="37"/>
      <c r="J8" s="37"/>
      <c r="K8" s="37"/>
      <c r="L8" s="37"/>
      <c r="M8" s="37"/>
      <c r="N8" s="37"/>
    </row>
    <row r="9" spans="1:14" x14ac:dyDescent="0.25">
      <c r="A9" s="37"/>
      <c r="B9" s="37"/>
      <c r="C9" s="37"/>
      <c r="D9" s="37"/>
      <c r="E9" s="37"/>
      <c r="F9" s="37"/>
      <c r="G9" s="37"/>
      <c r="H9" s="37"/>
      <c r="I9" s="37"/>
      <c r="J9" s="37"/>
      <c r="K9" s="37"/>
      <c r="L9" s="37"/>
      <c r="M9" s="37"/>
      <c r="N9" s="37"/>
    </row>
    <row r="10" spans="1:14" x14ac:dyDescent="0.25">
      <c r="A10" s="37"/>
      <c r="B10" s="37"/>
      <c r="C10" s="37"/>
      <c r="D10" s="37"/>
      <c r="E10" s="37"/>
      <c r="F10" s="37"/>
      <c r="G10" s="37"/>
      <c r="H10" s="37"/>
      <c r="I10" s="37"/>
      <c r="J10" s="37"/>
      <c r="K10" s="37"/>
      <c r="L10" s="37"/>
      <c r="M10" s="37"/>
      <c r="N10" s="37"/>
    </row>
    <row r="11" spans="1:14" x14ac:dyDescent="0.25">
      <c r="A11" s="37"/>
      <c r="B11" s="37"/>
      <c r="C11" s="37"/>
      <c r="D11" s="37"/>
      <c r="E11" s="37"/>
      <c r="F11" s="37"/>
      <c r="G11" s="37"/>
      <c r="H11" s="37"/>
      <c r="I11" s="37"/>
      <c r="J11" s="37"/>
      <c r="K11" s="37"/>
      <c r="L11" s="37"/>
      <c r="M11" s="37"/>
      <c r="N11" s="37"/>
    </row>
    <row r="12" spans="1:14" x14ac:dyDescent="0.25">
      <c r="A12" s="37"/>
      <c r="B12" s="37"/>
      <c r="C12" s="37"/>
      <c r="D12" s="37"/>
      <c r="E12" s="37"/>
      <c r="F12" s="37"/>
      <c r="G12" s="37"/>
      <c r="H12" s="37"/>
      <c r="I12" s="37"/>
      <c r="J12" s="37"/>
      <c r="K12" s="37"/>
      <c r="L12" s="37"/>
      <c r="M12" s="37"/>
      <c r="N12" s="37"/>
    </row>
    <row r="13" spans="1:14" x14ac:dyDescent="0.25">
      <c r="A13" s="37"/>
      <c r="B13" s="37"/>
      <c r="C13" s="37"/>
      <c r="D13" s="37"/>
      <c r="E13" s="37"/>
      <c r="F13" s="37"/>
      <c r="G13" s="37"/>
      <c r="H13" s="37"/>
      <c r="I13" s="37"/>
      <c r="J13" s="37"/>
      <c r="K13" s="37"/>
      <c r="L13" s="37"/>
      <c r="M13" s="37"/>
      <c r="N13" s="37"/>
    </row>
    <row r="14" spans="1:14" x14ac:dyDescent="0.25">
      <c r="A14" s="37"/>
      <c r="B14" s="37"/>
      <c r="C14" s="37"/>
      <c r="D14" s="37"/>
      <c r="E14" s="37"/>
      <c r="F14" s="37"/>
      <c r="G14" s="37"/>
      <c r="H14" s="37"/>
      <c r="I14" s="37"/>
      <c r="J14" s="37"/>
      <c r="K14" s="37"/>
      <c r="L14" s="37"/>
      <c r="M14" s="37"/>
      <c r="N14" s="37"/>
    </row>
    <row r="15" spans="1:14" x14ac:dyDescent="0.25">
      <c r="A15" s="37"/>
      <c r="B15" s="37"/>
      <c r="C15" s="37"/>
      <c r="D15" s="37"/>
      <c r="E15" s="37"/>
      <c r="F15" s="37"/>
      <c r="G15" s="37"/>
      <c r="H15" s="37"/>
      <c r="I15" s="37"/>
      <c r="J15" s="37"/>
      <c r="K15" s="37"/>
      <c r="L15" s="37"/>
      <c r="M15" s="37"/>
      <c r="N15" s="37"/>
    </row>
    <row r="16" spans="1:14" x14ac:dyDescent="0.25">
      <c r="A16" s="37"/>
      <c r="B16" s="37"/>
      <c r="C16" s="37"/>
      <c r="D16" s="37"/>
      <c r="E16" s="37"/>
      <c r="F16" s="37"/>
      <c r="G16" s="37"/>
      <c r="H16" s="37"/>
      <c r="I16" s="37"/>
      <c r="J16" s="37"/>
      <c r="K16" s="37"/>
      <c r="L16" s="37"/>
      <c r="M16" s="37"/>
      <c r="N16" s="37"/>
    </row>
    <row r="17" spans="1:14" x14ac:dyDescent="0.25">
      <c r="A17" s="37"/>
      <c r="B17" s="37"/>
      <c r="C17" s="37"/>
      <c r="D17" s="37"/>
      <c r="E17" s="37"/>
      <c r="F17" s="37"/>
      <c r="G17" s="37"/>
      <c r="H17" s="37"/>
      <c r="I17" s="37"/>
      <c r="J17" s="37"/>
      <c r="K17" s="37"/>
      <c r="L17" s="37"/>
      <c r="M17" s="37"/>
      <c r="N17" s="37"/>
    </row>
    <row r="18" spans="1:14" x14ac:dyDescent="0.25">
      <c r="A18" s="37"/>
      <c r="B18" s="37"/>
      <c r="C18" s="37"/>
      <c r="D18" s="37"/>
      <c r="E18" s="37"/>
      <c r="F18" s="37"/>
      <c r="G18" s="37"/>
      <c r="H18" s="37"/>
      <c r="I18" s="37"/>
      <c r="J18" s="37"/>
      <c r="K18" s="37"/>
      <c r="L18" s="37"/>
      <c r="M18" s="37"/>
      <c r="N18" s="37"/>
    </row>
    <row r="19" spans="1:14" x14ac:dyDescent="0.25">
      <c r="A19" s="37"/>
      <c r="B19" s="37"/>
      <c r="C19" s="37"/>
      <c r="D19" s="37"/>
      <c r="E19" s="37"/>
      <c r="F19" s="37"/>
      <c r="G19" s="37"/>
      <c r="H19" s="37"/>
      <c r="I19" s="37"/>
      <c r="J19" s="37"/>
      <c r="K19" s="37"/>
      <c r="L19" s="37"/>
      <c r="M19" s="37"/>
      <c r="N19" s="37"/>
    </row>
    <row r="20" spans="1:14" x14ac:dyDescent="0.25">
      <c r="A20" s="37"/>
      <c r="B20" s="37"/>
      <c r="C20" s="37"/>
      <c r="D20" s="37"/>
      <c r="E20" s="37"/>
      <c r="F20" s="37"/>
      <c r="G20" s="37"/>
      <c r="H20" s="37"/>
      <c r="I20" s="37"/>
      <c r="J20" s="37"/>
      <c r="K20" s="37"/>
      <c r="L20" s="37"/>
      <c r="M20" s="37"/>
      <c r="N20" s="37"/>
    </row>
    <row r="24" spans="1:14" x14ac:dyDescent="0.25">
      <c r="A24" s="7" t="s">
        <v>27</v>
      </c>
    </row>
    <row r="25" spans="1:14" x14ac:dyDescent="0.25">
      <c r="A25" s="14">
        <v>500</v>
      </c>
      <c r="F25" s="7" t="s">
        <v>23</v>
      </c>
      <c r="G25" s="8">
        <f>MAX(A25:A54)-MIN(A25:A54)</f>
        <v>400</v>
      </c>
    </row>
    <row r="26" spans="1:14" x14ac:dyDescent="0.25">
      <c r="A26" s="14">
        <v>700</v>
      </c>
    </row>
    <row r="27" spans="1:14" x14ac:dyDescent="0.25">
      <c r="A27" s="14">
        <v>400</v>
      </c>
      <c r="F27" s="7" t="s">
        <v>24</v>
      </c>
      <c r="G27" s="8">
        <f>_xlfn.VAR.S(A25:A54)</f>
        <v>13163.793103448275</v>
      </c>
    </row>
    <row r="28" spans="1:14" x14ac:dyDescent="0.25">
      <c r="A28" s="14">
        <v>600</v>
      </c>
    </row>
    <row r="29" spans="1:14" x14ac:dyDescent="0.25">
      <c r="A29" s="14">
        <v>550</v>
      </c>
    </row>
    <row r="30" spans="1:14" x14ac:dyDescent="0.25">
      <c r="A30" s="14">
        <v>750</v>
      </c>
      <c r="F30" s="7" t="s">
        <v>28</v>
      </c>
      <c r="G30" s="8">
        <f>_xlfn.STDEV.S(A25:A54)</f>
        <v>114.73357443855863</v>
      </c>
    </row>
    <row r="31" spans="1:14" x14ac:dyDescent="0.25">
      <c r="A31" s="14">
        <v>650</v>
      </c>
    </row>
    <row r="32" spans="1:14" x14ac:dyDescent="0.25">
      <c r="A32" s="14">
        <v>500</v>
      </c>
    </row>
    <row r="33" spans="1:1" x14ac:dyDescent="0.25">
      <c r="A33" s="14">
        <v>600</v>
      </c>
    </row>
    <row r="34" spans="1:1" x14ac:dyDescent="0.25">
      <c r="A34" s="14">
        <v>550</v>
      </c>
    </row>
    <row r="35" spans="1:1" x14ac:dyDescent="0.25">
      <c r="A35" s="14">
        <v>800</v>
      </c>
    </row>
    <row r="36" spans="1:1" x14ac:dyDescent="0.25">
      <c r="A36" s="14">
        <v>450</v>
      </c>
    </row>
    <row r="37" spans="1:1" x14ac:dyDescent="0.25">
      <c r="A37" s="14">
        <v>700</v>
      </c>
    </row>
    <row r="38" spans="1:1" x14ac:dyDescent="0.25">
      <c r="A38" s="14">
        <v>550</v>
      </c>
    </row>
    <row r="39" spans="1:1" x14ac:dyDescent="0.25">
      <c r="A39" s="14">
        <v>600</v>
      </c>
    </row>
    <row r="40" spans="1:1" x14ac:dyDescent="0.25">
      <c r="A40" s="14">
        <v>400</v>
      </c>
    </row>
    <row r="41" spans="1:1" x14ac:dyDescent="0.25">
      <c r="A41" s="14">
        <v>650</v>
      </c>
    </row>
    <row r="42" spans="1:1" x14ac:dyDescent="0.25">
      <c r="A42" s="14">
        <v>500</v>
      </c>
    </row>
    <row r="43" spans="1:1" x14ac:dyDescent="0.25">
      <c r="A43" s="14">
        <v>750</v>
      </c>
    </row>
    <row r="44" spans="1:1" x14ac:dyDescent="0.25">
      <c r="A44" s="14">
        <v>550</v>
      </c>
    </row>
    <row r="45" spans="1:1" x14ac:dyDescent="0.25">
      <c r="A45" s="14">
        <v>700</v>
      </c>
    </row>
    <row r="46" spans="1:1" x14ac:dyDescent="0.25">
      <c r="A46" s="14">
        <v>600</v>
      </c>
    </row>
    <row r="47" spans="1:1" x14ac:dyDescent="0.25">
      <c r="A47" s="14">
        <v>500</v>
      </c>
    </row>
    <row r="48" spans="1:1" x14ac:dyDescent="0.25">
      <c r="A48" s="14">
        <v>800</v>
      </c>
    </row>
    <row r="49" spans="1:1" x14ac:dyDescent="0.25">
      <c r="A49" s="14">
        <v>550</v>
      </c>
    </row>
    <row r="50" spans="1:1" x14ac:dyDescent="0.25">
      <c r="A50" s="14">
        <v>650</v>
      </c>
    </row>
    <row r="51" spans="1:1" x14ac:dyDescent="0.25">
      <c r="A51" s="14">
        <v>400</v>
      </c>
    </row>
    <row r="52" spans="1:1" x14ac:dyDescent="0.25">
      <c r="A52" s="14">
        <v>600</v>
      </c>
    </row>
    <row r="53" spans="1:1" x14ac:dyDescent="0.25">
      <c r="A53" s="14">
        <v>750</v>
      </c>
    </row>
    <row r="54" spans="1:1" x14ac:dyDescent="0.25">
      <c r="A54" s="14">
        <v>550</v>
      </c>
    </row>
  </sheetData>
  <mergeCells count="1">
    <mergeCell ref="A1:N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18" workbookViewId="0">
      <selection activeCell="F34" sqref="F34"/>
    </sheetView>
  </sheetViews>
  <sheetFormatPr defaultRowHeight="15" x14ac:dyDescent="0.25"/>
  <cols>
    <col min="1" max="1" width="26.42578125" customWidth="1"/>
    <col min="6" max="7" width="19.140625" customWidth="1"/>
  </cols>
  <sheetData>
    <row r="1" spans="1:12" x14ac:dyDescent="0.25">
      <c r="A1" s="36" t="s">
        <v>29</v>
      </c>
      <c r="B1" s="36"/>
      <c r="C1" s="36"/>
      <c r="D1" s="36"/>
      <c r="E1" s="36"/>
      <c r="F1" s="36"/>
      <c r="G1" s="36"/>
      <c r="H1" s="36"/>
      <c r="I1" s="36"/>
      <c r="J1" s="36"/>
      <c r="K1" s="36"/>
      <c r="L1" s="36"/>
    </row>
    <row r="2" spans="1:12" x14ac:dyDescent="0.25">
      <c r="A2" s="36"/>
      <c r="B2" s="36"/>
      <c r="C2" s="36"/>
      <c r="D2" s="36"/>
      <c r="E2" s="36"/>
      <c r="F2" s="36"/>
      <c r="G2" s="36"/>
      <c r="H2" s="36"/>
      <c r="I2" s="36"/>
      <c r="J2" s="36"/>
      <c r="K2" s="36"/>
      <c r="L2" s="36"/>
    </row>
    <row r="3" spans="1:12" x14ac:dyDescent="0.25">
      <c r="A3" s="36"/>
      <c r="B3" s="36"/>
      <c r="C3" s="36"/>
      <c r="D3" s="36"/>
      <c r="E3" s="36"/>
      <c r="F3" s="36"/>
      <c r="G3" s="36"/>
      <c r="H3" s="36"/>
      <c r="I3" s="36"/>
      <c r="J3" s="36"/>
      <c r="K3" s="36"/>
      <c r="L3" s="36"/>
    </row>
    <row r="4" spans="1:12" x14ac:dyDescent="0.25">
      <c r="A4" s="36"/>
      <c r="B4" s="36"/>
      <c r="C4" s="36"/>
      <c r="D4" s="36"/>
      <c r="E4" s="36"/>
      <c r="F4" s="36"/>
      <c r="G4" s="36"/>
      <c r="H4" s="36"/>
      <c r="I4" s="36"/>
      <c r="J4" s="36"/>
      <c r="K4" s="36"/>
      <c r="L4" s="36"/>
    </row>
    <row r="5" spans="1:12" x14ac:dyDescent="0.25">
      <c r="A5" s="36"/>
      <c r="B5" s="36"/>
      <c r="C5" s="36"/>
      <c r="D5" s="36"/>
      <c r="E5" s="36"/>
      <c r="F5" s="36"/>
      <c r="G5" s="36"/>
      <c r="H5" s="36"/>
      <c r="I5" s="36"/>
      <c r="J5" s="36"/>
      <c r="K5" s="36"/>
      <c r="L5" s="36"/>
    </row>
    <row r="6" spans="1:12" x14ac:dyDescent="0.25">
      <c r="A6" s="36"/>
      <c r="B6" s="36"/>
      <c r="C6" s="36"/>
      <c r="D6" s="36"/>
      <c r="E6" s="36"/>
      <c r="F6" s="36"/>
      <c r="G6" s="36"/>
      <c r="H6" s="36"/>
      <c r="I6" s="36"/>
      <c r="J6" s="36"/>
      <c r="K6" s="36"/>
      <c r="L6" s="36"/>
    </row>
    <row r="7" spans="1:12" x14ac:dyDescent="0.25">
      <c r="A7" s="36"/>
      <c r="B7" s="36"/>
      <c r="C7" s="36"/>
      <c r="D7" s="36"/>
      <c r="E7" s="36"/>
      <c r="F7" s="36"/>
      <c r="G7" s="36"/>
      <c r="H7" s="36"/>
      <c r="I7" s="36"/>
      <c r="J7" s="36"/>
      <c r="K7" s="36"/>
      <c r="L7" s="36"/>
    </row>
    <row r="8" spans="1:12" x14ac:dyDescent="0.25">
      <c r="A8" s="36"/>
      <c r="B8" s="36"/>
      <c r="C8" s="36"/>
      <c r="D8" s="36"/>
      <c r="E8" s="36"/>
      <c r="F8" s="36"/>
      <c r="G8" s="36"/>
      <c r="H8" s="36"/>
      <c r="I8" s="36"/>
      <c r="J8" s="36"/>
      <c r="K8" s="36"/>
      <c r="L8" s="36"/>
    </row>
    <row r="9" spans="1:12" x14ac:dyDescent="0.25">
      <c r="A9" s="36"/>
      <c r="B9" s="36"/>
      <c r="C9" s="36"/>
      <c r="D9" s="36"/>
      <c r="E9" s="36"/>
      <c r="F9" s="36"/>
      <c r="G9" s="36"/>
      <c r="H9" s="36"/>
      <c r="I9" s="36"/>
      <c r="J9" s="36"/>
      <c r="K9" s="36"/>
      <c r="L9" s="36"/>
    </row>
    <row r="10" spans="1:12" x14ac:dyDescent="0.25">
      <c r="A10" s="36"/>
      <c r="B10" s="36"/>
      <c r="C10" s="36"/>
      <c r="D10" s="36"/>
      <c r="E10" s="36"/>
      <c r="F10" s="36"/>
      <c r="G10" s="36"/>
      <c r="H10" s="36"/>
      <c r="I10" s="36"/>
      <c r="J10" s="36"/>
      <c r="K10" s="36"/>
      <c r="L10" s="36"/>
    </row>
    <row r="11" spans="1:12" x14ac:dyDescent="0.25">
      <c r="A11" s="36"/>
      <c r="B11" s="36"/>
      <c r="C11" s="36"/>
      <c r="D11" s="36"/>
      <c r="E11" s="36"/>
      <c r="F11" s="36"/>
      <c r="G11" s="36"/>
      <c r="H11" s="36"/>
      <c r="I11" s="36"/>
      <c r="J11" s="36"/>
      <c r="K11" s="36"/>
      <c r="L11" s="36"/>
    </row>
    <row r="12" spans="1:12" x14ac:dyDescent="0.25">
      <c r="A12" s="36"/>
      <c r="B12" s="36"/>
      <c r="C12" s="36"/>
      <c r="D12" s="36"/>
      <c r="E12" s="36"/>
      <c r="F12" s="36"/>
      <c r="G12" s="36"/>
      <c r="H12" s="36"/>
      <c r="I12" s="36"/>
      <c r="J12" s="36"/>
      <c r="K12" s="36"/>
      <c r="L12" s="36"/>
    </row>
    <row r="13" spans="1:12" x14ac:dyDescent="0.25">
      <c r="A13" s="36"/>
      <c r="B13" s="36"/>
      <c r="C13" s="36"/>
      <c r="D13" s="36"/>
      <c r="E13" s="36"/>
      <c r="F13" s="36"/>
      <c r="G13" s="36"/>
      <c r="H13" s="36"/>
      <c r="I13" s="36"/>
      <c r="J13" s="36"/>
      <c r="K13" s="36"/>
      <c r="L13" s="36"/>
    </row>
    <row r="14" spans="1:12" x14ac:dyDescent="0.25">
      <c r="A14" s="36"/>
      <c r="B14" s="36"/>
      <c r="C14" s="36"/>
      <c r="D14" s="36"/>
      <c r="E14" s="36"/>
      <c r="F14" s="36"/>
      <c r="G14" s="36"/>
      <c r="H14" s="36"/>
      <c r="I14" s="36"/>
      <c r="J14" s="36"/>
      <c r="K14" s="36"/>
      <c r="L14" s="36"/>
    </row>
    <row r="15" spans="1:12" x14ac:dyDescent="0.25">
      <c r="A15" s="36"/>
      <c r="B15" s="36"/>
      <c r="C15" s="36"/>
      <c r="D15" s="36"/>
      <c r="E15" s="36"/>
      <c r="F15" s="36"/>
      <c r="G15" s="36"/>
      <c r="H15" s="36"/>
      <c r="I15" s="36"/>
      <c r="J15" s="36"/>
      <c r="K15" s="36"/>
      <c r="L15" s="36"/>
    </row>
    <row r="16" spans="1:12" x14ac:dyDescent="0.25">
      <c r="A16" s="36"/>
      <c r="B16" s="36"/>
      <c r="C16" s="36"/>
      <c r="D16" s="36"/>
      <c r="E16" s="36"/>
      <c r="F16" s="36"/>
      <c r="G16" s="36"/>
      <c r="H16" s="36"/>
      <c r="I16" s="36"/>
      <c r="J16" s="36"/>
      <c r="K16" s="36"/>
      <c r="L16" s="36"/>
    </row>
    <row r="17" spans="1:12" x14ac:dyDescent="0.25">
      <c r="A17" s="36"/>
      <c r="B17" s="36"/>
      <c r="C17" s="36"/>
      <c r="D17" s="36"/>
      <c r="E17" s="36"/>
      <c r="F17" s="36"/>
      <c r="G17" s="36"/>
      <c r="H17" s="36"/>
      <c r="I17" s="36"/>
      <c r="J17" s="36"/>
      <c r="K17" s="36"/>
      <c r="L17" s="36"/>
    </row>
    <row r="18" spans="1:12" x14ac:dyDescent="0.25">
      <c r="A18" s="36"/>
      <c r="B18" s="36"/>
      <c r="C18" s="36"/>
      <c r="D18" s="36"/>
      <c r="E18" s="36"/>
      <c r="F18" s="36"/>
      <c r="G18" s="36"/>
      <c r="H18" s="36"/>
      <c r="I18" s="36"/>
      <c r="J18" s="36"/>
      <c r="K18" s="36"/>
      <c r="L18" s="36"/>
    </row>
    <row r="19" spans="1:12" x14ac:dyDescent="0.25">
      <c r="A19" s="36"/>
      <c r="B19" s="36"/>
      <c r="C19" s="36"/>
      <c r="D19" s="36"/>
      <c r="E19" s="36"/>
      <c r="F19" s="36"/>
      <c r="G19" s="36"/>
      <c r="H19" s="36"/>
      <c r="I19" s="36"/>
      <c r="J19" s="36"/>
      <c r="K19" s="36"/>
      <c r="L19" s="36"/>
    </row>
    <row r="20" spans="1:12" x14ac:dyDescent="0.25">
      <c r="A20" s="36"/>
      <c r="B20" s="36"/>
      <c r="C20" s="36"/>
      <c r="D20" s="36"/>
      <c r="E20" s="36"/>
      <c r="F20" s="36"/>
      <c r="G20" s="36"/>
      <c r="H20" s="36"/>
      <c r="I20" s="36"/>
      <c r="J20" s="36"/>
      <c r="K20" s="36"/>
      <c r="L20" s="36"/>
    </row>
    <row r="21" spans="1:12" x14ac:dyDescent="0.25">
      <c r="A21" s="36"/>
      <c r="B21" s="36"/>
      <c r="C21" s="36"/>
      <c r="D21" s="36"/>
      <c r="E21" s="36"/>
      <c r="F21" s="36"/>
      <c r="G21" s="36"/>
      <c r="H21" s="36"/>
      <c r="I21" s="36"/>
      <c r="J21" s="36"/>
      <c r="K21" s="36"/>
      <c r="L21" s="36"/>
    </row>
    <row r="22" spans="1:12" x14ac:dyDescent="0.25">
      <c r="A22" s="36"/>
      <c r="B22" s="36"/>
      <c r="C22" s="36"/>
      <c r="D22" s="36"/>
      <c r="E22" s="36"/>
      <c r="F22" s="36"/>
      <c r="G22" s="36"/>
      <c r="H22" s="36"/>
      <c r="I22" s="36"/>
      <c r="J22" s="36"/>
      <c r="K22" s="36"/>
      <c r="L22" s="36"/>
    </row>
    <row r="23" spans="1:12" x14ac:dyDescent="0.25">
      <c r="A23" s="36"/>
      <c r="B23" s="36"/>
      <c r="C23" s="36"/>
      <c r="D23" s="36"/>
      <c r="E23" s="36"/>
      <c r="F23" s="36"/>
      <c r="G23" s="36"/>
      <c r="H23" s="36"/>
      <c r="I23" s="36"/>
      <c r="J23" s="36"/>
      <c r="K23" s="36"/>
      <c r="L23" s="36"/>
    </row>
    <row r="24" spans="1:12" x14ac:dyDescent="0.25">
      <c r="A24" s="36"/>
      <c r="B24" s="36"/>
      <c r="C24" s="36"/>
      <c r="D24" s="36"/>
      <c r="E24" s="36"/>
      <c r="F24" s="36"/>
      <c r="G24" s="36"/>
      <c r="H24" s="36"/>
      <c r="I24" s="36"/>
      <c r="J24" s="36"/>
      <c r="K24" s="36"/>
      <c r="L24" s="36"/>
    </row>
    <row r="28" spans="1:12" x14ac:dyDescent="0.25">
      <c r="A28" s="7" t="s">
        <v>30</v>
      </c>
    </row>
    <row r="29" spans="1:12" x14ac:dyDescent="0.25">
      <c r="A29" s="14">
        <v>3</v>
      </c>
      <c r="F29" s="7" t="s">
        <v>23</v>
      </c>
      <c r="G29" s="8">
        <f>MAX(A29:A78)-MIN(A29:A78)</f>
        <v>6</v>
      </c>
    </row>
    <row r="30" spans="1:12" x14ac:dyDescent="0.25">
      <c r="A30" s="14">
        <v>5</v>
      </c>
    </row>
    <row r="31" spans="1:12" x14ac:dyDescent="0.25">
      <c r="A31" s="14">
        <v>2</v>
      </c>
      <c r="F31" s="7" t="s">
        <v>24</v>
      </c>
      <c r="G31" s="8">
        <f>_xlfn.VAR.P(A29:A78)</f>
        <v>2.2896000000000001</v>
      </c>
    </row>
    <row r="32" spans="1:12" x14ac:dyDescent="0.25">
      <c r="A32" s="14">
        <v>4</v>
      </c>
    </row>
    <row r="33" spans="1:7" x14ac:dyDescent="0.25">
      <c r="A33" s="14">
        <v>6</v>
      </c>
    </row>
    <row r="34" spans="1:7" x14ac:dyDescent="0.25">
      <c r="A34" s="14">
        <v>2</v>
      </c>
      <c r="F34" s="7" t="s">
        <v>31</v>
      </c>
      <c r="G34" s="8">
        <f>_xlfn.STDEV.P(A29:A78)</f>
        <v>1.5131424255502191</v>
      </c>
    </row>
    <row r="35" spans="1:7" x14ac:dyDescent="0.25">
      <c r="A35" s="14">
        <v>3</v>
      </c>
    </row>
    <row r="36" spans="1:7" x14ac:dyDescent="0.25">
      <c r="A36" s="14">
        <v>4</v>
      </c>
    </row>
    <row r="37" spans="1:7" x14ac:dyDescent="0.25">
      <c r="A37" s="14">
        <v>2</v>
      </c>
    </row>
    <row r="38" spans="1:7" x14ac:dyDescent="0.25">
      <c r="A38" s="14">
        <v>5</v>
      </c>
    </row>
    <row r="39" spans="1:7" x14ac:dyDescent="0.25">
      <c r="A39" s="14">
        <v>7</v>
      </c>
    </row>
    <row r="40" spans="1:7" x14ac:dyDescent="0.25">
      <c r="A40" s="14">
        <v>2</v>
      </c>
    </row>
    <row r="41" spans="1:7" x14ac:dyDescent="0.25">
      <c r="A41" s="14">
        <v>3</v>
      </c>
    </row>
    <row r="42" spans="1:7" x14ac:dyDescent="0.25">
      <c r="A42" s="14">
        <v>4</v>
      </c>
    </row>
    <row r="43" spans="1:7" x14ac:dyDescent="0.25">
      <c r="A43" s="14">
        <v>2</v>
      </c>
    </row>
    <row r="44" spans="1:7" x14ac:dyDescent="0.25">
      <c r="A44" s="14">
        <v>4</v>
      </c>
    </row>
    <row r="45" spans="1:7" x14ac:dyDescent="0.25">
      <c r="A45" s="14">
        <v>2</v>
      </c>
    </row>
    <row r="46" spans="1:7" x14ac:dyDescent="0.25">
      <c r="A46" s="14">
        <v>3</v>
      </c>
    </row>
    <row r="47" spans="1:7" x14ac:dyDescent="0.25">
      <c r="A47" s="14">
        <v>5</v>
      </c>
    </row>
    <row r="48" spans="1:7" x14ac:dyDescent="0.25">
      <c r="A48" s="14">
        <v>6</v>
      </c>
    </row>
    <row r="49" spans="1:1" x14ac:dyDescent="0.25">
      <c r="A49" s="14">
        <v>3</v>
      </c>
    </row>
    <row r="50" spans="1:1" x14ac:dyDescent="0.25">
      <c r="A50" s="14">
        <v>2</v>
      </c>
    </row>
    <row r="51" spans="1:1" x14ac:dyDescent="0.25">
      <c r="A51" s="14">
        <v>1</v>
      </c>
    </row>
    <row r="52" spans="1:1" x14ac:dyDescent="0.25">
      <c r="A52" s="14">
        <v>4</v>
      </c>
    </row>
    <row r="53" spans="1:1" x14ac:dyDescent="0.25">
      <c r="A53" s="14">
        <v>2</v>
      </c>
    </row>
    <row r="54" spans="1:1" x14ac:dyDescent="0.25">
      <c r="A54" s="14">
        <v>4</v>
      </c>
    </row>
    <row r="55" spans="1:1" x14ac:dyDescent="0.25">
      <c r="A55" s="14">
        <v>5</v>
      </c>
    </row>
    <row r="56" spans="1:1" x14ac:dyDescent="0.25">
      <c r="A56" s="14">
        <v>3</v>
      </c>
    </row>
    <row r="57" spans="1:1" x14ac:dyDescent="0.25">
      <c r="A57" s="14">
        <v>2</v>
      </c>
    </row>
    <row r="58" spans="1:1" x14ac:dyDescent="0.25">
      <c r="A58" s="14">
        <v>7</v>
      </c>
    </row>
    <row r="59" spans="1:1" x14ac:dyDescent="0.25">
      <c r="A59" s="14">
        <v>2</v>
      </c>
    </row>
    <row r="60" spans="1:1" x14ac:dyDescent="0.25">
      <c r="A60" s="14">
        <v>3</v>
      </c>
    </row>
    <row r="61" spans="1:1" x14ac:dyDescent="0.25">
      <c r="A61" s="14">
        <v>4</v>
      </c>
    </row>
    <row r="62" spans="1:1" x14ac:dyDescent="0.25">
      <c r="A62" s="14">
        <v>5</v>
      </c>
    </row>
    <row r="63" spans="1:1" x14ac:dyDescent="0.25">
      <c r="A63" s="14">
        <v>1</v>
      </c>
    </row>
    <row r="64" spans="1:1" x14ac:dyDescent="0.25">
      <c r="A64" s="14">
        <v>6</v>
      </c>
    </row>
    <row r="65" spans="1:1" x14ac:dyDescent="0.25">
      <c r="A65" s="14">
        <v>2</v>
      </c>
    </row>
    <row r="66" spans="1:1" x14ac:dyDescent="0.25">
      <c r="A66" s="14">
        <v>4</v>
      </c>
    </row>
    <row r="67" spans="1:1" x14ac:dyDescent="0.25">
      <c r="A67" s="14">
        <v>3</v>
      </c>
    </row>
    <row r="68" spans="1:1" x14ac:dyDescent="0.25">
      <c r="A68" s="14">
        <v>5</v>
      </c>
    </row>
    <row r="69" spans="1:1" x14ac:dyDescent="0.25">
      <c r="A69" s="14">
        <v>3</v>
      </c>
    </row>
    <row r="70" spans="1:1" x14ac:dyDescent="0.25">
      <c r="A70" s="14">
        <v>2</v>
      </c>
    </row>
    <row r="71" spans="1:1" x14ac:dyDescent="0.25">
      <c r="A71" s="14">
        <v>4</v>
      </c>
    </row>
    <row r="72" spans="1:1" x14ac:dyDescent="0.25">
      <c r="A72" s="14">
        <v>2</v>
      </c>
    </row>
    <row r="73" spans="1:1" x14ac:dyDescent="0.25">
      <c r="A73" s="14">
        <v>6</v>
      </c>
    </row>
    <row r="74" spans="1:1" x14ac:dyDescent="0.25">
      <c r="A74" s="14">
        <v>3</v>
      </c>
    </row>
    <row r="75" spans="1:1" x14ac:dyDescent="0.25">
      <c r="A75" s="14">
        <v>2</v>
      </c>
    </row>
    <row r="76" spans="1:1" x14ac:dyDescent="0.25">
      <c r="A76" s="14">
        <v>4</v>
      </c>
    </row>
    <row r="77" spans="1:1" x14ac:dyDescent="0.25">
      <c r="A77" s="14">
        <v>5</v>
      </c>
    </row>
    <row r="78" spans="1:1" x14ac:dyDescent="0.25">
      <c r="A78" s="14">
        <v>3</v>
      </c>
    </row>
  </sheetData>
  <mergeCells count="1">
    <mergeCell ref="A1:L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opLeftCell="A22" workbookViewId="0">
      <selection activeCell="D32" sqref="D32"/>
    </sheetView>
  </sheetViews>
  <sheetFormatPr defaultRowHeight="15" x14ac:dyDescent="0.25"/>
  <cols>
    <col min="1" max="1" width="47.85546875" customWidth="1"/>
    <col min="2" max="2" width="32.140625" customWidth="1"/>
  </cols>
  <sheetData>
    <row r="1" spans="1:16" x14ac:dyDescent="0.25">
      <c r="A1" s="36" t="s">
        <v>32</v>
      </c>
      <c r="B1" s="37"/>
      <c r="C1" s="37"/>
      <c r="D1" s="37"/>
      <c r="E1" s="37"/>
      <c r="F1" s="37"/>
      <c r="G1" s="37"/>
      <c r="H1" s="37"/>
      <c r="I1" s="37"/>
      <c r="J1" s="37"/>
      <c r="K1" s="37"/>
      <c r="L1" s="37"/>
      <c r="M1" s="37"/>
      <c r="N1" s="37"/>
      <c r="O1" s="37"/>
      <c r="P1" s="37"/>
    </row>
    <row r="2" spans="1:16" x14ac:dyDescent="0.25">
      <c r="A2" s="37"/>
      <c r="B2" s="37"/>
      <c r="C2" s="37"/>
      <c r="D2" s="37"/>
      <c r="E2" s="37"/>
      <c r="F2" s="37"/>
      <c r="G2" s="37"/>
      <c r="H2" s="37"/>
      <c r="I2" s="37"/>
      <c r="J2" s="37"/>
      <c r="K2" s="37"/>
      <c r="L2" s="37"/>
      <c r="M2" s="37"/>
      <c r="N2" s="37"/>
      <c r="O2" s="37"/>
      <c r="P2" s="37"/>
    </row>
    <row r="3" spans="1:16" x14ac:dyDescent="0.25">
      <c r="A3" s="37"/>
      <c r="B3" s="37"/>
      <c r="C3" s="37"/>
      <c r="D3" s="37"/>
      <c r="E3" s="37"/>
      <c r="F3" s="37"/>
      <c r="G3" s="37"/>
      <c r="H3" s="37"/>
      <c r="I3" s="37"/>
      <c r="J3" s="37"/>
      <c r="K3" s="37"/>
      <c r="L3" s="37"/>
      <c r="M3" s="37"/>
      <c r="N3" s="37"/>
      <c r="O3" s="37"/>
      <c r="P3" s="37"/>
    </row>
    <row r="4" spans="1:16" x14ac:dyDescent="0.25">
      <c r="A4" s="37"/>
      <c r="B4" s="37"/>
      <c r="C4" s="37"/>
      <c r="D4" s="37"/>
      <c r="E4" s="37"/>
      <c r="F4" s="37"/>
      <c r="G4" s="37"/>
      <c r="H4" s="37"/>
      <c r="I4" s="37"/>
      <c r="J4" s="37"/>
      <c r="K4" s="37"/>
      <c r="L4" s="37"/>
      <c r="M4" s="37"/>
      <c r="N4" s="37"/>
      <c r="O4" s="37"/>
      <c r="P4" s="37"/>
    </row>
    <row r="5" spans="1:16" x14ac:dyDescent="0.25">
      <c r="A5" s="37"/>
      <c r="B5" s="37"/>
      <c r="C5" s="37"/>
      <c r="D5" s="37"/>
      <c r="E5" s="37"/>
      <c r="F5" s="37"/>
      <c r="G5" s="37"/>
      <c r="H5" s="37"/>
      <c r="I5" s="37"/>
      <c r="J5" s="37"/>
      <c r="K5" s="37"/>
      <c r="L5" s="37"/>
      <c r="M5" s="37"/>
      <c r="N5" s="37"/>
      <c r="O5" s="37"/>
      <c r="P5" s="37"/>
    </row>
    <row r="6" spans="1:16" x14ac:dyDescent="0.25">
      <c r="A6" s="37"/>
      <c r="B6" s="37"/>
      <c r="C6" s="37"/>
      <c r="D6" s="37"/>
      <c r="E6" s="37"/>
      <c r="F6" s="37"/>
      <c r="G6" s="37"/>
      <c r="H6" s="37"/>
      <c r="I6" s="37"/>
      <c r="J6" s="37"/>
      <c r="K6" s="37"/>
      <c r="L6" s="37"/>
      <c r="M6" s="37"/>
      <c r="N6" s="37"/>
      <c r="O6" s="37"/>
      <c r="P6" s="37"/>
    </row>
    <row r="7" spans="1:16" x14ac:dyDescent="0.25">
      <c r="A7" s="37"/>
      <c r="B7" s="37"/>
      <c r="C7" s="37"/>
      <c r="D7" s="37"/>
      <c r="E7" s="37"/>
      <c r="F7" s="37"/>
      <c r="G7" s="37"/>
      <c r="H7" s="37"/>
      <c r="I7" s="37"/>
      <c r="J7" s="37"/>
      <c r="K7" s="37"/>
      <c r="L7" s="37"/>
      <c r="M7" s="37"/>
      <c r="N7" s="37"/>
      <c r="O7" s="37"/>
      <c r="P7" s="37"/>
    </row>
    <row r="8" spans="1:16" x14ac:dyDescent="0.25">
      <c r="A8" s="37"/>
      <c r="B8" s="37"/>
      <c r="C8" s="37"/>
      <c r="D8" s="37"/>
      <c r="E8" s="37"/>
      <c r="F8" s="37"/>
      <c r="G8" s="37"/>
      <c r="H8" s="37"/>
      <c r="I8" s="37"/>
      <c r="J8" s="37"/>
      <c r="K8" s="37"/>
      <c r="L8" s="37"/>
      <c r="M8" s="37"/>
      <c r="N8" s="37"/>
      <c r="O8" s="37"/>
      <c r="P8" s="37"/>
    </row>
    <row r="9" spans="1:16" x14ac:dyDescent="0.25">
      <c r="A9" s="37"/>
      <c r="B9" s="37"/>
      <c r="C9" s="37"/>
      <c r="D9" s="37"/>
      <c r="E9" s="37"/>
      <c r="F9" s="37"/>
      <c r="G9" s="37"/>
      <c r="H9" s="37"/>
      <c r="I9" s="37"/>
      <c r="J9" s="37"/>
      <c r="K9" s="37"/>
      <c r="L9" s="37"/>
      <c r="M9" s="37"/>
      <c r="N9" s="37"/>
      <c r="O9" s="37"/>
      <c r="P9" s="37"/>
    </row>
    <row r="10" spans="1:16" x14ac:dyDescent="0.25">
      <c r="A10" s="37"/>
      <c r="B10" s="37"/>
      <c r="C10" s="37"/>
      <c r="D10" s="37"/>
      <c r="E10" s="37"/>
      <c r="F10" s="37"/>
      <c r="G10" s="37"/>
      <c r="H10" s="37"/>
      <c r="I10" s="37"/>
      <c r="J10" s="37"/>
      <c r="K10" s="37"/>
      <c r="L10" s="37"/>
      <c r="M10" s="37"/>
      <c r="N10" s="37"/>
      <c r="O10" s="37"/>
      <c r="P10" s="37"/>
    </row>
    <row r="11" spans="1:16" x14ac:dyDescent="0.25">
      <c r="A11" s="37"/>
      <c r="B11" s="37"/>
      <c r="C11" s="37"/>
      <c r="D11" s="37"/>
      <c r="E11" s="37"/>
      <c r="F11" s="37"/>
      <c r="G11" s="37"/>
      <c r="H11" s="37"/>
      <c r="I11" s="37"/>
      <c r="J11" s="37"/>
      <c r="K11" s="37"/>
      <c r="L11" s="37"/>
      <c r="M11" s="37"/>
      <c r="N11" s="37"/>
      <c r="O11" s="37"/>
      <c r="P11" s="37"/>
    </row>
    <row r="12" spans="1:16" x14ac:dyDescent="0.25">
      <c r="A12" s="37"/>
      <c r="B12" s="37"/>
      <c r="C12" s="37"/>
      <c r="D12" s="37"/>
      <c r="E12" s="37"/>
      <c r="F12" s="37"/>
      <c r="G12" s="37"/>
      <c r="H12" s="37"/>
      <c r="I12" s="37"/>
      <c r="J12" s="37"/>
      <c r="K12" s="37"/>
      <c r="L12" s="37"/>
      <c r="M12" s="37"/>
      <c r="N12" s="37"/>
      <c r="O12" s="37"/>
      <c r="P12" s="37"/>
    </row>
    <row r="13" spans="1:16" x14ac:dyDescent="0.25">
      <c r="A13" s="37"/>
      <c r="B13" s="37"/>
      <c r="C13" s="37"/>
      <c r="D13" s="37"/>
      <c r="E13" s="37"/>
      <c r="F13" s="37"/>
      <c r="G13" s="37"/>
      <c r="H13" s="37"/>
      <c r="I13" s="37"/>
      <c r="J13" s="37"/>
      <c r="K13" s="37"/>
      <c r="L13" s="37"/>
      <c r="M13" s="37"/>
      <c r="N13" s="37"/>
      <c r="O13" s="37"/>
      <c r="P13" s="37"/>
    </row>
    <row r="14" spans="1:16" x14ac:dyDescent="0.25">
      <c r="A14" s="37"/>
      <c r="B14" s="37"/>
      <c r="C14" s="37"/>
      <c r="D14" s="37"/>
      <c r="E14" s="37"/>
      <c r="F14" s="37"/>
      <c r="G14" s="37"/>
      <c r="H14" s="37"/>
      <c r="I14" s="37"/>
      <c r="J14" s="37"/>
      <c r="K14" s="37"/>
      <c r="L14" s="37"/>
      <c r="M14" s="37"/>
      <c r="N14" s="37"/>
      <c r="O14" s="37"/>
      <c r="P14" s="37"/>
    </row>
    <row r="15" spans="1:16" x14ac:dyDescent="0.25">
      <c r="A15" s="37"/>
      <c r="B15" s="37"/>
      <c r="C15" s="37"/>
      <c r="D15" s="37"/>
      <c r="E15" s="37"/>
      <c r="F15" s="37"/>
      <c r="G15" s="37"/>
      <c r="H15" s="37"/>
      <c r="I15" s="37"/>
      <c r="J15" s="37"/>
      <c r="K15" s="37"/>
      <c r="L15" s="37"/>
      <c r="M15" s="37"/>
      <c r="N15" s="37"/>
      <c r="O15" s="37"/>
      <c r="P15" s="37"/>
    </row>
    <row r="16" spans="1:16" x14ac:dyDescent="0.25">
      <c r="A16" s="37"/>
      <c r="B16" s="37"/>
      <c r="C16" s="37"/>
      <c r="D16" s="37"/>
      <c r="E16" s="37"/>
      <c r="F16" s="37"/>
      <c r="G16" s="37"/>
      <c r="H16" s="37"/>
      <c r="I16" s="37"/>
      <c r="J16" s="37"/>
      <c r="K16" s="37"/>
      <c r="L16" s="37"/>
      <c r="M16" s="37"/>
      <c r="N16" s="37"/>
      <c r="O16" s="37"/>
      <c r="P16" s="37"/>
    </row>
    <row r="17" spans="1:16" x14ac:dyDescent="0.25">
      <c r="A17" s="37"/>
      <c r="B17" s="37"/>
      <c r="C17" s="37"/>
      <c r="D17" s="37"/>
      <c r="E17" s="37"/>
      <c r="F17" s="37"/>
      <c r="G17" s="37"/>
      <c r="H17" s="37"/>
      <c r="I17" s="37"/>
      <c r="J17" s="37"/>
      <c r="K17" s="37"/>
      <c r="L17" s="37"/>
      <c r="M17" s="37"/>
      <c r="N17" s="37"/>
      <c r="O17" s="37"/>
      <c r="P17" s="37"/>
    </row>
    <row r="18" spans="1:16" x14ac:dyDescent="0.25">
      <c r="A18" s="37"/>
      <c r="B18" s="37"/>
      <c r="C18" s="37"/>
      <c r="D18" s="37"/>
      <c r="E18" s="37"/>
      <c r="F18" s="37"/>
      <c r="G18" s="37"/>
      <c r="H18" s="37"/>
      <c r="I18" s="37"/>
      <c r="J18" s="37"/>
      <c r="K18" s="37"/>
      <c r="L18" s="37"/>
      <c r="M18" s="37"/>
      <c r="N18" s="37"/>
      <c r="O18" s="37"/>
      <c r="P18" s="37"/>
    </row>
    <row r="19" spans="1:16" x14ac:dyDescent="0.25">
      <c r="A19" s="37"/>
      <c r="B19" s="37"/>
      <c r="C19" s="37"/>
      <c r="D19" s="37"/>
      <c r="E19" s="37"/>
      <c r="F19" s="37"/>
      <c r="G19" s="37"/>
      <c r="H19" s="37"/>
      <c r="I19" s="37"/>
      <c r="J19" s="37"/>
      <c r="K19" s="37"/>
      <c r="L19" s="37"/>
      <c r="M19" s="37"/>
      <c r="N19" s="37"/>
      <c r="O19" s="37"/>
      <c r="P19" s="37"/>
    </row>
    <row r="20" spans="1:16" x14ac:dyDescent="0.25">
      <c r="A20" s="37"/>
      <c r="B20" s="37"/>
      <c r="C20" s="37"/>
      <c r="D20" s="37"/>
      <c r="E20" s="37"/>
      <c r="F20" s="37"/>
      <c r="G20" s="37"/>
      <c r="H20" s="37"/>
      <c r="I20" s="37"/>
      <c r="J20" s="37"/>
      <c r="K20" s="37"/>
      <c r="L20" s="37"/>
      <c r="M20" s="37"/>
      <c r="N20" s="37"/>
      <c r="O20" s="37"/>
      <c r="P20" s="37"/>
    </row>
    <row r="21" spans="1:16" x14ac:dyDescent="0.25">
      <c r="A21" s="37"/>
      <c r="B21" s="37"/>
      <c r="C21" s="37"/>
      <c r="D21" s="37"/>
      <c r="E21" s="37"/>
      <c r="F21" s="37"/>
      <c r="G21" s="37"/>
      <c r="H21" s="37"/>
      <c r="I21" s="37"/>
      <c r="J21" s="37"/>
      <c r="K21" s="37"/>
      <c r="L21" s="37"/>
      <c r="M21" s="37"/>
      <c r="N21" s="37"/>
      <c r="O21" s="37"/>
      <c r="P21" s="37"/>
    </row>
    <row r="22" spans="1:16" x14ac:dyDescent="0.25">
      <c r="A22" s="37"/>
      <c r="B22" s="37"/>
      <c r="C22" s="37"/>
      <c r="D22" s="37"/>
      <c r="E22" s="37"/>
      <c r="F22" s="37"/>
      <c r="G22" s="37"/>
      <c r="H22" s="37"/>
      <c r="I22" s="37"/>
      <c r="J22" s="37"/>
      <c r="K22" s="37"/>
      <c r="L22" s="37"/>
      <c r="M22" s="37"/>
      <c r="N22" s="37"/>
      <c r="O22" s="37"/>
      <c r="P22" s="37"/>
    </row>
    <row r="23" spans="1:16" x14ac:dyDescent="0.25">
      <c r="A23" s="37"/>
      <c r="B23" s="37"/>
      <c r="C23" s="37"/>
      <c r="D23" s="37"/>
      <c r="E23" s="37"/>
      <c r="F23" s="37"/>
      <c r="G23" s="37"/>
      <c r="H23" s="37"/>
      <c r="I23" s="37"/>
      <c r="J23" s="37"/>
      <c r="K23" s="37"/>
      <c r="L23" s="37"/>
      <c r="M23" s="37"/>
      <c r="N23" s="37"/>
      <c r="O23" s="37"/>
      <c r="P23" s="37"/>
    </row>
    <row r="24" spans="1:16" x14ac:dyDescent="0.25">
      <c r="A24" s="37"/>
      <c r="B24" s="37"/>
      <c r="C24" s="37"/>
      <c r="D24" s="37"/>
      <c r="E24" s="37"/>
      <c r="F24" s="37"/>
      <c r="G24" s="37"/>
      <c r="H24" s="37"/>
      <c r="I24" s="37"/>
      <c r="J24" s="37"/>
      <c r="K24" s="37"/>
      <c r="L24" s="37"/>
      <c r="M24" s="37"/>
      <c r="N24" s="37"/>
      <c r="O24" s="37"/>
      <c r="P24" s="37"/>
    </row>
    <row r="25" spans="1:16" x14ac:dyDescent="0.25">
      <c r="A25" s="37"/>
      <c r="B25" s="37"/>
      <c r="C25" s="37"/>
      <c r="D25" s="37"/>
      <c r="E25" s="37"/>
      <c r="F25" s="37"/>
      <c r="G25" s="37"/>
      <c r="H25" s="37"/>
      <c r="I25" s="37"/>
      <c r="J25" s="37"/>
      <c r="K25" s="37"/>
      <c r="L25" s="37"/>
      <c r="M25" s="37"/>
      <c r="N25" s="37"/>
      <c r="O25" s="37"/>
      <c r="P25" s="37"/>
    </row>
    <row r="28" spans="1:16" x14ac:dyDescent="0.25">
      <c r="A28" s="7" t="s">
        <v>33</v>
      </c>
    </row>
    <row r="29" spans="1:16" x14ac:dyDescent="0.25">
      <c r="A29" s="14">
        <v>120</v>
      </c>
      <c r="D29" s="7" t="s">
        <v>5</v>
      </c>
      <c r="E29" s="8">
        <f>AVERAGE(A29:A40)</f>
        <v>132.5</v>
      </c>
    </row>
    <row r="30" spans="1:16" x14ac:dyDescent="0.25">
      <c r="A30" s="14">
        <v>150</v>
      </c>
    </row>
    <row r="31" spans="1:16" x14ac:dyDescent="0.25">
      <c r="A31" s="14">
        <v>110</v>
      </c>
    </row>
    <row r="32" spans="1:16" x14ac:dyDescent="0.25">
      <c r="A32" s="14">
        <v>135</v>
      </c>
      <c r="D32" s="7" t="s">
        <v>23</v>
      </c>
      <c r="E32" s="8">
        <f>MAX(A29:A40)-MIN(A29:A40)</f>
        <v>45</v>
      </c>
    </row>
    <row r="33" spans="1:1" x14ac:dyDescent="0.25">
      <c r="A33" s="14">
        <v>125</v>
      </c>
    </row>
    <row r="34" spans="1:1" x14ac:dyDescent="0.25">
      <c r="A34" s="14">
        <v>140</v>
      </c>
    </row>
    <row r="35" spans="1:1" x14ac:dyDescent="0.25">
      <c r="A35" s="14">
        <v>130</v>
      </c>
    </row>
    <row r="36" spans="1:1" x14ac:dyDescent="0.25">
      <c r="A36" s="14">
        <v>155</v>
      </c>
    </row>
    <row r="37" spans="1:1" x14ac:dyDescent="0.25">
      <c r="A37" s="14">
        <v>115</v>
      </c>
    </row>
    <row r="38" spans="1:1" x14ac:dyDescent="0.25">
      <c r="A38" s="14">
        <v>145</v>
      </c>
    </row>
    <row r="39" spans="1:1" x14ac:dyDescent="0.25">
      <c r="A39" s="14">
        <v>135</v>
      </c>
    </row>
    <row r="40" spans="1:1" x14ac:dyDescent="0.25">
      <c r="A40" s="14">
        <v>130</v>
      </c>
    </row>
  </sheetData>
  <mergeCells count="1">
    <mergeCell ref="A1:P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topLeftCell="A13" workbookViewId="0">
      <selection activeCell="G32" sqref="G32"/>
    </sheetView>
  </sheetViews>
  <sheetFormatPr defaultRowHeight="15" x14ac:dyDescent="0.25"/>
  <cols>
    <col min="1" max="2" width="26.140625" customWidth="1"/>
    <col min="6" max="6" width="19.140625" customWidth="1"/>
  </cols>
  <sheetData>
    <row r="1" spans="1:14" x14ac:dyDescent="0.25">
      <c r="A1" s="36" t="s">
        <v>34</v>
      </c>
      <c r="B1" s="37"/>
      <c r="C1" s="37"/>
      <c r="D1" s="37"/>
      <c r="E1" s="37"/>
      <c r="F1" s="37"/>
      <c r="G1" s="37"/>
      <c r="H1" s="37"/>
      <c r="I1" s="37"/>
      <c r="J1" s="37"/>
      <c r="K1" s="37"/>
      <c r="L1" s="37"/>
      <c r="M1" s="37"/>
      <c r="N1" s="37"/>
    </row>
    <row r="2" spans="1:14" x14ac:dyDescent="0.25">
      <c r="A2" s="37"/>
      <c r="B2" s="37"/>
      <c r="C2" s="37"/>
      <c r="D2" s="37"/>
      <c r="E2" s="37"/>
      <c r="F2" s="37"/>
      <c r="G2" s="37"/>
      <c r="H2" s="37"/>
      <c r="I2" s="37"/>
      <c r="J2" s="37"/>
      <c r="K2" s="37"/>
      <c r="L2" s="37"/>
      <c r="M2" s="37"/>
      <c r="N2" s="37"/>
    </row>
    <row r="3" spans="1:14" x14ac:dyDescent="0.25">
      <c r="A3" s="37"/>
      <c r="B3" s="37"/>
      <c r="C3" s="37"/>
      <c r="D3" s="37"/>
      <c r="E3" s="37"/>
      <c r="F3" s="37"/>
      <c r="G3" s="37"/>
      <c r="H3" s="37"/>
      <c r="I3" s="37"/>
      <c r="J3" s="37"/>
      <c r="K3" s="37"/>
      <c r="L3" s="37"/>
      <c r="M3" s="37"/>
      <c r="N3" s="37"/>
    </row>
    <row r="4" spans="1:14" x14ac:dyDescent="0.25">
      <c r="A4" s="37"/>
      <c r="B4" s="37"/>
      <c r="C4" s="37"/>
      <c r="D4" s="37"/>
      <c r="E4" s="37"/>
      <c r="F4" s="37"/>
      <c r="G4" s="37"/>
      <c r="H4" s="37"/>
      <c r="I4" s="37"/>
      <c r="J4" s="37"/>
      <c r="K4" s="37"/>
      <c r="L4" s="37"/>
      <c r="M4" s="37"/>
      <c r="N4" s="37"/>
    </row>
    <row r="5" spans="1:14" x14ac:dyDescent="0.25">
      <c r="A5" s="37"/>
      <c r="B5" s="37"/>
      <c r="C5" s="37"/>
      <c r="D5" s="37"/>
      <c r="E5" s="37"/>
      <c r="F5" s="37"/>
      <c r="G5" s="37"/>
      <c r="H5" s="37"/>
      <c r="I5" s="37"/>
      <c r="J5" s="37"/>
      <c r="K5" s="37"/>
      <c r="L5" s="37"/>
      <c r="M5" s="37"/>
      <c r="N5" s="37"/>
    </row>
    <row r="6" spans="1:14" x14ac:dyDescent="0.25">
      <c r="A6" s="37"/>
      <c r="B6" s="37"/>
      <c r="C6" s="37"/>
      <c r="D6" s="37"/>
      <c r="E6" s="37"/>
      <c r="F6" s="37"/>
      <c r="G6" s="37"/>
      <c r="H6" s="37"/>
      <c r="I6" s="37"/>
      <c r="J6" s="37"/>
      <c r="K6" s="37"/>
      <c r="L6" s="37"/>
      <c r="M6" s="37"/>
      <c r="N6" s="37"/>
    </row>
    <row r="7" spans="1:14" x14ac:dyDescent="0.25">
      <c r="A7" s="37"/>
      <c r="B7" s="37"/>
      <c r="C7" s="37"/>
      <c r="D7" s="37"/>
      <c r="E7" s="37"/>
      <c r="F7" s="37"/>
      <c r="G7" s="37"/>
      <c r="H7" s="37"/>
      <c r="I7" s="37"/>
      <c r="J7" s="37"/>
      <c r="K7" s="37"/>
      <c r="L7" s="37"/>
      <c r="M7" s="37"/>
      <c r="N7" s="37"/>
    </row>
    <row r="8" spans="1:14" x14ac:dyDescent="0.25">
      <c r="A8" s="37"/>
      <c r="B8" s="37"/>
      <c r="C8" s="37"/>
      <c r="D8" s="37"/>
      <c r="E8" s="37"/>
      <c r="F8" s="37"/>
      <c r="G8" s="37"/>
      <c r="H8" s="37"/>
      <c r="I8" s="37"/>
      <c r="J8" s="37"/>
      <c r="K8" s="37"/>
      <c r="L8" s="37"/>
      <c r="M8" s="37"/>
      <c r="N8" s="37"/>
    </row>
    <row r="9" spans="1:14" x14ac:dyDescent="0.25">
      <c r="A9" s="37"/>
      <c r="B9" s="37"/>
      <c r="C9" s="37"/>
      <c r="D9" s="37"/>
      <c r="E9" s="37"/>
      <c r="F9" s="37"/>
      <c r="G9" s="37"/>
      <c r="H9" s="37"/>
      <c r="I9" s="37"/>
      <c r="J9" s="37"/>
      <c r="K9" s="37"/>
      <c r="L9" s="37"/>
      <c r="M9" s="37"/>
      <c r="N9" s="37"/>
    </row>
    <row r="10" spans="1:14" x14ac:dyDescent="0.25">
      <c r="A10" s="37"/>
      <c r="B10" s="37"/>
      <c r="C10" s="37"/>
      <c r="D10" s="37"/>
      <c r="E10" s="37"/>
      <c r="F10" s="37"/>
      <c r="G10" s="37"/>
      <c r="H10" s="37"/>
      <c r="I10" s="37"/>
      <c r="J10" s="37"/>
      <c r="K10" s="37"/>
      <c r="L10" s="37"/>
      <c r="M10" s="37"/>
      <c r="N10" s="37"/>
    </row>
    <row r="11" spans="1:14" x14ac:dyDescent="0.25">
      <c r="A11" s="37"/>
      <c r="B11" s="37"/>
      <c r="C11" s="37"/>
      <c r="D11" s="37"/>
      <c r="E11" s="37"/>
      <c r="F11" s="37"/>
      <c r="G11" s="37"/>
      <c r="H11" s="37"/>
      <c r="I11" s="37"/>
      <c r="J11" s="37"/>
      <c r="K11" s="37"/>
      <c r="L11" s="37"/>
      <c r="M11" s="37"/>
      <c r="N11" s="37"/>
    </row>
    <row r="12" spans="1:14" x14ac:dyDescent="0.25">
      <c r="A12" s="37"/>
      <c r="B12" s="37"/>
      <c r="C12" s="37"/>
      <c r="D12" s="37"/>
      <c r="E12" s="37"/>
      <c r="F12" s="37"/>
      <c r="G12" s="37"/>
      <c r="H12" s="37"/>
      <c r="I12" s="37"/>
      <c r="J12" s="37"/>
      <c r="K12" s="37"/>
      <c r="L12" s="37"/>
      <c r="M12" s="37"/>
      <c r="N12" s="37"/>
    </row>
    <row r="13" spans="1:14" x14ac:dyDescent="0.25">
      <c r="A13" s="37"/>
      <c r="B13" s="37"/>
      <c r="C13" s="37"/>
      <c r="D13" s="37"/>
      <c r="E13" s="37"/>
      <c r="F13" s="37"/>
      <c r="G13" s="37"/>
      <c r="H13" s="37"/>
      <c r="I13" s="37"/>
      <c r="J13" s="37"/>
      <c r="K13" s="37"/>
      <c r="L13" s="37"/>
      <c r="M13" s="37"/>
      <c r="N13" s="37"/>
    </row>
    <row r="14" spans="1:14" x14ac:dyDescent="0.25">
      <c r="A14" s="37"/>
      <c r="B14" s="37"/>
      <c r="C14" s="37"/>
      <c r="D14" s="37"/>
      <c r="E14" s="37"/>
      <c r="F14" s="37"/>
      <c r="G14" s="37"/>
      <c r="H14" s="37"/>
      <c r="I14" s="37"/>
      <c r="J14" s="37"/>
      <c r="K14" s="37"/>
      <c r="L14" s="37"/>
      <c r="M14" s="37"/>
      <c r="N14" s="37"/>
    </row>
    <row r="15" spans="1:14" x14ac:dyDescent="0.25">
      <c r="A15" s="37"/>
      <c r="B15" s="37"/>
      <c r="C15" s="37"/>
      <c r="D15" s="37"/>
      <c r="E15" s="37"/>
      <c r="F15" s="37"/>
      <c r="G15" s="37"/>
      <c r="H15" s="37"/>
      <c r="I15" s="37"/>
      <c r="J15" s="37"/>
      <c r="K15" s="37"/>
      <c r="L15" s="37"/>
      <c r="M15" s="37"/>
      <c r="N15" s="37"/>
    </row>
    <row r="16" spans="1:14" x14ac:dyDescent="0.25">
      <c r="A16" s="37"/>
      <c r="B16" s="37"/>
      <c r="C16" s="37"/>
      <c r="D16" s="37"/>
      <c r="E16" s="37"/>
      <c r="F16" s="37"/>
      <c r="G16" s="37"/>
      <c r="H16" s="37"/>
      <c r="I16" s="37"/>
      <c r="J16" s="37"/>
      <c r="K16" s="37"/>
      <c r="L16" s="37"/>
      <c r="M16" s="37"/>
      <c r="N16" s="37"/>
    </row>
    <row r="17" spans="1:14" x14ac:dyDescent="0.25">
      <c r="A17" s="37"/>
      <c r="B17" s="37"/>
      <c r="C17" s="37"/>
      <c r="D17" s="37"/>
      <c r="E17" s="37"/>
      <c r="F17" s="37"/>
      <c r="G17" s="37"/>
      <c r="H17" s="37"/>
      <c r="I17" s="37"/>
      <c r="J17" s="37"/>
      <c r="K17" s="37"/>
      <c r="L17" s="37"/>
      <c r="M17" s="37"/>
      <c r="N17" s="37"/>
    </row>
    <row r="18" spans="1:14" x14ac:dyDescent="0.25">
      <c r="A18" s="37"/>
      <c r="B18" s="37"/>
      <c r="C18" s="37"/>
      <c r="D18" s="37"/>
      <c r="E18" s="37"/>
      <c r="F18" s="37"/>
      <c r="G18" s="37"/>
      <c r="H18" s="37"/>
      <c r="I18" s="37"/>
      <c r="J18" s="37"/>
      <c r="K18" s="37"/>
      <c r="L18" s="37"/>
      <c r="M18" s="37"/>
      <c r="N18" s="37"/>
    </row>
    <row r="19" spans="1:14" x14ac:dyDescent="0.25">
      <c r="A19" s="37"/>
      <c r="B19" s="37"/>
      <c r="C19" s="37"/>
      <c r="D19" s="37"/>
      <c r="E19" s="37"/>
      <c r="F19" s="37"/>
      <c r="G19" s="37"/>
      <c r="H19" s="37"/>
      <c r="I19" s="37"/>
      <c r="J19" s="37"/>
      <c r="K19" s="37"/>
      <c r="L19" s="37"/>
      <c r="M19" s="37"/>
      <c r="N19" s="37"/>
    </row>
    <row r="20" spans="1:14" x14ac:dyDescent="0.25">
      <c r="A20" s="37"/>
      <c r="B20" s="37"/>
      <c r="C20" s="37"/>
      <c r="D20" s="37"/>
      <c r="E20" s="37"/>
      <c r="F20" s="37"/>
      <c r="G20" s="37"/>
      <c r="H20" s="37"/>
      <c r="I20" s="37"/>
      <c r="J20" s="37"/>
      <c r="K20" s="37"/>
      <c r="L20" s="37"/>
      <c r="M20" s="37"/>
      <c r="N20" s="37"/>
    </row>
    <row r="21" spans="1:14" x14ac:dyDescent="0.25">
      <c r="A21" s="37"/>
      <c r="B21" s="37"/>
      <c r="C21" s="37"/>
      <c r="D21" s="37"/>
      <c r="E21" s="37"/>
      <c r="F21" s="37"/>
      <c r="G21" s="37"/>
      <c r="H21" s="37"/>
      <c r="I21" s="37"/>
      <c r="J21" s="37"/>
      <c r="K21" s="37"/>
      <c r="L21" s="37"/>
      <c r="M21" s="37"/>
      <c r="N21" s="37"/>
    </row>
    <row r="22" spans="1:14" x14ac:dyDescent="0.25">
      <c r="A22" s="37"/>
      <c r="B22" s="37"/>
      <c r="C22" s="37"/>
      <c r="D22" s="37"/>
      <c r="E22" s="37"/>
      <c r="F22" s="37"/>
      <c r="G22" s="37"/>
      <c r="H22" s="37"/>
      <c r="I22" s="37"/>
      <c r="J22" s="37"/>
      <c r="K22" s="37"/>
      <c r="L22" s="37"/>
      <c r="M22" s="37"/>
      <c r="N22" s="37"/>
    </row>
    <row r="23" spans="1:14" x14ac:dyDescent="0.25">
      <c r="A23" s="37"/>
      <c r="B23" s="37"/>
      <c r="C23" s="37"/>
      <c r="D23" s="37"/>
      <c r="E23" s="37"/>
      <c r="F23" s="37"/>
      <c r="G23" s="37"/>
      <c r="H23" s="37"/>
      <c r="I23" s="37"/>
      <c r="J23" s="37"/>
      <c r="K23" s="37"/>
      <c r="L23" s="37"/>
      <c r="M23" s="37"/>
      <c r="N23" s="37"/>
    </row>
    <row r="26" spans="1:14" x14ac:dyDescent="0.25">
      <c r="A26" s="7" t="s">
        <v>35</v>
      </c>
    </row>
    <row r="27" spans="1:14" x14ac:dyDescent="0.25">
      <c r="A27" s="14">
        <v>8</v>
      </c>
    </row>
    <row r="28" spans="1:14" x14ac:dyDescent="0.25">
      <c r="A28" s="14">
        <v>7</v>
      </c>
      <c r="F28" s="7" t="s">
        <v>5</v>
      </c>
      <c r="G28" s="8">
        <f>AVERAGE(A27:A76)</f>
        <v>7.5</v>
      </c>
    </row>
    <row r="29" spans="1:14" x14ac:dyDescent="0.25">
      <c r="A29" s="14">
        <v>9</v>
      </c>
    </row>
    <row r="30" spans="1:14" x14ac:dyDescent="0.25">
      <c r="A30" s="14">
        <v>6</v>
      </c>
    </row>
    <row r="31" spans="1:14" x14ac:dyDescent="0.25">
      <c r="A31" s="14">
        <v>7</v>
      </c>
    </row>
    <row r="32" spans="1:14" x14ac:dyDescent="0.25">
      <c r="A32" s="14">
        <v>8</v>
      </c>
      <c r="F32" s="7" t="s">
        <v>36</v>
      </c>
      <c r="G32" s="8">
        <f>_xlfn.STDEV.P(A27:A76)</f>
        <v>1.0246950765959599</v>
      </c>
    </row>
    <row r="33" spans="1:1" x14ac:dyDescent="0.25">
      <c r="A33" s="14">
        <v>9</v>
      </c>
    </row>
    <row r="34" spans="1:1" x14ac:dyDescent="0.25">
      <c r="A34" s="14">
        <v>8</v>
      </c>
    </row>
    <row r="35" spans="1:1" x14ac:dyDescent="0.25">
      <c r="A35" s="14">
        <v>7</v>
      </c>
    </row>
    <row r="36" spans="1:1" x14ac:dyDescent="0.25">
      <c r="A36" s="14">
        <v>6</v>
      </c>
    </row>
    <row r="37" spans="1:1" x14ac:dyDescent="0.25">
      <c r="A37" s="14">
        <v>8</v>
      </c>
    </row>
    <row r="38" spans="1:1" x14ac:dyDescent="0.25">
      <c r="A38" s="14">
        <v>9</v>
      </c>
    </row>
    <row r="39" spans="1:1" x14ac:dyDescent="0.25">
      <c r="A39" s="14">
        <v>7</v>
      </c>
    </row>
    <row r="40" spans="1:1" x14ac:dyDescent="0.25">
      <c r="A40" s="14">
        <v>8</v>
      </c>
    </row>
    <row r="41" spans="1:1" x14ac:dyDescent="0.25">
      <c r="A41" s="14">
        <v>7</v>
      </c>
    </row>
    <row r="42" spans="1:1" x14ac:dyDescent="0.25">
      <c r="A42" s="14">
        <v>6</v>
      </c>
    </row>
    <row r="43" spans="1:1" x14ac:dyDescent="0.25">
      <c r="A43" s="14">
        <v>8</v>
      </c>
    </row>
    <row r="44" spans="1:1" x14ac:dyDescent="0.25">
      <c r="A44" s="14">
        <v>9</v>
      </c>
    </row>
    <row r="45" spans="1:1" x14ac:dyDescent="0.25">
      <c r="A45" s="14">
        <v>6</v>
      </c>
    </row>
    <row r="46" spans="1:1" x14ac:dyDescent="0.25">
      <c r="A46" s="14">
        <v>7</v>
      </c>
    </row>
    <row r="47" spans="1:1" x14ac:dyDescent="0.25">
      <c r="A47" s="14">
        <v>8</v>
      </c>
    </row>
    <row r="48" spans="1:1" x14ac:dyDescent="0.25">
      <c r="A48" s="14">
        <v>9</v>
      </c>
    </row>
    <row r="49" spans="1:1" x14ac:dyDescent="0.25">
      <c r="A49" s="14">
        <v>7</v>
      </c>
    </row>
    <row r="50" spans="1:1" x14ac:dyDescent="0.25">
      <c r="A50" s="14">
        <v>6</v>
      </c>
    </row>
    <row r="51" spans="1:1" x14ac:dyDescent="0.25">
      <c r="A51" s="14">
        <v>7</v>
      </c>
    </row>
    <row r="52" spans="1:1" x14ac:dyDescent="0.25">
      <c r="A52" s="14">
        <v>8</v>
      </c>
    </row>
    <row r="53" spans="1:1" x14ac:dyDescent="0.25">
      <c r="A53" s="14">
        <v>9</v>
      </c>
    </row>
    <row r="54" spans="1:1" x14ac:dyDescent="0.25">
      <c r="A54" s="14">
        <v>8</v>
      </c>
    </row>
    <row r="55" spans="1:1" x14ac:dyDescent="0.25">
      <c r="A55" s="14">
        <v>7</v>
      </c>
    </row>
    <row r="56" spans="1:1" x14ac:dyDescent="0.25">
      <c r="A56" s="14">
        <v>6</v>
      </c>
    </row>
    <row r="57" spans="1:1" x14ac:dyDescent="0.25">
      <c r="A57" s="14">
        <v>9</v>
      </c>
    </row>
    <row r="58" spans="1:1" x14ac:dyDescent="0.25">
      <c r="A58" s="14">
        <v>8</v>
      </c>
    </row>
    <row r="59" spans="1:1" x14ac:dyDescent="0.25">
      <c r="A59" s="14">
        <v>7</v>
      </c>
    </row>
    <row r="60" spans="1:1" x14ac:dyDescent="0.25">
      <c r="A60" s="14">
        <v>6</v>
      </c>
    </row>
    <row r="61" spans="1:1" x14ac:dyDescent="0.25">
      <c r="A61" s="14">
        <v>8</v>
      </c>
    </row>
    <row r="62" spans="1:1" x14ac:dyDescent="0.25">
      <c r="A62" s="14">
        <v>9</v>
      </c>
    </row>
    <row r="63" spans="1:1" x14ac:dyDescent="0.25">
      <c r="A63" s="14">
        <v>7</v>
      </c>
    </row>
    <row r="64" spans="1:1" x14ac:dyDescent="0.25">
      <c r="A64" s="14">
        <v>8</v>
      </c>
    </row>
    <row r="65" spans="1:1" x14ac:dyDescent="0.25">
      <c r="A65" s="14">
        <v>7</v>
      </c>
    </row>
    <row r="66" spans="1:1" x14ac:dyDescent="0.25">
      <c r="A66" s="14">
        <v>6</v>
      </c>
    </row>
    <row r="67" spans="1:1" x14ac:dyDescent="0.25">
      <c r="A67" s="14">
        <v>9</v>
      </c>
    </row>
    <row r="68" spans="1:1" x14ac:dyDescent="0.25">
      <c r="A68" s="14">
        <v>8</v>
      </c>
    </row>
    <row r="69" spans="1:1" x14ac:dyDescent="0.25">
      <c r="A69" s="14">
        <v>7</v>
      </c>
    </row>
    <row r="70" spans="1:1" x14ac:dyDescent="0.25">
      <c r="A70" s="14">
        <v>6</v>
      </c>
    </row>
    <row r="71" spans="1:1" x14ac:dyDescent="0.25">
      <c r="A71" s="14">
        <v>7</v>
      </c>
    </row>
    <row r="72" spans="1:1" x14ac:dyDescent="0.25">
      <c r="A72" s="14">
        <v>8</v>
      </c>
    </row>
    <row r="73" spans="1:1" x14ac:dyDescent="0.25">
      <c r="A73" s="14">
        <v>9</v>
      </c>
    </row>
    <row r="74" spans="1:1" x14ac:dyDescent="0.25">
      <c r="A74" s="14">
        <v>8</v>
      </c>
    </row>
    <row r="75" spans="1:1" x14ac:dyDescent="0.25">
      <c r="A75" s="14">
        <v>7</v>
      </c>
    </row>
    <row r="76" spans="1:1" x14ac:dyDescent="0.25">
      <c r="A76" s="14">
        <v>6</v>
      </c>
    </row>
  </sheetData>
  <mergeCells count="1">
    <mergeCell ref="A1:N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2"/>
  <sheetViews>
    <sheetView topLeftCell="A22" workbookViewId="0">
      <selection activeCell="C39" sqref="C39"/>
    </sheetView>
  </sheetViews>
  <sheetFormatPr defaultRowHeight="15" x14ac:dyDescent="0.25"/>
  <cols>
    <col min="1" max="3" width="32.5703125" customWidth="1"/>
  </cols>
  <sheetData>
    <row r="1" spans="1:16" x14ac:dyDescent="0.25">
      <c r="A1" s="36" t="s">
        <v>37</v>
      </c>
      <c r="B1" s="36"/>
      <c r="C1" s="36"/>
      <c r="D1" s="36"/>
      <c r="E1" s="36"/>
      <c r="F1" s="36"/>
      <c r="G1" s="36"/>
      <c r="H1" s="36"/>
      <c r="I1" s="36"/>
      <c r="J1" s="36"/>
      <c r="K1" s="36"/>
      <c r="L1" s="36"/>
      <c r="M1" s="36"/>
      <c r="N1" s="36"/>
      <c r="O1" s="36"/>
      <c r="P1" s="36"/>
    </row>
    <row r="2" spans="1:16" x14ac:dyDescent="0.25">
      <c r="A2" s="36"/>
      <c r="B2" s="36"/>
      <c r="C2" s="36"/>
      <c r="D2" s="36"/>
      <c r="E2" s="36"/>
      <c r="F2" s="36"/>
      <c r="G2" s="36"/>
      <c r="H2" s="36"/>
      <c r="I2" s="36"/>
      <c r="J2" s="36"/>
      <c r="K2" s="36"/>
      <c r="L2" s="36"/>
      <c r="M2" s="36"/>
      <c r="N2" s="36"/>
      <c r="O2" s="36"/>
      <c r="P2" s="36"/>
    </row>
    <row r="3" spans="1:16" x14ac:dyDescent="0.25">
      <c r="A3" s="36"/>
      <c r="B3" s="36"/>
      <c r="C3" s="36"/>
      <c r="D3" s="36"/>
      <c r="E3" s="36"/>
      <c r="F3" s="36"/>
      <c r="G3" s="36"/>
      <c r="H3" s="36"/>
      <c r="I3" s="36"/>
      <c r="J3" s="36"/>
      <c r="K3" s="36"/>
      <c r="L3" s="36"/>
      <c r="M3" s="36"/>
      <c r="N3" s="36"/>
      <c r="O3" s="36"/>
      <c r="P3" s="36"/>
    </row>
    <row r="4" spans="1:16" x14ac:dyDescent="0.25">
      <c r="A4" s="36"/>
      <c r="B4" s="36"/>
      <c r="C4" s="36"/>
      <c r="D4" s="36"/>
      <c r="E4" s="36"/>
      <c r="F4" s="36"/>
      <c r="G4" s="36"/>
      <c r="H4" s="36"/>
      <c r="I4" s="36"/>
      <c r="J4" s="36"/>
      <c r="K4" s="36"/>
      <c r="L4" s="36"/>
      <c r="M4" s="36"/>
      <c r="N4" s="36"/>
      <c r="O4" s="36"/>
      <c r="P4" s="36"/>
    </row>
    <row r="5" spans="1:16" x14ac:dyDescent="0.25">
      <c r="A5" s="36"/>
      <c r="B5" s="36"/>
      <c r="C5" s="36"/>
      <c r="D5" s="36"/>
      <c r="E5" s="36"/>
      <c r="F5" s="36"/>
      <c r="G5" s="36"/>
      <c r="H5" s="36"/>
      <c r="I5" s="36"/>
      <c r="J5" s="36"/>
      <c r="K5" s="36"/>
      <c r="L5" s="36"/>
      <c r="M5" s="36"/>
      <c r="N5" s="36"/>
      <c r="O5" s="36"/>
      <c r="P5" s="36"/>
    </row>
    <row r="6" spans="1:16" x14ac:dyDescent="0.25">
      <c r="A6" s="36"/>
      <c r="B6" s="36"/>
      <c r="C6" s="36"/>
      <c r="D6" s="36"/>
      <c r="E6" s="36"/>
      <c r="F6" s="36"/>
      <c r="G6" s="36"/>
      <c r="H6" s="36"/>
      <c r="I6" s="36"/>
      <c r="J6" s="36"/>
      <c r="K6" s="36"/>
      <c r="L6" s="36"/>
      <c r="M6" s="36"/>
      <c r="N6" s="36"/>
      <c r="O6" s="36"/>
      <c r="P6" s="36"/>
    </row>
    <row r="7" spans="1:16" x14ac:dyDescent="0.25">
      <c r="A7" s="36"/>
      <c r="B7" s="36"/>
      <c r="C7" s="36"/>
      <c r="D7" s="36"/>
      <c r="E7" s="36"/>
      <c r="F7" s="36"/>
      <c r="G7" s="36"/>
      <c r="H7" s="36"/>
      <c r="I7" s="36"/>
      <c r="J7" s="36"/>
      <c r="K7" s="36"/>
      <c r="L7" s="36"/>
      <c r="M7" s="36"/>
      <c r="N7" s="36"/>
      <c r="O7" s="36"/>
      <c r="P7" s="36"/>
    </row>
    <row r="8" spans="1:16" x14ac:dyDescent="0.25">
      <c r="A8" s="36"/>
      <c r="B8" s="36"/>
      <c r="C8" s="36"/>
      <c r="D8" s="36"/>
      <c r="E8" s="36"/>
      <c r="F8" s="36"/>
      <c r="G8" s="36"/>
      <c r="H8" s="36"/>
      <c r="I8" s="36"/>
      <c r="J8" s="36"/>
      <c r="K8" s="36"/>
      <c r="L8" s="36"/>
      <c r="M8" s="36"/>
      <c r="N8" s="36"/>
      <c r="O8" s="36"/>
      <c r="P8" s="36"/>
    </row>
    <row r="9" spans="1:16" x14ac:dyDescent="0.25">
      <c r="A9" s="36"/>
      <c r="B9" s="36"/>
      <c r="C9" s="36"/>
      <c r="D9" s="36"/>
      <c r="E9" s="36"/>
      <c r="F9" s="36"/>
      <c r="G9" s="36"/>
      <c r="H9" s="36"/>
      <c r="I9" s="36"/>
      <c r="J9" s="36"/>
      <c r="K9" s="36"/>
      <c r="L9" s="36"/>
      <c r="M9" s="36"/>
      <c r="N9" s="36"/>
      <c r="O9" s="36"/>
      <c r="P9" s="36"/>
    </row>
    <row r="10" spans="1:16" x14ac:dyDescent="0.25">
      <c r="A10" s="36"/>
      <c r="B10" s="36"/>
      <c r="C10" s="36"/>
      <c r="D10" s="36"/>
      <c r="E10" s="36"/>
      <c r="F10" s="36"/>
      <c r="G10" s="36"/>
      <c r="H10" s="36"/>
      <c r="I10" s="36"/>
      <c r="J10" s="36"/>
      <c r="K10" s="36"/>
      <c r="L10" s="36"/>
      <c r="M10" s="36"/>
      <c r="N10" s="36"/>
      <c r="O10" s="36"/>
      <c r="P10" s="36"/>
    </row>
    <row r="11" spans="1:16" x14ac:dyDescent="0.25">
      <c r="A11" s="36"/>
      <c r="B11" s="36"/>
      <c r="C11" s="36"/>
      <c r="D11" s="36"/>
      <c r="E11" s="36"/>
      <c r="F11" s="36"/>
      <c r="G11" s="36"/>
      <c r="H11" s="36"/>
      <c r="I11" s="36"/>
      <c r="J11" s="36"/>
      <c r="K11" s="36"/>
      <c r="L11" s="36"/>
      <c r="M11" s="36"/>
      <c r="N11" s="36"/>
      <c r="O11" s="36"/>
      <c r="P11" s="36"/>
    </row>
    <row r="12" spans="1:16" x14ac:dyDescent="0.25">
      <c r="A12" s="36"/>
      <c r="B12" s="36"/>
      <c r="C12" s="36"/>
      <c r="D12" s="36"/>
      <c r="E12" s="36"/>
      <c r="F12" s="36"/>
      <c r="G12" s="36"/>
      <c r="H12" s="36"/>
      <c r="I12" s="36"/>
      <c r="J12" s="36"/>
      <c r="K12" s="36"/>
      <c r="L12" s="36"/>
      <c r="M12" s="36"/>
      <c r="N12" s="36"/>
      <c r="O12" s="36"/>
      <c r="P12" s="36"/>
    </row>
    <row r="13" spans="1:16" x14ac:dyDescent="0.25">
      <c r="A13" s="36"/>
      <c r="B13" s="36"/>
      <c r="C13" s="36"/>
      <c r="D13" s="36"/>
      <c r="E13" s="36"/>
      <c r="F13" s="36"/>
      <c r="G13" s="36"/>
      <c r="H13" s="36"/>
      <c r="I13" s="36"/>
      <c r="J13" s="36"/>
      <c r="K13" s="36"/>
      <c r="L13" s="36"/>
      <c r="M13" s="36"/>
      <c r="N13" s="36"/>
      <c r="O13" s="36"/>
      <c r="P13" s="36"/>
    </row>
    <row r="14" spans="1:16" x14ac:dyDescent="0.25">
      <c r="A14" s="36"/>
      <c r="B14" s="36"/>
      <c r="C14" s="36"/>
      <c r="D14" s="36"/>
      <c r="E14" s="36"/>
      <c r="F14" s="36"/>
      <c r="G14" s="36"/>
      <c r="H14" s="36"/>
      <c r="I14" s="36"/>
      <c r="J14" s="36"/>
      <c r="K14" s="36"/>
      <c r="L14" s="36"/>
      <c r="M14" s="36"/>
      <c r="N14" s="36"/>
      <c r="O14" s="36"/>
      <c r="P14" s="36"/>
    </row>
    <row r="15" spans="1:16" x14ac:dyDescent="0.25">
      <c r="A15" s="36"/>
      <c r="B15" s="36"/>
      <c r="C15" s="36"/>
      <c r="D15" s="36"/>
      <c r="E15" s="36"/>
      <c r="F15" s="36"/>
      <c r="G15" s="36"/>
      <c r="H15" s="36"/>
      <c r="I15" s="36"/>
      <c r="J15" s="36"/>
      <c r="K15" s="36"/>
      <c r="L15" s="36"/>
      <c r="M15" s="36"/>
      <c r="N15" s="36"/>
      <c r="O15" s="36"/>
      <c r="P15" s="36"/>
    </row>
    <row r="16" spans="1:16" x14ac:dyDescent="0.25">
      <c r="A16" s="36"/>
      <c r="B16" s="36"/>
      <c r="C16" s="36"/>
      <c r="D16" s="36"/>
      <c r="E16" s="36"/>
      <c r="F16" s="36"/>
      <c r="G16" s="36"/>
      <c r="H16" s="36"/>
      <c r="I16" s="36"/>
      <c r="J16" s="36"/>
      <c r="K16" s="36"/>
      <c r="L16" s="36"/>
      <c r="M16" s="36"/>
      <c r="N16" s="36"/>
      <c r="O16" s="36"/>
      <c r="P16" s="36"/>
    </row>
    <row r="17" spans="1:16" x14ac:dyDescent="0.25">
      <c r="A17" s="36"/>
      <c r="B17" s="36"/>
      <c r="C17" s="36"/>
      <c r="D17" s="36"/>
      <c r="E17" s="36"/>
      <c r="F17" s="36"/>
      <c r="G17" s="36"/>
      <c r="H17" s="36"/>
      <c r="I17" s="36"/>
      <c r="J17" s="36"/>
      <c r="K17" s="36"/>
      <c r="L17" s="36"/>
      <c r="M17" s="36"/>
      <c r="N17" s="36"/>
      <c r="O17" s="36"/>
      <c r="P17" s="36"/>
    </row>
    <row r="18" spans="1:16" x14ac:dyDescent="0.25">
      <c r="A18" s="36"/>
      <c r="B18" s="36"/>
      <c r="C18" s="36"/>
      <c r="D18" s="36"/>
      <c r="E18" s="36"/>
      <c r="F18" s="36"/>
      <c r="G18" s="36"/>
      <c r="H18" s="36"/>
      <c r="I18" s="36"/>
      <c r="J18" s="36"/>
      <c r="K18" s="36"/>
      <c r="L18" s="36"/>
      <c r="M18" s="36"/>
      <c r="N18" s="36"/>
      <c r="O18" s="36"/>
      <c r="P18" s="36"/>
    </row>
    <row r="19" spans="1:16" x14ac:dyDescent="0.25">
      <c r="A19" s="36"/>
      <c r="B19" s="36"/>
      <c r="C19" s="36"/>
      <c r="D19" s="36"/>
      <c r="E19" s="36"/>
      <c r="F19" s="36"/>
      <c r="G19" s="36"/>
      <c r="H19" s="36"/>
      <c r="I19" s="36"/>
      <c r="J19" s="36"/>
      <c r="K19" s="36"/>
      <c r="L19" s="36"/>
      <c r="M19" s="36"/>
      <c r="N19" s="36"/>
      <c r="O19" s="36"/>
      <c r="P19" s="36"/>
    </row>
    <row r="20" spans="1:16" x14ac:dyDescent="0.25">
      <c r="A20" s="36"/>
      <c r="B20" s="36"/>
      <c r="C20" s="36"/>
      <c r="D20" s="36"/>
      <c r="E20" s="36"/>
      <c r="F20" s="36"/>
      <c r="G20" s="36"/>
      <c r="H20" s="36"/>
      <c r="I20" s="36"/>
      <c r="J20" s="36"/>
      <c r="K20" s="36"/>
      <c r="L20" s="36"/>
      <c r="M20" s="36"/>
      <c r="N20" s="36"/>
      <c r="O20" s="36"/>
      <c r="P20" s="36"/>
    </row>
    <row r="21" spans="1:16" x14ac:dyDescent="0.25">
      <c r="A21" s="36"/>
      <c r="B21" s="36"/>
      <c r="C21" s="36"/>
      <c r="D21" s="36"/>
      <c r="E21" s="36"/>
      <c r="F21" s="36"/>
      <c r="G21" s="36"/>
      <c r="H21" s="36"/>
      <c r="I21" s="36"/>
      <c r="J21" s="36"/>
      <c r="K21" s="36"/>
      <c r="L21" s="36"/>
      <c r="M21" s="36"/>
      <c r="N21" s="36"/>
      <c r="O21" s="36"/>
      <c r="P21" s="36"/>
    </row>
    <row r="22" spans="1:16" x14ac:dyDescent="0.25">
      <c r="A22" s="36"/>
      <c r="B22" s="36"/>
      <c r="C22" s="36"/>
      <c r="D22" s="36"/>
      <c r="E22" s="36"/>
      <c r="F22" s="36"/>
      <c r="G22" s="36"/>
      <c r="H22" s="36"/>
      <c r="I22" s="36"/>
      <c r="J22" s="36"/>
      <c r="K22" s="36"/>
      <c r="L22" s="36"/>
      <c r="M22" s="36"/>
      <c r="N22" s="36"/>
      <c r="O22" s="36"/>
      <c r="P22" s="36"/>
    </row>
    <row r="23" spans="1:16" x14ac:dyDescent="0.25">
      <c r="A23" s="36"/>
      <c r="B23" s="36"/>
      <c r="C23" s="36"/>
      <c r="D23" s="36"/>
      <c r="E23" s="36"/>
      <c r="F23" s="36"/>
      <c r="G23" s="36"/>
      <c r="H23" s="36"/>
      <c r="I23" s="36"/>
      <c r="J23" s="36"/>
      <c r="K23" s="36"/>
      <c r="L23" s="36"/>
      <c r="M23" s="36"/>
      <c r="N23" s="36"/>
      <c r="O23" s="36"/>
      <c r="P23" s="36"/>
    </row>
    <row r="24" spans="1:16" x14ac:dyDescent="0.25">
      <c r="A24" s="36"/>
      <c r="B24" s="36"/>
      <c r="C24" s="36"/>
      <c r="D24" s="36"/>
      <c r="E24" s="36"/>
      <c r="F24" s="36"/>
      <c r="G24" s="36"/>
      <c r="H24" s="36"/>
      <c r="I24" s="36"/>
      <c r="J24" s="36"/>
      <c r="K24" s="36"/>
      <c r="L24" s="36"/>
      <c r="M24" s="36"/>
      <c r="N24" s="36"/>
      <c r="O24" s="36"/>
      <c r="P24" s="36"/>
    </row>
    <row r="25" spans="1:16" x14ac:dyDescent="0.25">
      <c r="A25" s="36"/>
      <c r="B25" s="36"/>
      <c r="C25" s="36"/>
      <c r="D25" s="36"/>
      <c r="E25" s="36"/>
      <c r="F25" s="36"/>
      <c r="G25" s="36"/>
      <c r="H25" s="36"/>
      <c r="I25" s="36"/>
      <c r="J25" s="36"/>
      <c r="K25" s="36"/>
      <c r="L25" s="36"/>
      <c r="M25" s="36"/>
      <c r="N25" s="36"/>
      <c r="O25" s="36"/>
      <c r="P25" s="36"/>
    </row>
    <row r="26" spans="1:16" x14ac:dyDescent="0.25">
      <c r="A26" s="36"/>
      <c r="B26" s="36"/>
      <c r="C26" s="36"/>
      <c r="D26" s="36"/>
      <c r="E26" s="36"/>
      <c r="F26" s="36"/>
      <c r="G26" s="36"/>
      <c r="H26" s="36"/>
      <c r="I26" s="36"/>
      <c r="J26" s="36"/>
      <c r="K26" s="36"/>
      <c r="L26" s="36"/>
      <c r="M26" s="36"/>
      <c r="N26" s="36"/>
      <c r="O26" s="36"/>
      <c r="P26" s="36"/>
    </row>
    <row r="27" spans="1:16" x14ac:dyDescent="0.25">
      <c r="A27" s="36"/>
      <c r="B27" s="36"/>
      <c r="C27" s="36"/>
      <c r="D27" s="36"/>
      <c r="E27" s="36"/>
      <c r="F27" s="36"/>
      <c r="G27" s="36"/>
      <c r="H27" s="36"/>
      <c r="I27" s="36"/>
      <c r="J27" s="36"/>
      <c r="K27" s="36"/>
      <c r="L27" s="36"/>
      <c r="M27" s="36"/>
      <c r="N27" s="36"/>
      <c r="O27" s="36"/>
      <c r="P27" s="36"/>
    </row>
    <row r="28" spans="1:16" x14ac:dyDescent="0.25">
      <c r="A28" s="36"/>
      <c r="B28" s="36"/>
      <c r="C28" s="36"/>
      <c r="D28" s="36"/>
      <c r="E28" s="36"/>
      <c r="F28" s="36"/>
      <c r="G28" s="36"/>
      <c r="H28" s="36"/>
      <c r="I28" s="36"/>
      <c r="J28" s="36"/>
      <c r="K28" s="36"/>
      <c r="L28" s="36"/>
      <c r="M28" s="36"/>
      <c r="N28" s="36"/>
      <c r="O28" s="36"/>
      <c r="P28" s="36"/>
    </row>
    <row r="32" spans="1:16" x14ac:dyDescent="0.25">
      <c r="A32" s="7" t="s">
        <v>38</v>
      </c>
    </row>
    <row r="33" spans="1:4" x14ac:dyDescent="0.25">
      <c r="A33" s="14">
        <v>10</v>
      </c>
      <c r="C33" s="7" t="s">
        <v>5</v>
      </c>
      <c r="D33" s="8">
        <f>AVERAGE(A33:A132)</f>
        <v>16.739999999999998</v>
      </c>
    </row>
    <row r="34" spans="1:4" x14ac:dyDescent="0.25">
      <c r="A34" s="14">
        <v>15</v>
      </c>
    </row>
    <row r="35" spans="1:4" x14ac:dyDescent="0.25">
      <c r="A35" s="14">
        <v>12</v>
      </c>
    </row>
    <row r="36" spans="1:4" x14ac:dyDescent="0.25">
      <c r="A36" s="14">
        <v>18</v>
      </c>
      <c r="C36" s="7" t="s">
        <v>23</v>
      </c>
      <c r="D36" s="8">
        <f>MAX(A33:A132)-MIN(A33:A132)</f>
        <v>19</v>
      </c>
    </row>
    <row r="37" spans="1:4" x14ac:dyDescent="0.25">
      <c r="A37" s="14">
        <v>20</v>
      </c>
    </row>
    <row r="38" spans="1:4" x14ac:dyDescent="0.25">
      <c r="A38" s="14">
        <v>25</v>
      </c>
    </row>
    <row r="39" spans="1:4" x14ac:dyDescent="0.25">
      <c r="A39" s="14">
        <v>8</v>
      </c>
      <c r="C39" s="7" t="s">
        <v>31</v>
      </c>
      <c r="D39" s="8">
        <f>_xlfn.STDEV.P(A33:A132)</f>
        <v>4.1221838872131844</v>
      </c>
    </row>
    <row r="40" spans="1:4" x14ac:dyDescent="0.25">
      <c r="A40" s="14">
        <v>14</v>
      </c>
    </row>
    <row r="41" spans="1:4" x14ac:dyDescent="0.25">
      <c r="A41" s="14">
        <v>16</v>
      </c>
    </row>
    <row r="42" spans="1:4" x14ac:dyDescent="0.25">
      <c r="A42" s="14">
        <v>22</v>
      </c>
    </row>
    <row r="43" spans="1:4" x14ac:dyDescent="0.25">
      <c r="A43" s="14">
        <v>9</v>
      </c>
    </row>
    <row r="44" spans="1:4" x14ac:dyDescent="0.25">
      <c r="A44" s="14">
        <v>17</v>
      </c>
    </row>
    <row r="45" spans="1:4" x14ac:dyDescent="0.25">
      <c r="A45" s="14">
        <v>11</v>
      </c>
    </row>
    <row r="46" spans="1:4" x14ac:dyDescent="0.25">
      <c r="A46" s="14">
        <v>13</v>
      </c>
    </row>
    <row r="47" spans="1:4" x14ac:dyDescent="0.25">
      <c r="A47" s="14">
        <v>19</v>
      </c>
    </row>
    <row r="48" spans="1:4" x14ac:dyDescent="0.25">
      <c r="A48" s="14">
        <v>23</v>
      </c>
    </row>
    <row r="49" spans="1:1" x14ac:dyDescent="0.25">
      <c r="A49" s="14">
        <v>21</v>
      </c>
    </row>
    <row r="50" spans="1:1" x14ac:dyDescent="0.25">
      <c r="A50" s="14">
        <v>16</v>
      </c>
    </row>
    <row r="51" spans="1:1" x14ac:dyDescent="0.25">
      <c r="A51" s="14">
        <v>24</v>
      </c>
    </row>
    <row r="52" spans="1:1" x14ac:dyDescent="0.25">
      <c r="A52" s="14">
        <v>27</v>
      </c>
    </row>
    <row r="53" spans="1:1" x14ac:dyDescent="0.25">
      <c r="A53" s="14">
        <v>13</v>
      </c>
    </row>
    <row r="54" spans="1:1" x14ac:dyDescent="0.25">
      <c r="A54" s="14">
        <v>10</v>
      </c>
    </row>
    <row r="55" spans="1:1" x14ac:dyDescent="0.25">
      <c r="A55" s="14">
        <v>18</v>
      </c>
    </row>
    <row r="56" spans="1:1" x14ac:dyDescent="0.25">
      <c r="A56" s="14">
        <v>16</v>
      </c>
    </row>
    <row r="57" spans="1:1" x14ac:dyDescent="0.25">
      <c r="A57" s="14">
        <v>12</v>
      </c>
    </row>
    <row r="58" spans="1:1" x14ac:dyDescent="0.25">
      <c r="A58" s="14">
        <v>14</v>
      </c>
    </row>
    <row r="59" spans="1:1" x14ac:dyDescent="0.25">
      <c r="A59" s="14">
        <v>19</v>
      </c>
    </row>
    <row r="60" spans="1:1" x14ac:dyDescent="0.25">
      <c r="A60" s="14">
        <v>21</v>
      </c>
    </row>
    <row r="61" spans="1:1" x14ac:dyDescent="0.25">
      <c r="A61" s="14">
        <v>11</v>
      </c>
    </row>
    <row r="62" spans="1:1" x14ac:dyDescent="0.25">
      <c r="A62" s="14">
        <v>17</v>
      </c>
    </row>
    <row r="63" spans="1:1" x14ac:dyDescent="0.25">
      <c r="A63" s="14">
        <v>15</v>
      </c>
    </row>
    <row r="64" spans="1:1" x14ac:dyDescent="0.25">
      <c r="A64" s="14">
        <v>20</v>
      </c>
    </row>
    <row r="65" spans="1:1" x14ac:dyDescent="0.25">
      <c r="A65" s="14">
        <v>26</v>
      </c>
    </row>
    <row r="66" spans="1:1" x14ac:dyDescent="0.25">
      <c r="A66" s="14">
        <v>13</v>
      </c>
    </row>
    <row r="67" spans="1:1" x14ac:dyDescent="0.25">
      <c r="A67" s="14">
        <v>12</v>
      </c>
    </row>
    <row r="68" spans="1:1" x14ac:dyDescent="0.25">
      <c r="A68" s="14">
        <v>14</v>
      </c>
    </row>
    <row r="69" spans="1:1" x14ac:dyDescent="0.25">
      <c r="A69" s="14">
        <v>22</v>
      </c>
    </row>
    <row r="70" spans="1:1" x14ac:dyDescent="0.25">
      <c r="A70" s="14">
        <v>19</v>
      </c>
    </row>
    <row r="71" spans="1:1" x14ac:dyDescent="0.25">
      <c r="A71" s="14">
        <v>16</v>
      </c>
    </row>
    <row r="72" spans="1:1" x14ac:dyDescent="0.25">
      <c r="A72" s="14">
        <v>11</v>
      </c>
    </row>
    <row r="73" spans="1:1" x14ac:dyDescent="0.25">
      <c r="A73" s="14">
        <v>25</v>
      </c>
    </row>
    <row r="74" spans="1:1" x14ac:dyDescent="0.25">
      <c r="A74" s="14">
        <v>18</v>
      </c>
    </row>
    <row r="75" spans="1:1" x14ac:dyDescent="0.25">
      <c r="A75" s="14">
        <v>16</v>
      </c>
    </row>
    <row r="76" spans="1:1" x14ac:dyDescent="0.25">
      <c r="A76" s="14">
        <v>13</v>
      </c>
    </row>
    <row r="77" spans="1:1" x14ac:dyDescent="0.25">
      <c r="A77" s="14">
        <v>21</v>
      </c>
    </row>
    <row r="78" spans="1:1" x14ac:dyDescent="0.25">
      <c r="A78" s="14">
        <v>20</v>
      </c>
    </row>
    <row r="79" spans="1:1" x14ac:dyDescent="0.25">
      <c r="A79" s="14">
        <v>15</v>
      </c>
    </row>
    <row r="80" spans="1:1" x14ac:dyDescent="0.25">
      <c r="A80" s="14">
        <v>12</v>
      </c>
    </row>
    <row r="81" spans="1:1" x14ac:dyDescent="0.25">
      <c r="A81" s="14">
        <v>19</v>
      </c>
    </row>
    <row r="82" spans="1:1" x14ac:dyDescent="0.25">
      <c r="A82" s="14">
        <v>17</v>
      </c>
    </row>
    <row r="83" spans="1:1" x14ac:dyDescent="0.25">
      <c r="A83" s="14">
        <v>14</v>
      </c>
    </row>
    <row r="84" spans="1:1" x14ac:dyDescent="0.25">
      <c r="A84" s="14">
        <v>16</v>
      </c>
    </row>
    <row r="85" spans="1:1" x14ac:dyDescent="0.25">
      <c r="A85" s="14">
        <v>23</v>
      </c>
    </row>
    <row r="86" spans="1:1" x14ac:dyDescent="0.25">
      <c r="A86" s="14">
        <v>18</v>
      </c>
    </row>
    <row r="87" spans="1:1" x14ac:dyDescent="0.25">
      <c r="A87" s="14">
        <v>15</v>
      </c>
    </row>
    <row r="88" spans="1:1" x14ac:dyDescent="0.25">
      <c r="A88" s="14">
        <v>11</v>
      </c>
    </row>
    <row r="89" spans="1:1" x14ac:dyDescent="0.25">
      <c r="A89" s="14">
        <v>19</v>
      </c>
    </row>
    <row r="90" spans="1:1" x14ac:dyDescent="0.25">
      <c r="A90" s="14">
        <v>22</v>
      </c>
    </row>
    <row r="91" spans="1:1" x14ac:dyDescent="0.25">
      <c r="A91" s="14">
        <v>17</v>
      </c>
    </row>
    <row r="92" spans="1:1" x14ac:dyDescent="0.25">
      <c r="A92" s="14">
        <v>12</v>
      </c>
    </row>
    <row r="93" spans="1:1" x14ac:dyDescent="0.25">
      <c r="A93" s="14">
        <v>16</v>
      </c>
    </row>
    <row r="94" spans="1:1" x14ac:dyDescent="0.25">
      <c r="A94" s="14">
        <v>14</v>
      </c>
    </row>
    <row r="95" spans="1:1" x14ac:dyDescent="0.25">
      <c r="A95" s="14">
        <v>18</v>
      </c>
    </row>
    <row r="96" spans="1:1" x14ac:dyDescent="0.25">
      <c r="A96" s="14">
        <v>20</v>
      </c>
    </row>
    <row r="97" spans="1:1" x14ac:dyDescent="0.25">
      <c r="A97" s="14">
        <v>25</v>
      </c>
    </row>
    <row r="98" spans="1:1" x14ac:dyDescent="0.25">
      <c r="A98" s="14">
        <v>13</v>
      </c>
    </row>
    <row r="99" spans="1:1" x14ac:dyDescent="0.25">
      <c r="A99" s="14">
        <v>11</v>
      </c>
    </row>
    <row r="100" spans="1:1" x14ac:dyDescent="0.25">
      <c r="A100" s="14">
        <v>22</v>
      </c>
    </row>
    <row r="101" spans="1:1" x14ac:dyDescent="0.25">
      <c r="A101" s="14">
        <v>19</v>
      </c>
    </row>
    <row r="102" spans="1:1" x14ac:dyDescent="0.25">
      <c r="A102" s="14">
        <v>17</v>
      </c>
    </row>
    <row r="103" spans="1:1" x14ac:dyDescent="0.25">
      <c r="A103" s="14">
        <v>15</v>
      </c>
    </row>
    <row r="104" spans="1:1" x14ac:dyDescent="0.25">
      <c r="A104" s="14">
        <v>16</v>
      </c>
    </row>
    <row r="105" spans="1:1" x14ac:dyDescent="0.25">
      <c r="A105" s="14">
        <v>13</v>
      </c>
    </row>
    <row r="106" spans="1:1" x14ac:dyDescent="0.25">
      <c r="A106" s="14">
        <v>14</v>
      </c>
    </row>
    <row r="107" spans="1:1" x14ac:dyDescent="0.25">
      <c r="A107" s="14">
        <v>18</v>
      </c>
    </row>
    <row r="108" spans="1:1" x14ac:dyDescent="0.25">
      <c r="A108" s="14">
        <v>20</v>
      </c>
    </row>
    <row r="109" spans="1:1" x14ac:dyDescent="0.25">
      <c r="A109" s="14">
        <v>19</v>
      </c>
    </row>
    <row r="110" spans="1:1" x14ac:dyDescent="0.25">
      <c r="A110" s="14">
        <v>21</v>
      </c>
    </row>
    <row r="111" spans="1:1" x14ac:dyDescent="0.25">
      <c r="A111" s="14">
        <v>17</v>
      </c>
    </row>
    <row r="112" spans="1:1" x14ac:dyDescent="0.25">
      <c r="A112" s="14">
        <v>12</v>
      </c>
    </row>
    <row r="113" spans="1:1" x14ac:dyDescent="0.25">
      <c r="A113" s="14">
        <v>15</v>
      </c>
    </row>
    <row r="114" spans="1:1" x14ac:dyDescent="0.25">
      <c r="A114" s="14">
        <v>13</v>
      </c>
    </row>
    <row r="115" spans="1:1" x14ac:dyDescent="0.25">
      <c r="A115" s="14">
        <v>16</v>
      </c>
    </row>
    <row r="116" spans="1:1" x14ac:dyDescent="0.25">
      <c r="A116" s="14">
        <v>14</v>
      </c>
    </row>
    <row r="117" spans="1:1" x14ac:dyDescent="0.25">
      <c r="A117" s="14">
        <v>22</v>
      </c>
    </row>
    <row r="118" spans="1:1" x14ac:dyDescent="0.25">
      <c r="A118" s="14">
        <v>21</v>
      </c>
    </row>
    <row r="119" spans="1:1" x14ac:dyDescent="0.25">
      <c r="A119" s="14">
        <v>19</v>
      </c>
    </row>
    <row r="120" spans="1:1" x14ac:dyDescent="0.25">
      <c r="A120" s="14">
        <v>18</v>
      </c>
    </row>
    <row r="121" spans="1:1" x14ac:dyDescent="0.25">
      <c r="A121" s="14">
        <v>16</v>
      </c>
    </row>
    <row r="122" spans="1:1" x14ac:dyDescent="0.25">
      <c r="A122" s="14">
        <v>11</v>
      </c>
    </row>
    <row r="123" spans="1:1" x14ac:dyDescent="0.25">
      <c r="A123" s="14">
        <v>17</v>
      </c>
    </row>
    <row r="124" spans="1:1" x14ac:dyDescent="0.25">
      <c r="A124" s="14">
        <v>14</v>
      </c>
    </row>
    <row r="125" spans="1:1" x14ac:dyDescent="0.25">
      <c r="A125" s="14">
        <v>12</v>
      </c>
    </row>
    <row r="126" spans="1:1" x14ac:dyDescent="0.25">
      <c r="A126" s="14">
        <v>20</v>
      </c>
    </row>
    <row r="127" spans="1:1" x14ac:dyDescent="0.25">
      <c r="A127" s="14">
        <v>23</v>
      </c>
    </row>
    <row r="128" spans="1:1" x14ac:dyDescent="0.25">
      <c r="A128" s="14">
        <v>19</v>
      </c>
    </row>
    <row r="129" spans="1:1" x14ac:dyDescent="0.25">
      <c r="A129" s="14">
        <v>15</v>
      </c>
    </row>
    <row r="130" spans="1:1" x14ac:dyDescent="0.25">
      <c r="A130" s="14">
        <v>16</v>
      </c>
    </row>
    <row r="131" spans="1:1" x14ac:dyDescent="0.25">
      <c r="A131" s="14">
        <v>13</v>
      </c>
    </row>
    <row r="132" spans="1:1" x14ac:dyDescent="0.25">
      <c r="A132" s="14">
        <v>18</v>
      </c>
    </row>
  </sheetData>
  <mergeCells count="1">
    <mergeCell ref="A1:P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lpstr>Sheet18</vt:lpstr>
      <vt:lpstr>Sheet19</vt:lpstr>
      <vt:lpstr>Sheet20</vt:lpstr>
      <vt:lpstr>Sheet21</vt:lpstr>
      <vt:lpstr>Sheet22</vt:lpstr>
      <vt:lpstr>Sheet23</vt:lpstr>
      <vt:lpstr>Sheet24</vt:lpstr>
      <vt:lpstr>Sheet25</vt:lpstr>
      <vt:lpstr>Sheet26</vt:lpstr>
      <vt:lpstr>Sheet27</vt:lpstr>
      <vt:lpstr>Sheet28</vt:lpstr>
      <vt:lpstr>Sheet30</vt:lpstr>
      <vt:lpstr>Sheet31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dc:creator>
  <cp:lastModifiedBy>ram</cp:lastModifiedBy>
  <dcterms:created xsi:type="dcterms:W3CDTF">2024-01-09T12:52:41Z</dcterms:created>
  <dcterms:modified xsi:type="dcterms:W3CDTF">2024-01-16T05:00:51Z</dcterms:modified>
</cp:coreProperties>
</file>