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2.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mc:AlternateContent xmlns:mc="http://schemas.openxmlformats.org/markup-compatibility/2006">
    <mc:Choice Requires="x15">
      <x15ac:absPath xmlns:x15ac="http://schemas.microsoft.com/office/spreadsheetml/2010/11/ac" url="C:\Users\sachi\Desktop\"/>
    </mc:Choice>
  </mc:AlternateContent>
  <xr:revisionPtr revIDLastSave="0" documentId="13_ncr:1_{3BD283D9-7CC3-4C64-9BF4-1BBC0A7EDD12}" xr6:coauthVersionLast="36" xr6:coauthVersionMax="36" xr10:uidLastSave="{00000000-0000-0000-0000-000000000000}"/>
  <bookViews>
    <workbookView xWindow="0" yWindow="0" windowWidth="23040" windowHeight="8484" firstSheet="7" activeTab="12" xr2:uid="{00000000-000D-0000-FFFF-FFFF00000000}"/>
  </bookViews>
  <sheets>
    <sheet name="KPI" sheetId="7" r:id="rId1"/>
    <sheet name="Rating" sheetId="8" r:id="rId2"/>
    <sheet name="Gender" sheetId="9" r:id="rId3"/>
    <sheet name="Education by Attrition" sheetId="10" r:id="rId4"/>
    <sheet name="Attrition by job" sheetId="11" r:id="rId5"/>
    <sheet name="Sheet5" sheetId="13" r:id="rId6"/>
    <sheet name="Dept. wise Attrition" sheetId="12" r:id="rId7"/>
    <sheet name="Attrition by Age Group" sheetId="14" r:id="rId8"/>
    <sheet name="Marital Stauts" sheetId="15" r:id="rId9"/>
    <sheet name="Data" sheetId="1" r:id="rId10"/>
    <sheet name="Images" sheetId="2" r:id="rId11"/>
    <sheet name="Background 1" sheetId="3" r:id="rId12"/>
    <sheet name="Dashboard" sheetId="4" r:id="rId13"/>
    <sheet name="Background 4" sheetId="6" r:id="rId14"/>
  </sheets>
  <definedNames>
    <definedName name="_xlchart.v1.0" hidden="1">'Attrition by job'!$D$4:$D$12</definedName>
    <definedName name="_xlchart.v1.1" hidden="1">'Attrition by job'!$E$4:$E$12</definedName>
    <definedName name="_xlchart.v1.4" hidden="1">'Attrition by job'!$D$4:$D$12</definedName>
    <definedName name="_xlchart.v1.5" hidden="1">'Attrition by job'!$E$4:$E$12</definedName>
    <definedName name="_xlchart.v2.2" hidden="1">'Marital Stauts'!$D$4:$D$6</definedName>
    <definedName name="_xlchart.v2.3" hidden="1">'Marital Stauts'!$E$4:$E$6</definedName>
    <definedName name="_xlchart.v2.6" hidden="1">'Marital Stauts'!$D$4:$D$6</definedName>
    <definedName name="_xlchart.v2.7" hidden="1">'Marital Stauts'!$E$4:$E$6</definedName>
    <definedName name="Slicer_Department">#N/A</definedName>
    <definedName name="Slicer_Education_Field1">#N/A</definedName>
    <definedName name="Slicer_Gender">#N/A</definedName>
    <definedName name="Slicer_Gender1">#N/A</definedName>
    <definedName name="Slicer_Gender2">#N/A</definedName>
  </definedNames>
  <calcPr calcId="191029"/>
  <pivotCaches>
    <pivotCache cacheId="0" r:id="rId15"/>
  </pivotCaches>
  <extLs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 uri="GoogleSheetsCustomDataVersion2">
      <go:sheetsCustomData xmlns:go="http://customooxmlschemas.google.com/" r:id="rId21" roundtripDataChecksum="0W7NtiAel2xy0cZdwUBcRsMoEuXg6pzXui43o1bypBA="/>
    </ext>
  </extLst>
</workbook>
</file>

<file path=xl/calcChain.xml><?xml version="1.0" encoding="utf-8"?>
<calcChain xmlns="http://schemas.openxmlformats.org/spreadsheetml/2006/main">
  <c r="D5" i="15" l="1"/>
  <c r="D6" i="15"/>
  <c r="D4" i="15"/>
  <c r="E7" i="11"/>
  <c r="B9" i="9"/>
  <c r="B6" i="8"/>
  <c r="E10" i="11"/>
  <c r="E4" i="11"/>
  <c r="E5" i="15"/>
  <c r="E8" i="11"/>
  <c r="B10" i="9"/>
  <c r="E6" i="15"/>
  <c r="E9" i="11"/>
  <c r="E4" i="15"/>
  <c r="C8" i="7"/>
  <c r="E6" i="11"/>
  <c r="A8" i="7"/>
  <c r="E12" i="11"/>
  <c r="B8" i="7"/>
  <c r="E11" i="11"/>
  <c r="E5" i="11"/>
  <c r="D8" i="7" l="1"/>
  <c r="E8" i="7"/>
  <c r="C9" i="9"/>
  <c r="C10" i="9"/>
  <c r="C6" i="8"/>
  <c r="B7" i="8"/>
  <c r="C7" i="8" s="1"/>
</calcChain>
</file>

<file path=xl/sharedStrings.xml><?xml version="1.0" encoding="utf-8"?>
<sst xmlns="http://schemas.openxmlformats.org/spreadsheetml/2006/main" count="20088" uniqueCount="1571">
  <si>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</si>
  <si>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</si>
  <si>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</si>
  <si>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</si>
  <si>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</si>
  <si>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</si>
  <si>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</si>
  <si>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</si>
  <si>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</si>
  <si>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</si>
  <si>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</si>
  <si>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</si>
  <si>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</si>
  <si>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</si>
  <si>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</si>
  <si>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</si>
  <si>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</si>
  <si>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</si>
  <si>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</si>
  <si>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</si>
  <si>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</si>
  <si>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</si>
  <si>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</si>
  <si>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</si>
  <si>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</si>
  <si>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</si>
  <si>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</si>
  <si>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</si>
  <si>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</si>
  <si>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</si>
  <si>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</si>
  <si>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</si>
  <si>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</si>
  <si>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</si>
  <si>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</si>
  <si>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</si>
  <si>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</si>
  <si>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</si>
  <si>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</si>
  <si>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</si>
  <si>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</si>
  <si>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</si>
  <si>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</si>
  <si>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</si>
  <si>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</si>
  <si>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</si>
  <si>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</si>
  <si>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</si>
  <si>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</si>
  <si>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</si>
  <si>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</si>
  <si>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</si>
  <si>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</si>
  <si>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</si>
  <si>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</si>
  <si>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</si>
  <si>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</si>
  <si>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</si>
  <si>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</si>
  <si>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</si>
  <si>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</si>
  <si>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</si>
  <si>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</si>
  <si>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</si>
  <si>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</si>
  <si>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</si>
  <si>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</si>
  <si>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</si>
  <si>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</si>
  <si>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</si>
  <si>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</si>
  <si>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</si>
  <si>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</si>
  <si>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</si>
  <si>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</si>
  <si>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</si>
  <si>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</si>
  <si>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</si>
  <si>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</si>
  <si>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</si>
  <si>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</si>
  <si>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</si>
  <si>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</si>
  <si>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</si>
  <si>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</si>
  <si>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</si>
  <si>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</si>
  <si>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</si>
  <si>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</si>
  <si>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</si>
  <si>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</si>
  <si>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</si>
  <si>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</si>
  <si>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</si>
  <si>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</si>
  <si>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</si>
  <si>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</si>
  <si>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</si>
  <si>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</si>
  <si>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</si>
  <si>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</si>
  <si>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</si>
  <si>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</si>
  <si>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</si>
  <si>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</si>
  <si>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</si>
  <si>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</si>
  <si>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</si>
  <si>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</si>
  <si>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</si>
  <si>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</si>
  <si>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</si>
  <si>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</si>
  <si>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</si>
  <si>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</si>
  <si>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</si>
  <si>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</si>
  <si>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</si>
  <si>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</si>
  <si>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</si>
  <si>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</si>
  <si>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</si>
  <si>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</si>
  <si>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</si>
  <si>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</si>
  <si>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</si>
  <si>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</si>
  <si>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</si>
  <si>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</si>
  <si>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</si>
  <si>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</si>
  <si>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</si>
  <si>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</si>
  <si>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</si>
  <si>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</si>
  <si>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</si>
  <si>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</si>
  <si>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</si>
  <si>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</si>
  <si>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</si>
  <si>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</si>
  <si>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</si>
  <si>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</si>
  <si>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</si>
  <si>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</si>
  <si>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</si>
  <si>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</si>
  <si>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</si>
  <si>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</si>
  <si>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</si>
  <si>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</si>
  <si>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</si>
  <si>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</si>
  <si>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</si>
  <si>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</si>
  <si>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</si>
  <si>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</si>
  <si>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</si>
  <si>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</si>
  <si>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</si>
  <si>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</si>
  <si>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</si>
  <si>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</si>
  <si>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</si>
  <si>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</si>
  <si>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</si>
  <si>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</si>
  <si>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</si>
  <si>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</si>
  <si>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</si>
  <si>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</si>
  <si>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</si>
  <si>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</si>
  <si>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</si>
  <si>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</si>
  <si>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</si>
  <si>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</si>
  <si>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</si>
  <si>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</si>
  <si>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</si>
  <si>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</si>
  <si>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</si>
  <si>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</si>
  <si>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</si>
  <si>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</si>
  <si>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</si>
  <si>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</si>
  <si>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</si>
  <si>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</si>
  <si>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</si>
  <si>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</si>
  <si>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</si>
  <si>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</si>
  <si>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</si>
  <si>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</si>
  <si>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</si>
  <si>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</si>
  <si>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</si>
  <si>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</si>
  <si>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</si>
  <si>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</si>
  <si>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</si>
  <si>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</si>
  <si>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</si>
  <si>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</si>
  <si>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</si>
  <si>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</si>
  <si>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</si>
  <si>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</si>
  <si>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</si>
  <si>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</si>
  <si>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</si>
  <si>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</si>
  <si>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</si>
  <si>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</si>
  <si>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</si>
  <si>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</si>
  <si>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</si>
  <si>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</si>
  <si>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</si>
  <si>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</si>
  <si>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</si>
  <si>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</si>
  <si>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</si>
  <si>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</si>
  <si>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</si>
  <si>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</si>
  <si>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</si>
  <si>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</si>
  <si>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</si>
  <si>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</si>
  <si>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</si>
  <si>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</si>
  <si>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</si>
  <si>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</si>
  <si>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</si>
  <si>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</si>
  <si>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</si>
  <si>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</si>
  <si>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</si>
  <si>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</si>
  <si>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</si>
  <si>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</si>
  <si>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</si>
  <si>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</si>
  <si>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</si>
  <si>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</si>
  <si>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</si>
  <si>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</si>
  <si>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</si>
  <si>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</si>
  <si>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</si>
  <si>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</si>
  <si>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</si>
  <si>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</si>
  <si>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</si>
  <si>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</si>
  <si>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</si>
  <si>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</si>
  <si>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</si>
  <si>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</si>
  <si>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</si>
  <si>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</si>
  <si>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</si>
  <si>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</si>
  <si>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</si>
  <si>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</si>
  <si>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</si>
  <si>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</si>
  <si>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</si>
  <si>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</si>
  <si>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</si>
  <si>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</si>
  <si>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</si>
  <si>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</si>
  <si>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</si>
  <si>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</si>
  <si>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</si>
  <si>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</si>
  <si>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</si>
  <si>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</si>
  <si>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</si>
  <si>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</si>
  <si>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</si>
  <si>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</si>
  <si>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</si>
  <si>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</si>
  <si>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</si>
  <si>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</si>
  <si>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</si>
  <si>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</si>
  <si>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</si>
  <si>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</si>
  <si>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</si>
  <si>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</si>
  <si>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</si>
  <si>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</si>
  <si>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</si>
  <si>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</si>
  <si>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</si>
  <si>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</si>
  <si>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</si>
  <si>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</si>
  <si>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</si>
  <si>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</si>
  <si>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</si>
  <si>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</si>
  <si>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</si>
  <si>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</si>
  <si>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</si>
  <si>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</si>
  <si>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</si>
  <si>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</si>
  <si>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</si>
  <si>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</si>
  <si>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</si>
  <si>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</si>
  <si>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</si>
  <si>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</si>
  <si>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</si>
  <si>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</si>
  <si>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</si>
  <si>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</si>
  <si>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</si>
  <si>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</si>
  <si>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</si>
  <si>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</si>
  <si>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</si>
  <si>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</si>
  <si>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</si>
  <si>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</si>
  <si>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</si>
  <si>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</si>
  <si>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</si>
  <si>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</si>
  <si>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</si>
  <si>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</si>
  <si>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</si>
  <si>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</si>
  <si>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</si>
  <si>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</si>
  <si>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</si>
  <si>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</si>
  <si>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</si>
  <si>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</si>
  <si>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</si>
  <si>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</si>
  <si>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</si>
  <si>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</si>
  <si>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</si>
  <si>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</si>
  <si>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</si>
  <si>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</si>
  <si>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</si>
  <si>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</si>
  <si>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</si>
  <si>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</si>
  <si>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</si>
  <si>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</si>
  <si>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</si>
  <si>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</si>
  <si>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</si>
  <si>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</si>
  <si>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</si>
  <si>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</si>
  <si>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</si>
  <si>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</si>
  <si>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</si>
  <si>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</si>
  <si>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</si>
  <si>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</si>
  <si>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</si>
  <si>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</si>
  <si>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</si>
  <si>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</si>
  <si>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</si>
  <si>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</si>
  <si>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</si>
  <si>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</si>
  <si>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</si>
  <si>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</si>
  <si>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</si>
  <si>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</si>
  <si>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</si>
  <si>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</si>
  <si>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</si>
  <si>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</si>
  <si>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</si>
  <si>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</si>
  <si>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</si>
  <si>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</si>
  <si>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</si>
  <si>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</si>
  <si>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</si>
  <si>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</si>
  <si>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</si>
  <si>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</si>
  <si>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</si>
  <si>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</si>
  <si>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</si>
  <si>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</si>
  <si>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</si>
  <si>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</si>
  <si>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</si>
  <si>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</si>
  <si>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</si>
  <si>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</si>
  <si>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</si>
  <si>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</si>
  <si>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</si>
  <si>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</si>
  <si>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</si>
  <si>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</si>
  <si>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</si>
  <si>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</si>
  <si>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</si>
  <si>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</si>
  <si>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</si>
  <si>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</si>
  <si>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</si>
  <si>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</si>
  <si>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</si>
  <si>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</si>
  <si>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</si>
  <si>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</si>
  <si>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</si>
  <si>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</si>
  <si>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</si>
  <si>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</si>
  <si>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</si>
  <si>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</si>
  <si>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</si>
  <si>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</si>
  <si>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</si>
  <si>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</si>
  <si>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</si>
  <si>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</si>
  <si>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</si>
  <si>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</si>
  <si>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</si>
  <si>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</si>
  <si>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</si>
  <si>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</si>
  <si>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</si>
  <si>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</si>
  <si>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</si>
  <si>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</si>
  <si>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</si>
  <si>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</si>
  <si>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</si>
  <si>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</si>
  <si>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</si>
  <si>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</si>
  <si>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</si>
  <si>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</si>
  <si>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</si>
  <si>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</si>
  <si>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</si>
  <si>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</si>
  <si>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</si>
  <si>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</si>
  <si>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</si>
  <si>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</si>
  <si>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</si>
  <si>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</si>
  <si>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</si>
  <si>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</si>
  <si>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</si>
  <si>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</si>
  <si>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</si>
  <si>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</si>
  <si>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</si>
  <si>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</si>
  <si>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</si>
  <si>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</si>
  <si>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</si>
  <si>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</si>
  <si>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</si>
  <si>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</si>
  <si>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</si>
  <si>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</si>
  <si>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</si>
  <si>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</si>
  <si>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</si>
  <si>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</si>
  <si>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</si>
  <si>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</si>
  <si>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</si>
  <si>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</si>
  <si>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</si>
  <si>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</si>
  <si>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</si>
  <si>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</si>
  <si>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</si>
  <si>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</si>
  <si>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</si>
  <si>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</si>
  <si>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</si>
  <si>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</si>
  <si>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</si>
  <si>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</si>
  <si>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</si>
  <si>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</si>
  <si>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</si>
  <si>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</si>
  <si>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</si>
  <si>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</si>
  <si>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</si>
  <si>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</si>
  <si>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</si>
  <si>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</si>
  <si>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</si>
  <si>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</si>
  <si>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</si>
  <si>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</si>
  <si>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</si>
  <si>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</si>
  <si>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</si>
  <si>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</si>
  <si>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</si>
  <si>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</si>
  <si>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</si>
  <si>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</si>
  <si>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</si>
  <si>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</si>
  <si>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</si>
  <si>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</si>
  <si>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</si>
  <si>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</si>
  <si>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</si>
  <si>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</si>
  <si>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</si>
  <si>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</si>
  <si>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</si>
  <si>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</si>
  <si>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</si>
  <si>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</si>
  <si>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</si>
  <si>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</si>
  <si>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</si>
  <si>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</si>
  <si>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</si>
  <si>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</si>
  <si>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</si>
  <si>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</si>
  <si>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</si>
  <si>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</si>
  <si>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</si>
  <si>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</si>
  <si>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</si>
  <si>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</si>
  <si>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</si>
  <si>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</si>
  <si>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</si>
  <si>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</si>
  <si>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</si>
  <si>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</si>
  <si>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</si>
  <si>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</si>
  <si>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</si>
  <si>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</si>
  <si>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</si>
  <si>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</si>
  <si>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</si>
  <si>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</si>
  <si>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</si>
  <si>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</si>
  <si>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</si>
  <si>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</si>
  <si>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</si>
  <si>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</si>
  <si>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</si>
  <si>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</si>
  <si>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</si>
  <si>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</si>
  <si>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</si>
  <si>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</si>
  <si>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</si>
  <si>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</si>
  <si>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</si>
  <si>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</si>
  <si>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</si>
  <si>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</si>
  <si>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</si>
  <si>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</si>
  <si>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</si>
  <si>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</si>
  <si>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</si>
  <si>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</si>
  <si>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</si>
  <si>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</si>
  <si>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</si>
  <si>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</si>
  <si>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</si>
  <si>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</si>
  <si>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</si>
  <si>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</si>
  <si>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</si>
  <si>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</si>
  <si>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</si>
  <si>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</si>
  <si>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</si>
  <si>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</si>
  <si>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</si>
  <si>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</si>
  <si>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</si>
  <si>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</si>
  <si>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</si>
  <si>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</si>
  <si>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</si>
  <si>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</si>
  <si>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</si>
  <si>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</si>
  <si>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</si>
  <si>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</si>
  <si>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</si>
  <si>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</si>
  <si>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</si>
  <si>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</si>
  <si>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</si>
  <si>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</si>
  <si>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</si>
  <si>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</si>
  <si>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</si>
  <si>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</si>
  <si>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</si>
  <si>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</si>
  <si>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</si>
  <si>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</si>
  <si>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</si>
  <si>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</si>
  <si>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</si>
  <si>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</si>
  <si>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</si>
  <si>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</si>
  <si>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</si>
  <si>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</si>
  <si>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</si>
  <si>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</si>
  <si>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</si>
  <si>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</si>
  <si>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</si>
  <si>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</si>
  <si>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</si>
  <si>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</si>
  <si>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</si>
  <si>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</si>
  <si>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</si>
  <si>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</si>
  <si>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</si>
  <si>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</si>
  <si>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</si>
  <si>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</si>
  <si>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</si>
  <si>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</si>
  <si>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</si>
  <si>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</si>
  <si>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</si>
  <si>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</si>
  <si>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</si>
  <si>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</si>
  <si>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</si>
  <si>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</si>
  <si>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</si>
  <si>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</si>
  <si>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</si>
  <si>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</si>
  <si>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</si>
  <si>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</si>
  <si>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</si>
  <si>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</si>
  <si>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</si>
  <si>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</si>
  <si>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</si>
  <si>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</si>
  <si>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</si>
  <si>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</si>
  <si>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</si>
  <si>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</si>
  <si>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</si>
  <si>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</si>
  <si>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</si>
  <si>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</si>
  <si>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</si>
  <si>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</si>
  <si>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</si>
  <si>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</si>
  <si>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</si>
  <si>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</si>
  <si>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</si>
  <si>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</si>
  <si>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</si>
  <si>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</si>
  <si>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</si>
  <si>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</si>
  <si>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</si>
  <si>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</si>
  <si>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</si>
  <si>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</si>
  <si>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</si>
  <si>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</si>
  <si>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</si>
  <si>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</si>
  <si>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</si>
  <si>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</si>
  <si>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</si>
  <si>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</si>
  <si>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</si>
  <si>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</si>
  <si>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</si>
  <si>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</si>
  <si>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</si>
  <si>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</si>
  <si>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</si>
  <si>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</si>
  <si>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</si>
  <si>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</si>
  <si>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</si>
  <si>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</si>
  <si>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</si>
  <si>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</si>
  <si>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</si>
  <si>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</si>
  <si>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</si>
  <si>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</si>
  <si>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</si>
  <si>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</si>
  <si>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</si>
  <si>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</si>
  <si>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</si>
  <si>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</si>
  <si>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</si>
  <si>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</si>
  <si>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</si>
  <si>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</si>
  <si>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</si>
  <si>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</si>
  <si>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</si>
  <si>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</si>
  <si>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</si>
  <si>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</si>
  <si>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</si>
  <si>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</si>
  <si>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</si>
  <si>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</si>
  <si>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</si>
  <si>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</si>
  <si>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</si>
  <si>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</si>
  <si>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</si>
  <si>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</si>
  <si>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</si>
  <si>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</si>
  <si>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</si>
  <si>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</si>
  <si>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</si>
  <si>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</si>
  <si>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</si>
  <si>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</si>
  <si>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</si>
  <si>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</si>
  <si>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</si>
  <si>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</si>
  <si>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</si>
  <si>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</si>
  <si>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</si>
  <si>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</si>
  <si>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</si>
  <si>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</si>
  <si>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</si>
  <si>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</si>
  <si>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</si>
  <si>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</si>
  <si>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</si>
  <si>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</si>
  <si>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</si>
  <si>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</si>
  <si>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</si>
  <si>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</si>
  <si>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</si>
  <si>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</si>
  <si>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</si>
  <si>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</si>
  <si>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</si>
  <si>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</si>
  <si>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</si>
  <si>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</si>
  <si>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</si>
  <si>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</si>
  <si>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</si>
  <si>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</si>
  <si>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</si>
  <si>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</si>
  <si>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</si>
  <si>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</si>
  <si>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</si>
  <si>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</si>
  <si>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</si>
  <si>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</si>
  <si>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</si>
  <si>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</si>
  <si>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</si>
  <si>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</si>
  <si>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</si>
  <si>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</si>
  <si>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</si>
  <si>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</si>
  <si>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</si>
  <si>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</si>
  <si>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</si>
  <si>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</si>
  <si>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</si>
  <si>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</si>
  <si>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</si>
  <si>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</si>
  <si>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</si>
  <si>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</si>
  <si>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</si>
  <si>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</si>
  <si>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</si>
  <si>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</si>
  <si>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</si>
  <si>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</si>
  <si>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</si>
  <si>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</si>
  <si>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</si>
  <si>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</si>
  <si>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</si>
  <si>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</si>
  <si>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</si>
  <si>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</si>
  <si>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</si>
  <si>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</si>
  <si>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</si>
  <si>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</si>
  <si>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</si>
  <si>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</si>
  <si>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</si>
  <si>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</si>
  <si>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</si>
  <si>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</si>
  <si>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</si>
  <si>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</si>
  <si>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</si>
  <si>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</si>
  <si>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</si>
  <si>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</si>
  <si>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</si>
  <si>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</si>
  <si>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</si>
  <si>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</si>
  <si>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</si>
  <si>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</si>
  <si>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</si>
  <si>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</si>
  <si>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</si>
  <si>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</si>
  <si>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</si>
  <si>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</si>
  <si>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</si>
  <si>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</si>
  <si>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</si>
  <si>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</si>
  <si>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</si>
  <si>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</si>
  <si>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</si>
  <si>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</si>
  <si>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</si>
  <si>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</si>
  <si>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</si>
  <si>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</si>
  <si>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</si>
  <si>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</si>
  <si>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</si>
  <si>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</si>
  <si>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</si>
  <si>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</si>
  <si>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</si>
  <si>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</si>
  <si>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</si>
  <si>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</si>
  <si>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</si>
  <si>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</si>
  <si>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</si>
  <si>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</si>
  <si>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</si>
  <si>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</si>
  <si>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</si>
  <si>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</si>
  <si>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</si>
  <si>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</si>
  <si>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</si>
  <si>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</si>
  <si>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</si>
  <si>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</si>
  <si>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</si>
  <si>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</si>
  <si>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</si>
  <si>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</si>
  <si>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</si>
  <si>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</si>
  <si>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</si>
  <si>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</si>
  <si>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</si>
  <si>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</si>
  <si>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</si>
  <si>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</si>
  <si>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</si>
  <si>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</si>
  <si>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</si>
  <si>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</si>
  <si>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</si>
  <si>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</si>
  <si>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</si>
  <si>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</si>
  <si>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</si>
  <si>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</si>
  <si>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</si>
  <si>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</si>
  <si>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</si>
  <si>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</si>
  <si>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</si>
  <si>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</si>
  <si>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</si>
  <si>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</si>
  <si>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</si>
  <si>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</si>
  <si>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</si>
  <si>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</si>
  <si>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</si>
  <si>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</si>
  <si>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</si>
  <si>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</si>
  <si>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</si>
  <si>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</si>
  <si>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</si>
  <si>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</si>
  <si>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</si>
  <si>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</si>
  <si>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</si>
  <si>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</si>
  <si>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</si>
  <si>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</si>
  <si>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</si>
  <si>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</si>
  <si>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</si>
  <si>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</si>
  <si>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</si>
  <si>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</si>
  <si>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</si>
  <si>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</si>
  <si>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</si>
  <si>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</si>
  <si>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</si>
  <si>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</si>
  <si>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</si>
  <si>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</si>
  <si>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</si>
  <si>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</si>
  <si>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</si>
  <si>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</si>
  <si>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</si>
  <si>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</si>
  <si>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</si>
  <si>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</si>
  <si>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</si>
  <si>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</si>
  <si>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</si>
  <si>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</si>
  <si>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</si>
  <si>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</si>
  <si>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</si>
  <si>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</si>
  <si>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</si>
  <si>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</si>
  <si>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</si>
  <si>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</si>
  <si>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</si>
  <si>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</si>
  <si>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</si>
  <si>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</si>
  <si>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</si>
  <si>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</si>
  <si>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</si>
  <si>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</si>
  <si>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</si>
  <si>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</si>
  <si>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</si>
  <si>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</si>
  <si>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</si>
  <si>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</si>
  <si>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</si>
  <si>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</si>
  <si>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</si>
  <si>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</si>
  <si>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</si>
  <si>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</si>
  <si>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</si>
  <si>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</si>
  <si>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</si>
  <si>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</si>
  <si>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</si>
  <si>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</si>
  <si>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</si>
  <si>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</si>
  <si>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</si>
  <si>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</si>
  <si>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</si>
  <si>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</si>
  <si>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</si>
  <si>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</si>
  <si>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</si>
  <si>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</si>
  <si>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</si>
  <si>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</si>
  <si>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</si>
  <si>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</si>
  <si>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</si>
  <si>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</si>
  <si>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</si>
  <si>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</si>
  <si>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</si>
  <si>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</si>
  <si>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</si>
  <si>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</si>
  <si>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</si>
  <si>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</si>
  <si>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</si>
  <si>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</si>
  <si>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</si>
  <si>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</si>
  <si>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</si>
  <si>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</si>
  <si>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</si>
  <si>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</si>
  <si>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</si>
  <si>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</si>
  <si>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</si>
  <si>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</si>
  <si>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</si>
  <si>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</si>
  <si>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</si>
  <si>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</si>
  <si>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</si>
  <si>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</si>
  <si>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</si>
  <si>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</si>
  <si>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</si>
  <si>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</si>
  <si>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</si>
  <si>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</si>
  <si>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</si>
  <si>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</si>
  <si>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</si>
  <si>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</si>
  <si>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</si>
  <si>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</si>
  <si>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</si>
  <si>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</si>
  <si>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</si>
  <si>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</si>
  <si>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</si>
  <si>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</si>
  <si>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</si>
  <si>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</si>
  <si>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</si>
  <si>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</si>
  <si>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</si>
  <si>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</si>
  <si>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</si>
  <si>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</si>
  <si>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</si>
  <si>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</si>
  <si>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</si>
  <si>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</si>
  <si>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</si>
  <si>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</si>
  <si>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</si>
  <si>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</si>
  <si>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</si>
  <si>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</si>
  <si>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</si>
  <si>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</si>
  <si>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</si>
  <si>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</si>
  <si>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</si>
  <si>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</si>
  <si>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</si>
  <si>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</si>
  <si>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</si>
  <si>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</si>
  <si>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</si>
  <si>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</si>
  <si>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</si>
  <si>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</si>
  <si>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</si>
  <si>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</si>
  <si>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</si>
  <si>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</si>
  <si>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</si>
  <si>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</si>
  <si>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</si>
  <si>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</si>
  <si>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</si>
  <si>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</si>
  <si>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</si>
  <si>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</si>
  <si>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</si>
  <si>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</si>
  <si>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</si>
  <si>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</si>
  <si>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</si>
  <si>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</si>
  <si>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</si>
  <si>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</si>
  <si>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</si>
  <si>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</si>
  <si>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</si>
  <si>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</si>
  <si>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</si>
  <si>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</si>
  <si>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</si>
  <si>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</si>
  <si>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</si>
  <si>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</si>
  <si>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</si>
  <si>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</si>
  <si>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</si>
  <si>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</si>
  <si>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</si>
  <si>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</si>
  <si>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</si>
  <si>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</si>
  <si>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</si>
  <si>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</si>
  <si>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</si>
  <si>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</si>
  <si>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</si>
  <si>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</si>
  <si>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</si>
  <si>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</si>
  <si>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</si>
  <si>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</si>
  <si>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</si>
  <si>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</si>
  <si>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</si>
  <si>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</si>
  <si>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</si>
  <si>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</si>
  <si>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</si>
  <si>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</si>
  <si>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</si>
  <si>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</si>
  <si>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</si>
  <si>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</si>
  <si>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</si>
  <si>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</si>
  <si>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</si>
  <si>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</si>
  <si>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</si>
  <si>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</si>
  <si>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</si>
  <si>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</si>
  <si>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</si>
  <si>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</si>
  <si>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</si>
  <si>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</si>
  <si>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</si>
  <si>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</si>
  <si>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</si>
  <si>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</si>
  <si>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</si>
  <si>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</si>
  <si>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</si>
  <si>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</si>
  <si>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</si>
  <si>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</si>
  <si>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</si>
  <si>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</si>
  <si>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</si>
  <si>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</si>
  <si>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</si>
  <si>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</si>
  <si>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</si>
  <si>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</si>
  <si>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</si>
  <si>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</si>
  <si>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</si>
  <si>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</si>
  <si>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</si>
  <si>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</si>
  <si>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</si>
  <si>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</si>
  <si>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</si>
  <si>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</si>
  <si>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</si>
  <si>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</si>
  <si>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</si>
  <si>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</si>
  <si>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</si>
  <si>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</si>
  <si>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</si>
  <si>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</si>
  <si>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</si>
  <si>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</si>
  <si>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</si>
  <si>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</si>
  <si>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</si>
  <si>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</si>
  <si>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</si>
  <si>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</si>
  <si>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</si>
  <si>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</si>
  <si>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</si>
  <si>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</si>
  <si>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</si>
  <si>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</si>
  <si>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</si>
  <si>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</si>
  <si>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</si>
  <si>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</si>
  <si>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</si>
  <si>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</si>
  <si>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</si>
  <si>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</si>
  <si>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</si>
  <si>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</si>
  <si>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</si>
  <si>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</si>
  <si>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</si>
  <si>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</si>
  <si>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</si>
  <si>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</si>
  <si>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</si>
  <si>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</si>
  <si>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</si>
  <si>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</si>
  <si>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</si>
  <si>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</si>
  <si>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</si>
  <si>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</si>
  <si>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</si>
  <si>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</si>
  <si>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</si>
  <si>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</si>
  <si>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</si>
  <si>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</si>
  <si>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</si>
  <si>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</si>
  <si>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</si>
  <si>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</si>
  <si>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</si>
  <si>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</si>
  <si>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</si>
  <si>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</si>
  <si>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</si>
  <si>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</si>
  <si>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</si>
  <si>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</si>
  <si>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</si>
  <si>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</si>
  <si>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</si>
  <si>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</si>
  <si>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</si>
  <si>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</si>
  <si>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</si>
  <si>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</si>
  <si>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</si>
  <si>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</si>
  <si>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</si>
  <si>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</si>
  <si>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</si>
  <si>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</si>
  <si>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</si>
  <si>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</si>
  <si>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</si>
  <si>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</si>
  <si>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</si>
  <si>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</si>
  <si>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</si>
  <si>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</si>
  <si>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</si>
  <si>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</si>
  <si>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</si>
  <si>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</si>
  <si>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</si>
  <si>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</si>
  <si>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</si>
  <si>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</si>
  <si>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</si>
  <si>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</si>
  <si>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</si>
  <si>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</si>
  <si>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</si>
  <si>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</si>
  <si>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</si>
  <si>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</si>
  <si>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</si>
  <si>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</si>
  <si>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</si>
  <si>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</si>
  <si>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</si>
  <si>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</si>
  <si>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</si>
  <si>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</si>
  <si>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</si>
  <si>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</si>
  <si>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</si>
  <si>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</si>
  <si>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</si>
  <si>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</si>
  <si>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</si>
  <si>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</si>
  <si>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</si>
  <si>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</si>
  <si>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</si>
  <si>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</si>
  <si>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</si>
  <si>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</si>
  <si>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</si>
  <si>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</si>
  <si>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</si>
  <si>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</si>
  <si>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</si>
  <si>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</si>
  <si>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</si>
  <si>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</si>
  <si>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</si>
  <si>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</si>
  <si>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</si>
  <si>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</si>
  <si>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</si>
  <si>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</si>
  <si>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</si>
  <si>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</si>
  <si>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</si>
  <si>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</si>
  <si>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</si>
  <si>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</si>
  <si>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</si>
  <si>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</si>
  <si>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</si>
  <si>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</si>
  <si>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</si>
  <si>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</si>
  <si>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</si>
  <si>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</si>
  <si>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</si>
  <si>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</si>
  <si>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</si>
  <si>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</si>
  <si>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</si>
  <si>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</si>
  <si>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</si>
  <si>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</si>
  <si>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</si>
  <si>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</si>
  <si>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</si>
  <si>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</si>
  <si>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</si>
  <si>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</si>
  <si>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</si>
  <si>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</si>
  <si>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</si>
  <si>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</si>
  <si>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</si>
  <si>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</si>
  <si>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</si>
  <si>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</si>
  <si>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</si>
  <si>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</si>
  <si>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</si>
  <si>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</si>
  <si>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</si>
  <si>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</si>
  <si>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</si>
  <si>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</si>
  <si>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</si>
  <si>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</si>
  <si>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</si>
  <si>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</si>
  <si>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</si>
  <si>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</si>
  <si>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</si>
  <si>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</si>
  <si>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</si>
  <si>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</si>
  <si>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</si>
  <si>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</si>
  <si>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</si>
  <si>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</si>
  <si>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</si>
  <si>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</si>
  <si>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</si>
  <si>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</si>
  <si>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</si>
  <si>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</si>
  <si>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</si>
  <si>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</si>
  <si>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</si>
  <si>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</si>
  <si>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</si>
  <si>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</si>
  <si>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</si>
  <si>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</si>
  <si>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</si>
  <si>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</si>
  <si>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</si>
  <si>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</si>
  <si>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</si>
  <si>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</si>
  <si>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</si>
  <si>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</si>
  <si>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</si>
  <si>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</si>
  <si>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</si>
  <si>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</si>
  <si>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</si>
  <si>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</si>
  <si>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</si>
  <si>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</si>
  <si>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</si>
  <si>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</si>
  <si>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</si>
  <si>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</si>
  <si>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</si>
  <si>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</si>
  <si>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</si>
  <si>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</si>
  <si>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</si>
  <si>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</si>
  <si>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</si>
  <si>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</si>
  <si>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</si>
  <si>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</si>
  <si>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</si>
  <si>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</si>
  <si>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</si>
  <si>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</si>
  <si>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</si>
  <si>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</si>
  <si>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</si>
  <si>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</si>
  <si>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</si>
  <si>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</si>
  <si>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</si>
  <si>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</si>
  <si>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</si>
  <si>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</si>
  <si>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</si>
  <si>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</si>
  <si>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</si>
  <si>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</si>
  <si>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</si>
  <si>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</si>
  <si>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</si>
  <si>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</si>
  <si>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</si>
  <si>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</si>
  <si>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</si>
  <si>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</si>
  <si>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</si>
  <si>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</si>
  <si>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</si>
  <si>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</si>
  <si>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</si>
  <si>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</si>
  <si>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</si>
  <si>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</si>
  <si>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</si>
  <si>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</si>
  <si>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</si>
  <si>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</si>
  <si>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</si>
  <si>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</si>
  <si>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</si>
  <si>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</si>
  <si>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</si>
  <si>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</si>
  <si>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</si>
  <si>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</si>
  <si>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</si>
  <si>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</si>
  <si>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</si>
  <si>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</si>
  <si>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</si>
  <si>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</si>
  <si>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</si>
  <si>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</si>
  <si>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</si>
  <si>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</si>
  <si>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</si>
  <si>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</si>
  <si>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</si>
  <si>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</si>
  <si>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</si>
  <si>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</si>
  <si>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</si>
  <si>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</si>
  <si>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</si>
  <si>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</si>
  <si>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</si>
  <si>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</si>
  <si>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</si>
  <si>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</si>
  <si>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</si>
  <si>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</si>
  <si>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</si>
  <si>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</si>
  <si>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</si>
  <si>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</si>
  <si>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</si>
  <si>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</si>
  <si>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</si>
  <si>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</si>
  <si>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</si>
  <si>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</si>
  <si>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</si>
  <si>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</si>
  <si>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</si>
  <si>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</si>
  <si>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</si>
  <si>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</si>
  <si>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</si>
  <si>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</si>
  <si>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</si>
  <si>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</si>
  <si>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</si>
  <si>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</si>
  <si>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</si>
  <si>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</si>
  <si>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</si>
  <si>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</si>
  <si>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</si>
  <si>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</si>
  <si>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</si>
  <si>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</si>
  <si>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</si>
  <si>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</si>
  <si>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</si>
  <si>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</si>
  <si>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</si>
  <si>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</si>
  <si>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</si>
  <si>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</si>
  <si>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</si>
  <si>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</si>
  <si>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</si>
  <si>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</si>
  <si>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</si>
  <si>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</si>
  <si>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</si>
  <si>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</si>
  <si>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</si>
  <si>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Average of Age</t>
  </si>
  <si>
    <t>Sum of CF_attrition count</t>
  </si>
  <si>
    <t>Count of Employee Number</t>
  </si>
  <si>
    <t>Total employee</t>
  </si>
  <si>
    <t>Attrition count</t>
  </si>
  <si>
    <t>Average age</t>
  </si>
  <si>
    <t>Active Employees</t>
  </si>
  <si>
    <t>Attrition rate</t>
  </si>
  <si>
    <t>Average of Job Satisfaction</t>
  </si>
  <si>
    <t>Rating</t>
  </si>
  <si>
    <t>Balance Rating</t>
  </si>
  <si>
    <t>Row Labels</t>
  </si>
  <si>
    <t>Grand Total</t>
  </si>
  <si>
    <t>Sum of Employee Count</t>
  </si>
  <si>
    <t>Job</t>
  </si>
  <si>
    <t>Attrition Count</t>
  </si>
  <si>
    <t>Marital stauts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</si>
</sst>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b/>
      <sz val="12"/>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8">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4" xfId="0" applyFont="1" applyBorder="1" applyAlignment="1"/>
    <xf numFmtId="0" fontId="0" fillId="0" borderId="5" xfId="0" applyNumberFormat="1" applyFont="1" applyBorder="1" applyAlignment="1"/>
    <xf numFmtId="0" fontId="0" fillId="0" borderId="6" xfId="0" applyNumberFormat="1" applyFont="1" applyBorder="1" applyAlignment="1"/>
    <xf numFmtId="0" fontId="0" fillId="0" borderId="7" xfId="0" applyFont="1" applyBorder="1" applyAlignment="1"/>
    <xf numFmtId="0" fontId="0" fillId="0" borderId="8" xfId="0" applyNumberFormat="1" applyFont="1" applyBorder="1" applyAlignment="1"/>
    <xf numFmtId="10" fontId="0" fillId="0" borderId="0" xfId="1" applyNumberFormat="1" applyFont="1" applyAlignment="1"/>
    <xf numFmtId="1" fontId="0" fillId="0" borderId="0" xfId="0" applyNumberFormat="1" applyFont="1" applyAlignment="1"/>
    <xf numFmtId="0" fontId="0" fillId="2" borderId="0" xfId="0" applyFont="1" applyFill="1" applyAlignment="1"/>
    <xf numFmtId="164" fontId="0" fillId="0" borderId="3" xfId="0" applyNumberFormat="1" applyFont="1" applyBorder="1" applyAlignment="1"/>
    <xf numFmtId="164" fontId="0" fillId="0" borderId="0" xfId="0" applyNumberFormat="1" applyFont="1" applyAlignment="1"/>
    <xf numFmtId="0" fontId="0" fillId="0" borderId="1" xfId="0" pivotButton="1" applyFont="1" applyBorder="1" applyAlignment="1"/>
    <xf numFmtId="0" fontId="0" fillId="0" borderId="1" xfId="0" applyFont="1" applyBorder="1" applyAlignment="1">
      <alignment horizontal="left"/>
    </xf>
    <xf numFmtId="0" fontId="0" fillId="0" borderId="2" xfId="0" applyNumberFormat="1" applyFont="1" applyBorder="1" applyAlignment="1"/>
    <xf numFmtId="0" fontId="0" fillId="0" borderId="9" xfId="0" applyFont="1" applyBorder="1" applyAlignment="1">
      <alignment horizontal="left"/>
    </xf>
    <xf numFmtId="0" fontId="0" fillId="0" borderId="10" xfId="0" applyNumberFormat="1" applyFont="1" applyBorder="1" applyAlignment="1"/>
    <xf numFmtId="0" fontId="0" fillId="0" borderId="5" xfId="0" applyFont="1" applyBorder="1" applyAlignment="1">
      <alignment horizontal="left"/>
    </xf>
    <xf numFmtId="0" fontId="0" fillId="0" borderId="3" xfId="0" applyNumberFormat="1" applyFont="1" applyBorder="1" applyAlignment="1"/>
    <xf numFmtId="0" fontId="0" fillId="0" borderId="0" xfId="0" applyFont="1" applyFill="1" applyBorder="1" applyAlignment="1">
      <alignment horizontal="left"/>
    </xf>
    <xf numFmtId="9" fontId="0" fillId="0" borderId="0" xfId="1" applyFont="1" applyAlignment="1"/>
    <xf numFmtId="0" fontId="2" fillId="0" borderId="0" xfId="0" applyFont="1" applyAlignment="1"/>
    <xf numFmtId="0" fontId="2" fillId="0" borderId="0" xfId="0" applyFont="1" applyFill="1" applyBorder="1" applyAlignment="1"/>
    <xf numFmtId="10" fontId="0" fillId="0" borderId="2" xfId="0" applyNumberFormat="1" applyFont="1" applyBorder="1" applyAlignment="1"/>
    <xf numFmtId="10" fontId="0" fillId="0" borderId="10" xfId="0" applyNumberFormat="1" applyFont="1" applyBorder="1" applyAlignment="1"/>
    <xf numFmtId="10" fontId="0" fillId="0" borderId="3" xfId="0" applyNumberFormat="1" applyFont="1" applyBorder="1" applyAlignment="1"/>
  </cellXfs>
  <cellStyles count="2">
    <cellStyle name="Normal" xfId="0" builtinId="0"/>
    <cellStyle name="Percent" xfId="1" builtinId="5"/>
  </cellStyles>
  <dxfs count="8">
    <dxf>
      <numFmt numFmtId="164" formatCode="0.0"/>
    </dxf>
    <dxf>
      <numFmt numFmtId="164" formatCode="0.0"/>
    </dxf>
    <dxf>
      <numFmt numFmtId="164" formatCode="0.0"/>
    </dxf>
    <dxf>
      <font>
        <b/>
        <color theme="1"/>
      </font>
      <fill>
        <patternFill>
          <bgColor theme="0" tint="-4.9989318521683403E-2"/>
        </patternFill>
      </fill>
      <border>
        <bottom style="thin">
          <color theme="4"/>
        </bottom>
        <vertical/>
        <horizontal/>
      </border>
    </dxf>
    <dxf>
      <font>
        <color theme="1"/>
      </font>
      <fill>
        <patternFill>
          <bgColor theme="0"/>
        </patternFill>
      </fill>
      <border diagonalUp="0" diagonalDown="0">
        <left/>
        <right/>
        <top/>
        <bottom/>
        <vertical/>
        <horizontal/>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7"/>
      <tableStyleElement type="firstRowStripe" dxfId="6"/>
      <tableStyleElement type="secondRowStripe" dxfId="5"/>
    </tableStyle>
    <tableStyle name="SlicerStyleLight1 2" pivot="0" table="0" count="10" xr9:uid="{C13836F2-6BA5-4817-BECA-E664EF44C533}">
      <tableStyleElement type="wholeTable" dxfId="4"/>
      <tableStyleElement type="headerRow" dxfId="3"/>
    </tableStyle>
  </tableStyles>
  <colors>
    <mruColors>
      <color rgb="FFCC0066"/>
      <color rgb="FFA810A8"/>
      <color rgb="FF953189"/>
      <color rgb="FF000099"/>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color theme="0"/>
            <name val="Calibri"/>
            <family val="2"/>
            <scheme val="major"/>
          </font>
          <fill>
            <patternFill patternType="solid">
              <fgColor theme="4" tint="0.59999389629810485"/>
              <bgColor theme="9" tint="-0.499984740745262"/>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A4F-4744-A75E-69A55291F67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A4F-4744-A75E-69A55291F672}"/>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337B-4B13-BEFA-CA9BA65EC9E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31DE-406C-B498-A06A7CF99F2A}"/>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9-31DE-406C-B498-A06A7CF99F2A}"/>
            </c:ext>
          </c:extLst>
        </c:ser>
        <c:dLbls>
          <c:showLegendKey val="0"/>
          <c:showVal val="0"/>
          <c:showCatName val="0"/>
          <c:showSerName val="0"/>
          <c:showPercent val="0"/>
          <c:showBubbleSize val="0"/>
        </c:dLbls>
        <c:gapWidth val="0"/>
        <c:overlap val="100"/>
        <c:axId val="1648678352"/>
        <c:axId val="1321762240"/>
      </c:barChart>
      <c:catAx>
        <c:axId val="1648678352"/>
        <c:scaling>
          <c:orientation val="minMax"/>
        </c:scaling>
        <c:delete val="1"/>
        <c:axPos val="l"/>
        <c:numFmt formatCode="General" sourceLinked="1"/>
        <c:majorTickMark val="none"/>
        <c:minorTickMark val="none"/>
        <c:tickLblPos val="nextTo"/>
        <c:crossAx val="1321762240"/>
        <c:crosses val="autoZero"/>
        <c:auto val="1"/>
        <c:lblAlgn val="ctr"/>
        <c:lblOffset val="100"/>
        <c:noMultiLvlLbl val="0"/>
      </c:catAx>
      <c:valAx>
        <c:axId val="1321762240"/>
        <c:scaling>
          <c:orientation val="minMax"/>
          <c:max val="4"/>
        </c:scaling>
        <c:delete val="1"/>
        <c:axPos val="b"/>
        <c:numFmt formatCode="0.0" sourceLinked="1"/>
        <c:majorTickMark val="none"/>
        <c:minorTickMark val="none"/>
        <c:tickLblPos val="nextTo"/>
        <c:crossAx val="16486783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153-4FCF-8F40-EB4EEA5FBC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153-4FCF-8F40-EB4EEA5FBCD3}"/>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6229-44A5-B982-54AE1854148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Associates Degree</c:v>
                </c:pt>
                <c:pt idx="1">
                  <c:v>Bachelor's Degree</c:v>
                </c:pt>
                <c:pt idx="2">
                  <c:v>Doctoral Degree</c:v>
                </c:pt>
                <c:pt idx="3">
                  <c:v>High School</c:v>
                </c:pt>
                <c:pt idx="4">
                  <c:v>Master's Degree</c:v>
                </c:pt>
              </c:strCache>
            </c:strRef>
          </c:cat>
          <c:val>
            <c:numRef>
              <c:f>'Education by Attrition'!$B$4:$B$9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8CE8-4D6B-81F9-C0E35B612C00}"/>
            </c:ext>
          </c:extLst>
        </c:ser>
        <c:dLbls>
          <c:dLblPos val="outEnd"/>
          <c:showLegendKey val="0"/>
          <c:showVal val="1"/>
          <c:showCatName val="0"/>
          <c:showSerName val="0"/>
          <c:showPercent val="0"/>
          <c:showBubbleSize val="0"/>
        </c:dLbls>
        <c:gapWidth val="182"/>
        <c:axId val="130858000"/>
        <c:axId val="1991257936"/>
      </c:barChart>
      <c:catAx>
        <c:axId val="1308580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1257936"/>
        <c:crosses val="autoZero"/>
        <c:auto val="1"/>
        <c:lblAlgn val="ctr"/>
        <c:lblOffset val="100"/>
        <c:noMultiLvlLbl val="0"/>
      </c:catAx>
      <c:valAx>
        <c:axId val="1991257936"/>
        <c:scaling>
          <c:orientation val="minMax"/>
        </c:scaling>
        <c:delete val="1"/>
        <c:axPos val="b"/>
        <c:numFmt formatCode="General" sourceLinked="1"/>
        <c:majorTickMark val="out"/>
        <c:minorTickMark val="none"/>
        <c:tickLblPos val="nextTo"/>
        <c:crossAx val="130858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Attrition!PivotTable6</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E18-4700-9B24-E2991C9B202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E18-4700-9B24-E2991C9B202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E18-4700-9B24-E2991C9B2027}"/>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5FC9-409C-918C-55F58420639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Group!PivotTable7</c:name>
    <c:fmtId val="1"/>
  </c:pivotSource>
  <c:chart>
    <c:autoTitleDeleted val="1"/>
    <c:pivotFmts>
      <c:pivotFmt>
        <c:idx val="0"/>
        <c:spPr>
          <a:solidFill>
            <a:schemeClr val="accent1"/>
          </a:solidFill>
          <a:ln>
            <a:noFill/>
          </a:ln>
          <a:effectLst/>
        </c:spPr>
        <c:marker>
          <c:symbol val="none"/>
        </c:marker>
      </c:pivotFmt>
    </c:pivotFmts>
    <c:plotArea>
      <c:layout>
        <c:manualLayout>
          <c:layoutTarget val="inner"/>
          <c:xMode val="edge"/>
          <c:yMode val="edge"/>
          <c:x val="7.9247594050743664E-2"/>
          <c:y val="3.7037037037037035E-2"/>
          <c:w val="0.89019685039370078"/>
          <c:h val="0.8416746864975212"/>
        </c:manualLayout>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A7D-4A1B-9A5D-92DEB26148C9}"/>
            </c:ext>
          </c:extLst>
        </c:ser>
        <c:dLbls>
          <c:showLegendKey val="0"/>
          <c:showVal val="0"/>
          <c:showCatName val="0"/>
          <c:showSerName val="0"/>
          <c:showPercent val="0"/>
          <c:showBubbleSize val="0"/>
        </c:dLbls>
        <c:gapWidth val="219"/>
        <c:overlap val="-27"/>
        <c:axId val="2115951824"/>
        <c:axId val="2116466496"/>
      </c:barChart>
      <c:catAx>
        <c:axId val="2115951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466496"/>
        <c:crosses val="autoZero"/>
        <c:auto val="1"/>
        <c:lblAlgn val="ctr"/>
        <c:lblOffset val="100"/>
        <c:noMultiLvlLbl val="0"/>
      </c:catAx>
      <c:valAx>
        <c:axId val="2116466496"/>
        <c:scaling>
          <c:orientation val="minMax"/>
        </c:scaling>
        <c:delete val="1"/>
        <c:axPos val="l"/>
        <c:numFmt formatCode="General" sourceLinked="1"/>
        <c:majorTickMark val="none"/>
        <c:minorTickMark val="none"/>
        <c:tickLblPos val="nextTo"/>
        <c:crossAx val="2115951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explosion val="3"/>
          <c:dPt>
            <c:idx val="0"/>
            <c:bubble3D val="0"/>
            <c:spPr>
              <a:gradFill>
                <a:gsLst>
                  <a:gs pos="0">
                    <a:schemeClr val="accent1">
                      <a:lumMod val="7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32AC-46D2-9364-B9ACCC425A84}"/>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32AC-46D2-9364-B9ACCC425A84}"/>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32AC-46D2-9364-B9ACCC425A8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00000"/>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49D5-4819-9183-33F923D70AF1}"/>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49D5-4819-9183-33F923D70AF1}"/>
            </c:ext>
          </c:extLst>
        </c:ser>
        <c:dLbls>
          <c:showLegendKey val="0"/>
          <c:showVal val="0"/>
          <c:showCatName val="0"/>
          <c:showSerName val="0"/>
          <c:showPercent val="0"/>
          <c:showBubbleSize val="0"/>
        </c:dLbls>
        <c:gapWidth val="0"/>
        <c:overlap val="100"/>
        <c:axId val="1648678352"/>
        <c:axId val="1321762240"/>
      </c:barChart>
      <c:catAx>
        <c:axId val="1648678352"/>
        <c:scaling>
          <c:orientation val="minMax"/>
        </c:scaling>
        <c:delete val="1"/>
        <c:axPos val="l"/>
        <c:numFmt formatCode="General" sourceLinked="1"/>
        <c:majorTickMark val="none"/>
        <c:minorTickMark val="none"/>
        <c:tickLblPos val="nextTo"/>
        <c:crossAx val="1321762240"/>
        <c:crosses val="autoZero"/>
        <c:auto val="1"/>
        <c:lblAlgn val="ctr"/>
        <c:lblOffset val="100"/>
        <c:noMultiLvlLbl val="0"/>
      </c:catAx>
      <c:valAx>
        <c:axId val="1321762240"/>
        <c:scaling>
          <c:orientation val="minMax"/>
          <c:max val="4"/>
        </c:scaling>
        <c:delete val="1"/>
        <c:axPos val="b"/>
        <c:numFmt formatCode="0.0" sourceLinked="1"/>
        <c:majorTickMark val="none"/>
        <c:minorTickMark val="none"/>
        <c:tickLblPos val="nextTo"/>
        <c:crossAx val="164867835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chemeClr val="accent1">
                      <a:lumMod val="75000"/>
                    </a:schemeClr>
                  </a:gs>
                  <a:gs pos="100000">
                    <a:srgbClr val="A810A8"/>
                  </a:gs>
                </a:gsLst>
                <a:lin ang="10800000" scaled="0"/>
              </a:gradFill>
              <a:ln w="19050">
                <a:noFill/>
              </a:ln>
              <a:effectLst/>
            </c:spPr>
            <c:extLst>
              <c:ext xmlns:c16="http://schemas.microsoft.com/office/drawing/2014/chart" uri="{C3380CC4-5D6E-409C-BE32-E72D297353CC}">
                <c16:uniqueId val="{00000001-0DF6-40A5-84BB-BBCFA6EED66A}"/>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0DF6-40A5-84BB-BBCFA6EED66A}"/>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0DF6-40A5-84BB-BBCFA6EED66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E4CD-4B0E-BCB7-E77015CE186F}"/>
              </c:ext>
            </c:extLst>
          </c:dPt>
          <c:dPt>
            <c:idx val="1"/>
            <c:bubble3D val="0"/>
            <c:spPr>
              <a:gradFill>
                <a:gsLst>
                  <a:gs pos="75000">
                    <a:schemeClr val="accent1">
                      <a:lumMod val="75000"/>
                    </a:schemeClr>
                  </a:gs>
                  <a:gs pos="100000">
                    <a:schemeClr val="bg2">
                      <a:lumMod val="50000"/>
                    </a:schemeClr>
                  </a:gs>
                </a:gsLst>
                <a:lin ang="5400000" scaled="0"/>
              </a:gradFill>
              <a:ln w="19050">
                <a:noFill/>
              </a:ln>
              <a:effectLst/>
            </c:spPr>
            <c:extLst>
              <c:ext xmlns:c16="http://schemas.microsoft.com/office/drawing/2014/chart" uri="{C3380CC4-5D6E-409C-BE32-E72D297353CC}">
                <c16:uniqueId val="{00000003-E4CD-4B0E-BCB7-E77015CE186F}"/>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E4CD-4B0E-BCB7-E77015CE186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bg1">
                  <a:lumMod val="50000"/>
                </a:schemeClr>
              </a:gs>
              <a:gs pos="46000">
                <a:schemeClr val="accent6">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bg1">
                    <a:lumMod val="50000"/>
                  </a:schemeClr>
                </a:gs>
                <a:gs pos="46000">
                  <a:schemeClr val="accent6">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Associates Degree</c:v>
                </c:pt>
                <c:pt idx="1">
                  <c:v>Bachelor's Degree</c:v>
                </c:pt>
                <c:pt idx="2">
                  <c:v>Doctoral Degree</c:v>
                </c:pt>
                <c:pt idx="3">
                  <c:v>High School</c:v>
                </c:pt>
                <c:pt idx="4">
                  <c:v>Master's Degree</c:v>
                </c:pt>
              </c:strCache>
            </c:strRef>
          </c:cat>
          <c:val>
            <c:numRef>
              <c:f>'Education by Attrition'!$B$4:$B$9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0C64-4AF3-BE2F-2E107647A1DA}"/>
            </c:ext>
          </c:extLst>
        </c:ser>
        <c:dLbls>
          <c:dLblPos val="outEnd"/>
          <c:showLegendKey val="0"/>
          <c:showVal val="1"/>
          <c:showCatName val="0"/>
          <c:showSerName val="0"/>
          <c:showPercent val="0"/>
          <c:showBubbleSize val="0"/>
        </c:dLbls>
        <c:gapWidth val="75"/>
        <c:axId val="130858000"/>
        <c:axId val="1991257936"/>
      </c:barChart>
      <c:catAx>
        <c:axId val="1308580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991257936"/>
        <c:crosses val="autoZero"/>
        <c:auto val="1"/>
        <c:lblAlgn val="ctr"/>
        <c:lblOffset val="100"/>
        <c:noMultiLvlLbl val="0"/>
      </c:catAx>
      <c:valAx>
        <c:axId val="1991257936"/>
        <c:scaling>
          <c:orientation val="minMax"/>
        </c:scaling>
        <c:delete val="1"/>
        <c:axPos val="b"/>
        <c:numFmt formatCode="General" sourceLinked="1"/>
        <c:majorTickMark val="out"/>
        <c:minorTickMark val="none"/>
        <c:tickLblPos val="nextTo"/>
        <c:crossAx val="130858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Attrition!PivotTable6</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Lato black"/>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002060"/>
              </a:gs>
              <a:gs pos="87000">
                <a:schemeClr val="accent6">
                  <a:lumMod val="50000"/>
                </a:schemeClr>
              </a:gs>
            </a:gsLst>
            <a:lin ang="0" scaled="0"/>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7"/>
        <c:spPr>
          <a:gradFill>
            <a:gsLst>
              <a:gs pos="36000">
                <a:schemeClr val="accent2">
                  <a:lumMod val="50000"/>
                </a:schemeClr>
              </a:gs>
              <a:gs pos="100000">
                <a:schemeClr val="bg2">
                  <a:lumMod val="50000"/>
                </a:schemeClr>
              </a:gs>
            </a:gsLst>
            <a:lin ang="3600000" scaled="0"/>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8"/>
        <c:spPr>
          <a:gradFill>
            <a:gsLst>
              <a:gs pos="77000">
                <a:schemeClr val="bg1">
                  <a:lumMod val="50000"/>
                </a:schemeClr>
              </a:gs>
              <a:gs pos="34000">
                <a:schemeClr val="accent4">
                  <a:lumMod val="50000"/>
                </a:schemeClr>
              </a:gs>
            </a:gsLst>
            <a:lin ang="3600000" scaled="0"/>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pieChart>
        <c:varyColors val="1"/>
        <c:ser>
          <c:idx val="0"/>
          <c:order val="0"/>
          <c:tx>
            <c:strRef>
              <c:f>'Dept. wise Attrition'!$B$3</c:f>
              <c:strCache>
                <c:ptCount val="1"/>
                <c:pt idx="0">
                  <c:v>Total</c:v>
                </c:pt>
              </c:strCache>
            </c:strRef>
          </c:tx>
          <c:spPr>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dPt>
            <c:idx val="0"/>
            <c:bubble3D val="0"/>
            <c:spPr>
              <a:gradFill>
                <a:gsLst>
                  <a:gs pos="0">
                    <a:srgbClr val="002060"/>
                  </a:gs>
                  <a:gs pos="87000">
                    <a:schemeClr val="accent6">
                      <a:lumMod val="50000"/>
                    </a:schemeClr>
                  </a:gs>
                </a:gsLst>
                <a:lin ang="0" scaled="0"/>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30E9-4BB3-ADFD-C79192E4805C}"/>
              </c:ext>
            </c:extLst>
          </c:dPt>
          <c:dPt>
            <c:idx val="1"/>
            <c:bubble3D val="0"/>
            <c:spPr>
              <a:gradFill>
                <a:gsLst>
                  <a:gs pos="36000">
                    <a:schemeClr val="accent2">
                      <a:lumMod val="50000"/>
                    </a:schemeClr>
                  </a:gs>
                  <a:gs pos="100000">
                    <a:schemeClr val="bg2">
                      <a:lumMod val="50000"/>
                    </a:schemeClr>
                  </a:gs>
                </a:gsLst>
                <a:lin ang="3600000" scaled="0"/>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30E9-4BB3-ADFD-C79192E4805C}"/>
              </c:ext>
            </c:extLst>
          </c:dPt>
          <c:dPt>
            <c:idx val="2"/>
            <c:bubble3D val="0"/>
            <c:spPr>
              <a:gradFill>
                <a:gsLst>
                  <a:gs pos="77000">
                    <a:schemeClr val="bg1">
                      <a:lumMod val="50000"/>
                    </a:schemeClr>
                  </a:gs>
                  <a:gs pos="34000">
                    <a:schemeClr val="accent4">
                      <a:lumMod val="50000"/>
                    </a:schemeClr>
                  </a:gs>
                </a:gsLst>
                <a:lin ang="3600000" scaled="0"/>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5-30E9-4BB3-ADFD-C79192E4805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Lato black"/>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30E9-4BB3-ADFD-C79192E4805C}"/>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4152775457992326"/>
          <c:y val="0.19636111022243755"/>
          <c:w val="0.23941944465836479"/>
          <c:h val="0.43314854001087733"/>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Group!PivotTable7</c:name>
    <c:fmtId val="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59000">
                <a:schemeClr val="accent2">
                  <a:lumMod val="50000"/>
                </a:schemeClr>
              </a:gs>
              <a:gs pos="100000">
                <a:schemeClr val="bg1">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3.7037037037037035E-2"/>
          <c:w val="0.89019685039370078"/>
          <c:h val="0.8416746864975212"/>
        </c:manualLayout>
      </c:layout>
      <c:barChart>
        <c:barDir val="col"/>
        <c:grouping val="clustered"/>
        <c:varyColors val="0"/>
        <c:ser>
          <c:idx val="0"/>
          <c:order val="0"/>
          <c:tx>
            <c:strRef>
              <c:f>'Attrition by Age Group'!$B$3</c:f>
              <c:strCache>
                <c:ptCount val="1"/>
                <c:pt idx="0">
                  <c:v>Total</c:v>
                </c:pt>
              </c:strCache>
            </c:strRef>
          </c:tx>
          <c:spPr>
            <a:gradFill>
              <a:gsLst>
                <a:gs pos="59000">
                  <a:schemeClr val="accent2">
                    <a:lumMod val="50000"/>
                  </a:schemeClr>
                </a:gs>
                <a:gs pos="100000">
                  <a:schemeClr val="bg1">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B1F-4843-9C18-2D5B3437A6C4}"/>
            </c:ext>
          </c:extLst>
        </c:ser>
        <c:dLbls>
          <c:showLegendKey val="0"/>
          <c:showVal val="0"/>
          <c:showCatName val="0"/>
          <c:showSerName val="0"/>
          <c:showPercent val="0"/>
          <c:showBubbleSize val="0"/>
        </c:dLbls>
        <c:gapWidth val="100"/>
        <c:overlap val="-27"/>
        <c:axId val="2115951824"/>
        <c:axId val="2116466496"/>
      </c:barChart>
      <c:catAx>
        <c:axId val="2115951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16466496"/>
        <c:crosses val="autoZero"/>
        <c:auto val="1"/>
        <c:lblAlgn val="ctr"/>
        <c:lblOffset val="100"/>
        <c:noMultiLvlLbl val="0"/>
      </c:catAx>
      <c:valAx>
        <c:axId val="2116466496"/>
        <c:scaling>
          <c:orientation val="minMax"/>
        </c:scaling>
        <c:delete val="1"/>
        <c:axPos val="l"/>
        <c:numFmt formatCode="General" sourceLinked="1"/>
        <c:majorTickMark val="none"/>
        <c:minorTickMark val="none"/>
        <c:tickLblPos val="nextTo"/>
        <c:crossAx val="2115951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ED56160-8BD6-4C7D-9412-D9C4F0333983}">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E4BBF372-71CF-469D-8C0F-9276C17CE906}">
          <cx:dataLabels>
            <cx:txPr>
              <a:bodyPr spcFirstLastPara="1" vertOverflow="ellipsis" horzOverflow="overflow" wrap="square" lIns="0" tIns="0" rIns="0" bIns="0" anchor="ctr" anchorCtr="1"/>
              <a:lstStyle/>
              <a:p>
                <a:pPr algn="ctr" rtl="0">
                  <a:defRPr sz="1100" b="1">
                    <a:solidFill>
                      <a:schemeClr val="bg1"/>
                    </a:solidFill>
                  </a:defRPr>
                </a:pPr>
                <a:endParaRPr lang="en-US" sz="1100" b="1" i="0" u="none" strike="noStrike" baseline="0">
                  <a:solidFill>
                    <a:schemeClr val="bg1"/>
                  </a:solidFill>
                  <a:latin typeface="Calibri"/>
                  <a:cs typeface="Calibri"/>
                </a:endParaRPr>
              </a:p>
            </cx:txPr>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DED56160-8BD6-4C7D-9412-D9C4F0333983}">
          <cx:spPr>
            <a:ln>
              <a:noFill/>
            </a:ln>
          </cx:spPr>
          <cx:dataLabels pos="inEnd">
            <cx:visibility seriesName="0" categoryName="1" value="0"/>
          </cx:dataLabels>
          <cx:dataId val="0"/>
          <cx:layoutPr>
            <cx:parentLabelLayout val="overlapping"/>
          </cx:layoutPr>
        </cx:series>
      </cx:plotAreaRegion>
    </cx:plotArea>
  </cx:chart>
  <cx:spPr>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E4BBF372-71CF-469D-8C0F-9276C17CE906}">
          <cx:spPr>
            <a:gradFill>
              <a:gsLst>
                <a:gs pos="2000">
                  <a:schemeClr val="accent6">
                    <a:lumMod val="50000"/>
                  </a:schemeClr>
                </a:gs>
                <a:gs pos="100000">
                  <a:schemeClr val="accent1">
                    <a:lumMod val="50000"/>
                  </a:schemeClr>
                </a:gs>
              </a:gsLst>
              <a:lin ang="9000000" scaled="0"/>
            </a:gradFill>
          </cx:spPr>
          <cx:dataLabels>
            <cx:txPr>
              <a:bodyPr spcFirstLastPara="1" vertOverflow="ellipsis" horzOverflow="overflow" wrap="square" lIns="0" tIns="0" rIns="0" bIns="0" anchor="ctr" anchorCtr="1"/>
              <a:lstStyle/>
              <a:p>
                <a:pPr algn="ctr" rtl="0">
                  <a:defRPr sz="1100" b="1">
                    <a:solidFill>
                      <a:schemeClr val="bg1"/>
                    </a:solidFill>
                  </a:defRPr>
                </a:pPr>
                <a:endParaRPr lang="en-US" sz="1100" b="1" i="0" u="none" strike="noStrike" baseline="0">
                  <a:solidFill>
                    <a:schemeClr val="bg1"/>
                  </a:solidFill>
                  <a:latin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200" b="1">
                <a:latin typeface="Lato black"/>
                <a:ea typeface="Lato black"/>
                <a:cs typeface="Lato black"/>
              </a:defRPr>
            </a:pPr>
            <a:endParaRPr lang="en-US" sz="1200" b="1" i="0" u="none" strike="noStrike" baseline="0">
              <a:solidFill>
                <a:srgbClr val="000000">
                  <a:lumMod val="65000"/>
                  <a:lumOff val="35000"/>
                </a:srgbClr>
              </a:solidFill>
              <a:latin typeface="Lato black"/>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1.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2.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5.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3.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655320</xdr:colOff>
      <xdr:row>0</xdr:row>
      <xdr:rowOff>175261</xdr:rowOff>
    </xdr:from>
    <xdr:to>
      <xdr:col>12</xdr:col>
      <xdr:colOff>472440</xdr:colOff>
      <xdr:row>6</xdr:row>
      <xdr:rowOff>106681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991BE409-AE96-4838-97CE-2A0D18582DB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073640" y="175261"/>
              <a:ext cx="1828800" cy="1120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3810</xdr:colOff>
      <xdr:row>0</xdr:row>
      <xdr:rowOff>182880</xdr:rowOff>
    </xdr:from>
    <xdr:to>
      <xdr:col>8</xdr:col>
      <xdr:colOff>99060</xdr:colOff>
      <xdr:row>6</xdr:row>
      <xdr:rowOff>76200</xdr:rowOff>
    </xdr:to>
    <xdr:graphicFrame macro="">
      <xdr:nvGraphicFramePr>
        <xdr:cNvPr id="2" name="Chart 1">
          <a:extLst>
            <a:ext uri="{FF2B5EF4-FFF2-40B4-BE49-F238E27FC236}">
              <a16:creationId xmlns:a16="http://schemas.microsoft.com/office/drawing/2014/main" id="{1E1A2596-862B-491A-983E-51798917E0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320040</xdr:colOff>
      <xdr:row>2</xdr:row>
      <xdr:rowOff>1</xdr:rowOff>
    </xdr:from>
    <xdr:to>
      <xdr:col>14</xdr:col>
      <xdr:colOff>137160</xdr:colOff>
      <xdr:row>8</xdr:row>
      <xdr:rowOff>76201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E35B621-F30C-4D51-A804-D241A7DD903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823960" y="396241"/>
              <a:ext cx="1828800" cy="1264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415290</xdr:colOff>
      <xdr:row>9</xdr:row>
      <xdr:rowOff>190500</xdr:rowOff>
    </xdr:from>
    <xdr:to>
      <xdr:col>5</xdr:col>
      <xdr:colOff>7620</xdr:colOff>
      <xdr:row>17</xdr:row>
      <xdr:rowOff>7620</xdr:rowOff>
    </xdr:to>
    <xdr:graphicFrame macro="">
      <xdr:nvGraphicFramePr>
        <xdr:cNvPr id="5" name="Chart 4">
          <a:extLst>
            <a:ext uri="{FF2B5EF4-FFF2-40B4-BE49-F238E27FC236}">
              <a16:creationId xmlns:a16="http://schemas.microsoft.com/office/drawing/2014/main" id="{575F5E0B-2EDB-48B5-8E65-BC026180DA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655320</xdr:colOff>
      <xdr:row>1</xdr:row>
      <xdr:rowOff>1</xdr:rowOff>
    </xdr:from>
    <xdr:to>
      <xdr:col>9</xdr:col>
      <xdr:colOff>472440</xdr:colOff>
      <xdr:row>12</xdr:row>
      <xdr:rowOff>60961</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8E732BD2-69B6-4142-A052-E8D76E2473B6}"/>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890260" y="198121"/>
              <a:ext cx="1828800" cy="2240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22860</xdr:colOff>
      <xdr:row>1</xdr:row>
      <xdr:rowOff>1</xdr:rowOff>
    </xdr:from>
    <xdr:to>
      <xdr:col>12</xdr:col>
      <xdr:colOff>510540</xdr:colOff>
      <xdr:row>7</xdr:row>
      <xdr:rowOff>106681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1EABD900-57E2-41E8-8FA1-F4BE8B8A72A9}"/>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940040" y="198121"/>
              <a:ext cx="1828800"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918210</xdr:colOff>
      <xdr:row>12</xdr:row>
      <xdr:rowOff>190500</xdr:rowOff>
    </xdr:from>
    <xdr:to>
      <xdr:col>4</xdr:col>
      <xdr:colOff>175260</xdr:colOff>
      <xdr:row>24</xdr:row>
      <xdr:rowOff>7620</xdr:rowOff>
    </xdr:to>
    <xdr:graphicFrame macro="">
      <xdr:nvGraphicFramePr>
        <xdr:cNvPr id="4" name="Chart 3">
          <a:extLst>
            <a:ext uri="{FF2B5EF4-FFF2-40B4-BE49-F238E27FC236}">
              <a16:creationId xmlns:a16="http://schemas.microsoft.com/office/drawing/2014/main" id="{2A3FAE27-130A-4B97-9F8D-FE1E24B04B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262890</xdr:colOff>
      <xdr:row>1</xdr:row>
      <xdr:rowOff>0</xdr:rowOff>
    </xdr:from>
    <xdr:to>
      <xdr:col>9</xdr:col>
      <xdr:colOff>137160</xdr:colOff>
      <xdr:row>11</xdr:row>
      <xdr:rowOff>121920</xdr:rowOff>
    </xdr:to>
    <xdr:graphicFrame macro="">
      <xdr:nvGraphicFramePr>
        <xdr:cNvPr id="2" name="Chart 1">
          <a:extLst>
            <a:ext uri="{FF2B5EF4-FFF2-40B4-BE49-F238E27FC236}">
              <a16:creationId xmlns:a16="http://schemas.microsoft.com/office/drawing/2014/main" id="{10B93AD7-9070-44A1-951B-3C96232CB3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308610</xdr:colOff>
      <xdr:row>2</xdr:row>
      <xdr:rowOff>137160</xdr:rowOff>
    </xdr:from>
    <xdr:to>
      <xdr:col>12</xdr:col>
      <xdr:colOff>186690</xdr:colOff>
      <xdr:row>16</xdr:row>
      <xdr:rowOff>106680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B1A6B32-970E-4D3E-9E40-EA60E6CD23B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19010" y="5334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392430</xdr:colOff>
      <xdr:row>1</xdr:row>
      <xdr:rowOff>167640</xdr:rowOff>
    </xdr:from>
    <xdr:to>
      <xdr:col>8</xdr:col>
      <xdr:colOff>365760</xdr:colOff>
      <xdr:row>13</xdr:row>
      <xdr:rowOff>76200</xdr:rowOff>
    </xdr:to>
    <xdr:graphicFrame macro="">
      <xdr:nvGraphicFramePr>
        <xdr:cNvPr id="2" name="Chart 1">
          <a:extLst>
            <a:ext uri="{FF2B5EF4-FFF2-40B4-BE49-F238E27FC236}">
              <a16:creationId xmlns:a16="http://schemas.microsoft.com/office/drawing/2014/main" id="{48809757-9C69-44A6-8873-F652BED622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438150</xdr:colOff>
      <xdr:row>5</xdr:row>
      <xdr:rowOff>121920</xdr:rowOff>
    </xdr:from>
    <xdr:to>
      <xdr:col>10</xdr:col>
      <xdr:colOff>316230</xdr:colOff>
      <xdr:row>19</xdr:row>
      <xdr:rowOff>91440</xdr:rowOff>
    </xdr:to>
    <xdr:graphicFrame macro="">
      <xdr:nvGraphicFramePr>
        <xdr:cNvPr id="3" name="Chart 2">
          <a:extLst>
            <a:ext uri="{FF2B5EF4-FFF2-40B4-BE49-F238E27FC236}">
              <a16:creationId xmlns:a16="http://schemas.microsoft.com/office/drawing/2014/main" id="{11107EFD-E7F5-42D9-AC70-6E7B8BCB32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651510</xdr:colOff>
      <xdr:row>2</xdr:row>
      <xdr:rowOff>15240</xdr:rowOff>
    </xdr:from>
    <xdr:to>
      <xdr:col>12</xdr:col>
      <xdr:colOff>15240</xdr:colOff>
      <xdr:row>13</xdr:row>
      <xdr:rowOff>121920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99EE70BD-3296-4879-8E12-8D53222E819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19750" y="411480"/>
              <a:ext cx="4057650" cy="22860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xdr:col>
      <xdr:colOff>289560</xdr:colOff>
      <xdr:row>8</xdr:row>
      <xdr:rowOff>152400</xdr:rowOff>
    </xdr:from>
    <xdr:to>
      <xdr:col>4</xdr:col>
      <xdr:colOff>487680</xdr:colOff>
      <xdr:row>22</xdr:row>
      <xdr:rowOff>74295</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D615E3C3-D518-41EB-BDE0-726BD60BD3A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956560" y="17373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807720</xdr:colOff>
      <xdr:row>8</xdr:row>
      <xdr:rowOff>144780</xdr:rowOff>
    </xdr:from>
    <xdr:to>
      <xdr:col>1</xdr:col>
      <xdr:colOff>1706880</xdr:colOff>
      <xdr:row>22</xdr:row>
      <xdr:rowOff>66675</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55855365-B072-4077-A249-B2C3F9FA2F78}"/>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807720" y="17297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4874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1.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88077" y="289214"/>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oneCellAnchor>
    <xdr:from>
      <xdr:col>5</xdr:col>
      <xdr:colOff>609601</xdr:colOff>
      <xdr:row>6</xdr:row>
      <xdr:rowOff>175260</xdr:rowOff>
    </xdr:from>
    <xdr:ext cx="403860" cy="312420"/>
    <xdr:pic>
      <xdr:nvPicPr>
        <xdr:cNvPr id="54" name="image4.png">
          <a:extLst>
            <a:ext uri="{FF2B5EF4-FFF2-40B4-BE49-F238E27FC236}">
              <a16:creationId xmlns:a16="http://schemas.microsoft.com/office/drawing/2014/main" id="{2EE49D99-F562-4176-A91E-A8CEB70408BA}"/>
            </a:ext>
          </a:extLst>
        </xdr:cNvPr>
        <xdr:cNvPicPr preferRelativeResize="0"/>
      </xdr:nvPicPr>
      <xdr:blipFill>
        <a:blip xmlns:r="http://schemas.openxmlformats.org/officeDocument/2006/relationships" r:embed="rId1" cstate="print"/>
        <a:stretch>
          <a:fillRect/>
        </a:stretch>
      </xdr:blipFill>
      <xdr:spPr>
        <a:xfrm>
          <a:off x="3886201" y="1318260"/>
          <a:ext cx="403860" cy="312420"/>
        </a:xfrm>
        <a:prstGeom prst="rect">
          <a:avLst/>
        </a:prstGeom>
        <a:noFill/>
      </xdr:spPr>
    </xdr:pic>
    <xdr:clientData fLocksWithSheet="0"/>
  </xdr:oneCellAnchor>
  <xdr:twoCellAnchor>
    <xdr:from>
      <xdr:col>2</xdr:col>
      <xdr:colOff>502920</xdr:colOff>
      <xdr:row>6</xdr:row>
      <xdr:rowOff>160020</xdr:rowOff>
    </xdr:from>
    <xdr:to>
      <xdr:col>5</xdr:col>
      <xdr:colOff>518160</xdr:colOff>
      <xdr:row>8</xdr:row>
      <xdr:rowOff>121920</xdr:rowOff>
    </xdr:to>
    <xdr:sp macro="" textlink="">
      <xdr:nvSpPr>
        <xdr:cNvPr id="3" name="TextBox 2">
          <a:extLst>
            <a:ext uri="{FF2B5EF4-FFF2-40B4-BE49-F238E27FC236}">
              <a16:creationId xmlns:a16="http://schemas.microsoft.com/office/drawing/2014/main" id="{BA1A6B85-3184-4A24-8EEB-124F790C0D08}"/>
            </a:ext>
          </a:extLst>
        </xdr:cNvPr>
        <xdr:cNvSpPr txBox="1"/>
      </xdr:nvSpPr>
      <xdr:spPr>
        <a:xfrm>
          <a:off x="1813560" y="1303020"/>
          <a:ext cx="19812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800" b="1">
              <a:solidFill>
                <a:srgbClr val="C00000"/>
              </a:solidFill>
              <a:effectLst/>
              <a:latin typeface="Lato black"/>
              <a:ea typeface="+mn-ea"/>
              <a:cs typeface="+mn-cs"/>
            </a:rPr>
            <a:t>Total</a:t>
          </a:r>
          <a:r>
            <a:rPr lang="en-IN" sz="1800" b="1" baseline="0">
              <a:solidFill>
                <a:srgbClr val="C00000"/>
              </a:solidFill>
              <a:effectLst/>
              <a:latin typeface="Lato black"/>
              <a:ea typeface="+mn-ea"/>
              <a:cs typeface="+mn-cs"/>
            </a:rPr>
            <a:t> Employees</a:t>
          </a:r>
          <a:endParaRPr lang="en-IN" sz="1800" b="1">
            <a:solidFill>
              <a:srgbClr val="C00000"/>
            </a:solidFill>
            <a:effectLst/>
            <a:latin typeface="Lato black"/>
          </a:endParaRPr>
        </a:p>
        <a:p>
          <a:endParaRPr lang="en-IN" sz="1800" b="1">
            <a:solidFill>
              <a:srgbClr val="C00000"/>
            </a:solidFill>
            <a:latin typeface="Lato black"/>
          </a:endParaRPr>
        </a:p>
      </xdr:txBody>
    </xdr:sp>
    <xdr:clientData/>
  </xdr:twoCellAnchor>
  <xdr:twoCellAnchor>
    <xdr:from>
      <xdr:col>3</xdr:col>
      <xdr:colOff>495300</xdr:colOff>
      <xdr:row>8</xdr:row>
      <xdr:rowOff>128425</xdr:rowOff>
    </xdr:from>
    <xdr:to>
      <xdr:col>5</xdr:col>
      <xdr:colOff>236220</xdr:colOff>
      <xdr:row>11</xdr:row>
      <xdr:rowOff>83820</xdr:rowOff>
    </xdr:to>
    <xdr:sp macro="" textlink="KPI!A8">
      <xdr:nvSpPr>
        <xdr:cNvPr id="5" name="TextBox 4">
          <a:extLst>
            <a:ext uri="{FF2B5EF4-FFF2-40B4-BE49-F238E27FC236}">
              <a16:creationId xmlns:a16="http://schemas.microsoft.com/office/drawing/2014/main" id="{282028C0-C8ED-4B13-B712-9E824869B4B7}"/>
            </a:ext>
          </a:extLst>
        </xdr:cNvPr>
        <xdr:cNvSpPr txBox="1"/>
      </xdr:nvSpPr>
      <xdr:spPr>
        <a:xfrm>
          <a:off x="2461260" y="1652425"/>
          <a:ext cx="1051560" cy="526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A847E92-07B4-4C01-B4FA-F3253D3853D0}" type="TxLink">
            <a:rPr lang="en-US" sz="2600" b="1" i="0" u="none" strike="noStrike">
              <a:solidFill>
                <a:schemeClr val="accent1">
                  <a:lumMod val="50000"/>
                </a:schemeClr>
              </a:solidFill>
              <a:latin typeface="Lato black"/>
              <a:cs typeface="Calibri"/>
            </a:rPr>
            <a:pPr/>
            <a:t>1470</a:t>
          </a:fld>
          <a:endParaRPr lang="en-IN" sz="2600" b="1">
            <a:solidFill>
              <a:schemeClr val="accent1">
                <a:lumMod val="50000"/>
              </a:schemeClr>
            </a:solidFill>
            <a:latin typeface="Lato black"/>
          </a:endParaRPr>
        </a:p>
      </xdr:txBody>
    </xdr:sp>
    <xdr:clientData/>
  </xdr:twoCellAnchor>
  <xdr:twoCellAnchor>
    <xdr:from>
      <xdr:col>7</xdr:col>
      <xdr:colOff>106680</xdr:colOff>
      <xdr:row>6</xdr:row>
      <xdr:rowOff>129540</xdr:rowOff>
    </xdr:from>
    <xdr:to>
      <xdr:col>10</xdr:col>
      <xdr:colOff>121920</xdr:colOff>
      <xdr:row>8</xdr:row>
      <xdr:rowOff>91440</xdr:rowOff>
    </xdr:to>
    <xdr:sp macro="" textlink="">
      <xdr:nvSpPr>
        <xdr:cNvPr id="142" name="TextBox 141">
          <a:extLst>
            <a:ext uri="{FF2B5EF4-FFF2-40B4-BE49-F238E27FC236}">
              <a16:creationId xmlns:a16="http://schemas.microsoft.com/office/drawing/2014/main" id="{E2869DBE-C29C-458F-BB65-F90E646E97A1}"/>
            </a:ext>
          </a:extLst>
        </xdr:cNvPr>
        <xdr:cNvSpPr txBox="1"/>
      </xdr:nvSpPr>
      <xdr:spPr>
        <a:xfrm>
          <a:off x="4693920" y="1272540"/>
          <a:ext cx="19812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800" b="1">
              <a:solidFill>
                <a:srgbClr val="C00000"/>
              </a:solidFill>
              <a:effectLst/>
              <a:latin typeface="Lato black"/>
              <a:ea typeface="+mn-ea"/>
              <a:cs typeface="+mn-cs"/>
            </a:rPr>
            <a:t>Attrition</a:t>
          </a:r>
        </a:p>
        <a:p>
          <a:endParaRPr lang="en-IN" sz="1800" b="1">
            <a:solidFill>
              <a:srgbClr val="C00000"/>
            </a:solidFill>
            <a:latin typeface="Lato black"/>
          </a:endParaRPr>
        </a:p>
      </xdr:txBody>
    </xdr:sp>
    <xdr:clientData/>
  </xdr:twoCellAnchor>
  <xdr:twoCellAnchor>
    <xdr:from>
      <xdr:col>8</xdr:col>
      <xdr:colOff>99060</xdr:colOff>
      <xdr:row>8</xdr:row>
      <xdr:rowOff>97945</xdr:rowOff>
    </xdr:from>
    <xdr:to>
      <xdr:col>9</xdr:col>
      <xdr:colOff>495300</xdr:colOff>
      <xdr:row>11</xdr:row>
      <xdr:rowOff>53340</xdr:rowOff>
    </xdr:to>
    <xdr:sp macro="" textlink="KPI!B8">
      <xdr:nvSpPr>
        <xdr:cNvPr id="143" name="TextBox 142">
          <a:extLst>
            <a:ext uri="{FF2B5EF4-FFF2-40B4-BE49-F238E27FC236}">
              <a16:creationId xmlns:a16="http://schemas.microsoft.com/office/drawing/2014/main" id="{8D89BCAF-060A-4B53-A731-C5A1B35C02F3}"/>
            </a:ext>
          </a:extLst>
        </xdr:cNvPr>
        <xdr:cNvSpPr txBox="1"/>
      </xdr:nvSpPr>
      <xdr:spPr>
        <a:xfrm>
          <a:off x="5341620" y="1621945"/>
          <a:ext cx="1051560" cy="526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CAC05E6-9E7E-4660-8B43-AE3B11D30FA3}" type="TxLink">
            <a:rPr lang="en-US" sz="2600" b="1" i="0" u="none" strike="noStrike">
              <a:solidFill>
                <a:schemeClr val="accent1">
                  <a:lumMod val="50000"/>
                </a:schemeClr>
              </a:solidFill>
              <a:latin typeface="Lato black"/>
              <a:ea typeface="+mn-ea"/>
              <a:cs typeface="Calibri"/>
            </a:rPr>
            <a:pPr marL="0" indent="0"/>
            <a:t>237</a:t>
          </a:fld>
          <a:endParaRPr lang="en-IN" sz="2600" b="1" i="0" u="none" strike="noStrike">
            <a:solidFill>
              <a:schemeClr val="accent1">
                <a:lumMod val="50000"/>
              </a:schemeClr>
            </a:solidFill>
            <a:latin typeface="Lato black"/>
            <a:ea typeface="+mn-ea"/>
            <a:cs typeface="Calibri"/>
          </a:endParaRPr>
        </a:p>
      </xdr:txBody>
    </xdr:sp>
    <xdr:clientData/>
  </xdr:twoCellAnchor>
  <xdr:twoCellAnchor>
    <xdr:from>
      <xdr:col>11</xdr:col>
      <xdr:colOff>419100</xdr:colOff>
      <xdr:row>6</xdr:row>
      <xdr:rowOff>144780</xdr:rowOff>
    </xdr:from>
    <xdr:to>
      <xdr:col>14</xdr:col>
      <xdr:colOff>601980</xdr:colOff>
      <xdr:row>8</xdr:row>
      <xdr:rowOff>137160</xdr:rowOff>
    </xdr:to>
    <xdr:sp macro="" textlink="">
      <xdr:nvSpPr>
        <xdr:cNvPr id="146" name="TextBox 145">
          <a:extLst>
            <a:ext uri="{FF2B5EF4-FFF2-40B4-BE49-F238E27FC236}">
              <a16:creationId xmlns:a16="http://schemas.microsoft.com/office/drawing/2014/main" id="{785453E4-FF71-4869-9920-A28C5DD36844}"/>
            </a:ext>
          </a:extLst>
        </xdr:cNvPr>
        <xdr:cNvSpPr txBox="1"/>
      </xdr:nvSpPr>
      <xdr:spPr>
        <a:xfrm>
          <a:off x="7627620" y="1287780"/>
          <a:ext cx="214884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800" b="1">
              <a:solidFill>
                <a:srgbClr val="C00000"/>
              </a:solidFill>
              <a:effectLst/>
              <a:latin typeface="Lato black"/>
              <a:ea typeface="+mn-ea"/>
              <a:cs typeface="+mn-cs"/>
            </a:rPr>
            <a:t>Active</a:t>
          </a:r>
          <a:r>
            <a:rPr lang="en-IN" sz="1800" b="1" baseline="0">
              <a:solidFill>
                <a:srgbClr val="C00000"/>
              </a:solidFill>
              <a:effectLst/>
              <a:latin typeface="Lato black"/>
              <a:ea typeface="+mn-ea"/>
              <a:cs typeface="+mn-cs"/>
            </a:rPr>
            <a:t> Employees</a:t>
          </a:r>
          <a:endParaRPr lang="en-IN" sz="1800" b="1">
            <a:solidFill>
              <a:srgbClr val="C00000"/>
            </a:solidFill>
            <a:effectLst/>
            <a:latin typeface="Lato black"/>
            <a:ea typeface="+mn-ea"/>
            <a:cs typeface="+mn-cs"/>
          </a:endParaRPr>
        </a:p>
        <a:p>
          <a:endParaRPr lang="en-IN" sz="1800" b="1">
            <a:solidFill>
              <a:srgbClr val="C00000"/>
            </a:solidFill>
            <a:latin typeface="Lato black"/>
          </a:endParaRPr>
        </a:p>
      </xdr:txBody>
    </xdr:sp>
    <xdr:clientData/>
  </xdr:twoCellAnchor>
  <xdr:twoCellAnchor>
    <xdr:from>
      <xdr:col>12</xdr:col>
      <xdr:colOff>571500</xdr:colOff>
      <xdr:row>8</xdr:row>
      <xdr:rowOff>120805</xdr:rowOff>
    </xdr:from>
    <xdr:to>
      <xdr:col>14</xdr:col>
      <xdr:colOff>312420</xdr:colOff>
      <xdr:row>11</xdr:row>
      <xdr:rowOff>76200</xdr:rowOff>
    </xdr:to>
    <xdr:sp macro="" textlink="KPI!D8">
      <xdr:nvSpPr>
        <xdr:cNvPr id="147" name="TextBox 146">
          <a:extLst>
            <a:ext uri="{FF2B5EF4-FFF2-40B4-BE49-F238E27FC236}">
              <a16:creationId xmlns:a16="http://schemas.microsoft.com/office/drawing/2014/main" id="{610728E9-444B-4FBF-A6D6-C8F430E58455}"/>
            </a:ext>
          </a:extLst>
        </xdr:cNvPr>
        <xdr:cNvSpPr txBox="1"/>
      </xdr:nvSpPr>
      <xdr:spPr>
        <a:xfrm>
          <a:off x="8435340" y="1644805"/>
          <a:ext cx="1051560" cy="526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C198C90-8F76-4B7A-BB58-819C96594ACF}" type="TxLink">
            <a:rPr lang="en-US" sz="2600" b="1" i="0" u="none" strike="noStrike">
              <a:solidFill>
                <a:schemeClr val="accent1">
                  <a:lumMod val="50000"/>
                </a:schemeClr>
              </a:solidFill>
              <a:latin typeface="Lato black"/>
              <a:ea typeface="+mn-ea"/>
              <a:cs typeface="Calibri"/>
            </a:rPr>
            <a:pPr marL="0" indent="0"/>
            <a:t>1233</a:t>
          </a:fld>
          <a:endParaRPr lang="en-IN" sz="2600" b="1" i="0" u="none" strike="noStrike">
            <a:solidFill>
              <a:schemeClr val="accent1">
                <a:lumMod val="50000"/>
              </a:schemeClr>
            </a:solidFill>
            <a:latin typeface="Lato black"/>
            <a:ea typeface="+mn-ea"/>
            <a:cs typeface="Calibri"/>
          </a:endParaRPr>
        </a:p>
      </xdr:txBody>
    </xdr:sp>
    <xdr:clientData/>
  </xdr:twoCellAnchor>
  <xdr:twoCellAnchor>
    <xdr:from>
      <xdr:col>16</xdr:col>
      <xdr:colOff>60960</xdr:colOff>
      <xdr:row>6</xdr:row>
      <xdr:rowOff>114300</xdr:rowOff>
    </xdr:from>
    <xdr:to>
      <xdr:col>19</xdr:col>
      <xdr:colOff>243840</xdr:colOff>
      <xdr:row>8</xdr:row>
      <xdr:rowOff>106680</xdr:rowOff>
    </xdr:to>
    <xdr:sp macro="" textlink="">
      <xdr:nvSpPr>
        <xdr:cNvPr id="148" name="TextBox 147">
          <a:extLst>
            <a:ext uri="{FF2B5EF4-FFF2-40B4-BE49-F238E27FC236}">
              <a16:creationId xmlns:a16="http://schemas.microsoft.com/office/drawing/2014/main" id="{E7836898-70A8-4ACB-A5EA-B0DF29F2945A}"/>
            </a:ext>
          </a:extLst>
        </xdr:cNvPr>
        <xdr:cNvSpPr txBox="1"/>
      </xdr:nvSpPr>
      <xdr:spPr>
        <a:xfrm>
          <a:off x="10546080" y="1257300"/>
          <a:ext cx="214884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C00000"/>
              </a:solidFill>
              <a:latin typeface="Lato black"/>
            </a:rPr>
            <a:t>Attrition</a:t>
          </a:r>
          <a:r>
            <a:rPr lang="en-IN" sz="1800" b="1" baseline="0">
              <a:solidFill>
                <a:srgbClr val="C00000"/>
              </a:solidFill>
              <a:latin typeface="Lato black"/>
            </a:rPr>
            <a:t> Rate</a:t>
          </a:r>
          <a:endParaRPr lang="en-IN" sz="1800" b="1">
            <a:solidFill>
              <a:srgbClr val="C00000"/>
            </a:solidFill>
            <a:latin typeface="Lato black"/>
          </a:endParaRPr>
        </a:p>
      </xdr:txBody>
    </xdr:sp>
    <xdr:clientData/>
  </xdr:twoCellAnchor>
  <xdr:twoCellAnchor>
    <xdr:from>
      <xdr:col>17</xdr:col>
      <xdr:colOff>213360</xdr:colOff>
      <xdr:row>8</xdr:row>
      <xdr:rowOff>113185</xdr:rowOff>
    </xdr:from>
    <xdr:to>
      <xdr:col>19</xdr:col>
      <xdr:colOff>198120</xdr:colOff>
      <xdr:row>11</xdr:row>
      <xdr:rowOff>68580</xdr:rowOff>
    </xdr:to>
    <xdr:sp macro="" textlink="KPI!E8">
      <xdr:nvSpPr>
        <xdr:cNvPr id="149" name="TextBox 148">
          <a:extLst>
            <a:ext uri="{FF2B5EF4-FFF2-40B4-BE49-F238E27FC236}">
              <a16:creationId xmlns:a16="http://schemas.microsoft.com/office/drawing/2014/main" id="{7E22B38F-3CDB-4A0A-BA52-2FB25A408E0D}"/>
            </a:ext>
          </a:extLst>
        </xdr:cNvPr>
        <xdr:cNvSpPr txBox="1"/>
      </xdr:nvSpPr>
      <xdr:spPr>
        <a:xfrm>
          <a:off x="11353800" y="1637185"/>
          <a:ext cx="1295400" cy="526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97CC927-ABFF-4641-BCD9-1A105F38E7C8}" type="TxLink">
            <a:rPr lang="en-US" sz="2400" b="1" i="0" u="none" strike="noStrike">
              <a:solidFill>
                <a:schemeClr val="accent1">
                  <a:lumMod val="50000"/>
                </a:schemeClr>
              </a:solidFill>
              <a:latin typeface="Lato black"/>
              <a:ea typeface="+mn-ea"/>
              <a:cs typeface="Calibri"/>
            </a:rPr>
            <a:pPr marL="0" indent="0"/>
            <a:t>16.12%</a:t>
          </a:fld>
          <a:endParaRPr lang="en-IN" sz="2400" b="1" i="0" u="none" strike="noStrike">
            <a:solidFill>
              <a:schemeClr val="accent1">
                <a:lumMod val="50000"/>
              </a:schemeClr>
            </a:solidFill>
            <a:latin typeface="Lato black"/>
            <a:ea typeface="+mn-ea"/>
            <a:cs typeface="Calibri"/>
          </a:endParaRPr>
        </a:p>
      </xdr:txBody>
    </xdr:sp>
    <xdr:clientData/>
  </xdr:twoCellAnchor>
  <xdr:twoCellAnchor>
    <xdr:from>
      <xdr:col>20</xdr:col>
      <xdr:colOff>335280</xdr:colOff>
      <xdr:row>6</xdr:row>
      <xdr:rowOff>91440</xdr:rowOff>
    </xdr:from>
    <xdr:to>
      <xdr:col>23</xdr:col>
      <xdr:colOff>518160</xdr:colOff>
      <xdr:row>8</xdr:row>
      <xdr:rowOff>83820</xdr:rowOff>
    </xdr:to>
    <xdr:sp macro="" textlink="">
      <xdr:nvSpPr>
        <xdr:cNvPr id="150" name="TextBox 149">
          <a:extLst>
            <a:ext uri="{FF2B5EF4-FFF2-40B4-BE49-F238E27FC236}">
              <a16:creationId xmlns:a16="http://schemas.microsoft.com/office/drawing/2014/main" id="{175BECCB-8E66-4034-BCB0-0B8F1878460D}"/>
            </a:ext>
          </a:extLst>
        </xdr:cNvPr>
        <xdr:cNvSpPr txBox="1"/>
      </xdr:nvSpPr>
      <xdr:spPr>
        <a:xfrm>
          <a:off x="13441680" y="1234440"/>
          <a:ext cx="214884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C00000"/>
              </a:solidFill>
              <a:latin typeface="Lato black"/>
            </a:rPr>
            <a:t>Average</a:t>
          </a:r>
          <a:r>
            <a:rPr lang="en-IN" sz="1800" b="1" baseline="0">
              <a:solidFill>
                <a:srgbClr val="C00000"/>
              </a:solidFill>
              <a:latin typeface="Lato black"/>
            </a:rPr>
            <a:t> Age</a:t>
          </a:r>
          <a:endParaRPr lang="en-IN" sz="1800" b="1">
            <a:solidFill>
              <a:srgbClr val="C00000"/>
            </a:solidFill>
            <a:latin typeface="Lato black"/>
          </a:endParaRPr>
        </a:p>
      </xdr:txBody>
    </xdr:sp>
    <xdr:clientData/>
  </xdr:twoCellAnchor>
  <xdr:twoCellAnchor>
    <xdr:from>
      <xdr:col>21</xdr:col>
      <xdr:colOff>533400</xdr:colOff>
      <xdr:row>8</xdr:row>
      <xdr:rowOff>90325</xdr:rowOff>
    </xdr:from>
    <xdr:to>
      <xdr:col>22</xdr:col>
      <xdr:colOff>647700</xdr:colOff>
      <xdr:row>11</xdr:row>
      <xdr:rowOff>45720</xdr:rowOff>
    </xdr:to>
    <xdr:sp macro="" textlink="KPI!C8">
      <xdr:nvSpPr>
        <xdr:cNvPr id="151" name="TextBox 150">
          <a:extLst>
            <a:ext uri="{FF2B5EF4-FFF2-40B4-BE49-F238E27FC236}">
              <a16:creationId xmlns:a16="http://schemas.microsoft.com/office/drawing/2014/main" id="{5F2477BC-4E7E-4275-979A-D7D71CEE31A2}"/>
            </a:ext>
          </a:extLst>
        </xdr:cNvPr>
        <xdr:cNvSpPr txBox="1"/>
      </xdr:nvSpPr>
      <xdr:spPr>
        <a:xfrm>
          <a:off x="14295120" y="1614325"/>
          <a:ext cx="769620" cy="526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D76AD89-74F5-4355-8250-0B9D8F979F63}" type="TxLink">
            <a:rPr lang="en-US" sz="2400" b="1" i="0" u="none" strike="noStrike">
              <a:solidFill>
                <a:schemeClr val="accent1">
                  <a:lumMod val="50000"/>
                </a:schemeClr>
              </a:solidFill>
              <a:latin typeface="Lato black"/>
              <a:ea typeface="+mn-ea"/>
              <a:cs typeface="Calibri"/>
            </a:rPr>
            <a:pPr marL="0" indent="0"/>
            <a:t>37</a:t>
          </a:fld>
          <a:endParaRPr lang="en-IN" sz="2400" b="1" i="0" u="none" strike="noStrike">
            <a:solidFill>
              <a:schemeClr val="accent1">
                <a:lumMod val="50000"/>
              </a:schemeClr>
            </a:solidFill>
            <a:latin typeface="Lato black"/>
            <a:ea typeface="+mn-ea"/>
            <a:cs typeface="Calibri"/>
          </a:endParaRPr>
        </a:p>
      </xdr:txBody>
    </xdr:sp>
    <xdr:clientData/>
  </xdr:twoCellAnchor>
  <xdr:oneCellAnchor>
    <xdr:from>
      <xdr:col>10</xdr:col>
      <xdr:colOff>7620</xdr:colOff>
      <xdr:row>6</xdr:row>
      <xdr:rowOff>152400</xdr:rowOff>
    </xdr:from>
    <xdr:ext cx="641985" cy="403860"/>
    <xdr:pic>
      <xdr:nvPicPr>
        <xdr:cNvPr id="152" name="image7.png">
          <a:extLst>
            <a:ext uri="{FF2B5EF4-FFF2-40B4-BE49-F238E27FC236}">
              <a16:creationId xmlns:a16="http://schemas.microsoft.com/office/drawing/2014/main" id="{CD96B1D3-0284-4656-B152-52BD4686ECF9}"/>
            </a:ext>
          </a:extLst>
        </xdr:cNvPr>
        <xdr:cNvPicPr preferRelativeResize="0"/>
      </xdr:nvPicPr>
      <xdr:blipFill>
        <a:blip xmlns:r="http://schemas.openxmlformats.org/officeDocument/2006/relationships" r:embed="rId2" cstate="print"/>
        <a:stretch>
          <a:fillRect/>
        </a:stretch>
      </xdr:blipFill>
      <xdr:spPr>
        <a:xfrm>
          <a:off x="6560820" y="1295400"/>
          <a:ext cx="641985" cy="403860"/>
        </a:xfrm>
        <a:prstGeom prst="rect">
          <a:avLst/>
        </a:prstGeom>
        <a:noFill/>
      </xdr:spPr>
    </xdr:pic>
    <xdr:clientData fLocksWithSheet="0"/>
  </xdr:oneCellAnchor>
  <xdr:oneCellAnchor>
    <xdr:from>
      <xdr:col>14</xdr:col>
      <xdr:colOff>613410</xdr:colOff>
      <xdr:row>6</xdr:row>
      <xdr:rowOff>182880</xdr:rowOff>
    </xdr:from>
    <xdr:ext cx="468630" cy="335280"/>
    <xdr:pic>
      <xdr:nvPicPr>
        <xdr:cNvPr id="153" name="image5.png">
          <a:extLst>
            <a:ext uri="{FF2B5EF4-FFF2-40B4-BE49-F238E27FC236}">
              <a16:creationId xmlns:a16="http://schemas.microsoft.com/office/drawing/2014/main" id="{C7AB19CF-1EE8-496A-A95E-F89CAF216AE0}"/>
            </a:ext>
          </a:extLst>
        </xdr:cNvPr>
        <xdr:cNvPicPr preferRelativeResize="0"/>
      </xdr:nvPicPr>
      <xdr:blipFill>
        <a:blip xmlns:r="http://schemas.openxmlformats.org/officeDocument/2006/relationships" r:embed="rId3" cstate="print"/>
        <a:stretch>
          <a:fillRect/>
        </a:stretch>
      </xdr:blipFill>
      <xdr:spPr>
        <a:xfrm>
          <a:off x="9787890" y="1325880"/>
          <a:ext cx="468630" cy="335280"/>
        </a:xfrm>
        <a:prstGeom prst="rect">
          <a:avLst/>
        </a:prstGeom>
        <a:noFill/>
      </xdr:spPr>
    </xdr:pic>
    <xdr:clientData fLocksWithSheet="0"/>
  </xdr:oneCellAnchor>
  <xdr:oneCellAnchor>
    <xdr:from>
      <xdr:col>23</xdr:col>
      <xdr:colOff>485775</xdr:colOff>
      <xdr:row>6</xdr:row>
      <xdr:rowOff>175260</xdr:rowOff>
    </xdr:from>
    <xdr:ext cx="421005" cy="304800"/>
    <xdr:pic>
      <xdr:nvPicPr>
        <xdr:cNvPr id="155" name="image6.png">
          <a:extLst>
            <a:ext uri="{FF2B5EF4-FFF2-40B4-BE49-F238E27FC236}">
              <a16:creationId xmlns:a16="http://schemas.microsoft.com/office/drawing/2014/main" id="{DA49936E-C5E9-4349-83CD-3C5844BF373A}"/>
            </a:ext>
          </a:extLst>
        </xdr:cNvPr>
        <xdr:cNvPicPr preferRelativeResize="0"/>
      </xdr:nvPicPr>
      <xdr:blipFill>
        <a:blip xmlns:r="http://schemas.openxmlformats.org/officeDocument/2006/relationships" r:embed="rId4" cstate="print"/>
        <a:stretch>
          <a:fillRect/>
        </a:stretch>
      </xdr:blipFill>
      <xdr:spPr>
        <a:xfrm>
          <a:off x="15558135" y="1318260"/>
          <a:ext cx="421005" cy="304800"/>
        </a:xfrm>
        <a:prstGeom prst="rect">
          <a:avLst/>
        </a:prstGeom>
        <a:noFill/>
      </xdr:spPr>
    </xdr:pic>
    <xdr:clientData fLocksWithSheet="0"/>
  </xdr:oneCellAnchor>
  <xdr:oneCellAnchor>
    <xdr:from>
      <xdr:col>19</xdr:col>
      <xdr:colOff>251460</xdr:colOff>
      <xdr:row>7</xdr:row>
      <xdr:rowOff>1</xdr:rowOff>
    </xdr:from>
    <xdr:ext cx="464820" cy="304800"/>
    <xdr:pic>
      <xdr:nvPicPr>
        <xdr:cNvPr id="156" name="image2.png">
          <a:extLst>
            <a:ext uri="{FF2B5EF4-FFF2-40B4-BE49-F238E27FC236}">
              <a16:creationId xmlns:a16="http://schemas.microsoft.com/office/drawing/2014/main" id="{86EC4F14-C288-43C4-B485-F38A14CE0A62}"/>
            </a:ext>
          </a:extLst>
        </xdr:cNvPr>
        <xdr:cNvPicPr preferRelativeResize="0"/>
      </xdr:nvPicPr>
      <xdr:blipFill>
        <a:blip xmlns:r="http://schemas.openxmlformats.org/officeDocument/2006/relationships" r:embed="rId5" cstate="print"/>
        <a:stretch>
          <a:fillRect/>
        </a:stretch>
      </xdr:blipFill>
      <xdr:spPr>
        <a:xfrm>
          <a:off x="12702540" y="1333501"/>
          <a:ext cx="464820" cy="304800"/>
        </a:xfrm>
        <a:prstGeom prst="rect">
          <a:avLst/>
        </a:prstGeom>
        <a:noFill/>
      </xdr:spPr>
    </xdr:pic>
    <xdr:clientData fLocksWithSheet="0"/>
  </xdr:oneCellAnchor>
  <xdr:twoCellAnchor>
    <xdr:from>
      <xdr:col>5</xdr:col>
      <xdr:colOff>388620</xdr:colOff>
      <xdr:row>2</xdr:row>
      <xdr:rowOff>15240</xdr:rowOff>
    </xdr:from>
    <xdr:to>
      <xdr:col>15</xdr:col>
      <xdr:colOff>144780</xdr:colOff>
      <xdr:row>5</xdr:row>
      <xdr:rowOff>91440</xdr:rowOff>
    </xdr:to>
    <xdr:sp macro="" textlink="">
      <xdr:nvSpPr>
        <xdr:cNvPr id="6" name="TextBox 5">
          <a:extLst>
            <a:ext uri="{FF2B5EF4-FFF2-40B4-BE49-F238E27FC236}">
              <a16:creationId xmlns:a16="http://schemas.microsoft.com/office/drawing/2014/main" id="{BD20E8B5-9839-4EDA-A774-AD95CD796692}"/>
            </a:ext>
          </a:extLst>
        </xdr:cNvPr>
        <xdr:cNvSpPr txBox="1"/>
      </xdr:nvSpPr>
      <xdr:spPr>
        <a:xfrm>
          <a:off x="3665220" y="396240"/>
          <a:ext cx="6309360"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chemeClr val="accent1">
                  <a:lumMod val="75000"/>
                </a:schemeClr>
              </a:solidFill>
              <a:latin typeface="Lato black"/>
            </a:rPr>
            <a:t>HR  ANALYTICS</a:t>
          </a:r>
          <a:r>
            <a:rPr lang="en-IN" sz="3200" b="1" baseline="0">
              <a:solidFill>
                <a:schemeClr val="accent1">
                  <a:lumMod val="75000"/>
                </a:schemeClr>
              </a:solidFill>
              <a:latin typeface="Lato black"/>
            </a:rPr>
            <a:t>  DASHBOARD</a:t>
          </a:r>
          <a:endParaRPr lang="en-IN" sz="3200" b="1">
            <a:solidFill>
              <a:schemeClr val="accent1">
                <a:lumMod val="75000"/>
              </a:schemeClr>
            </a:solidFill>
            <a:latin typeface="Lato black"/>
          </a:endParaRPr>
        </a:p>
      </xdr:txBody>
    </xdr:sp>
    <xdr:clientData/>
  </xdr:twoCellAnchor>
  <xdr:oneCellAnchor>
    <xdr:from>
      <xdr:col>3</xdr:col>
      <xdr:colOff>129540</xdr:colOff>
      <xdr:row>2</xdr:row>
      <xdr:rowOff>91440</xdr:rowOff>
    </xdr:from>
    <xdr:ext cx="822960" cy="579120"/>
    <xdr:pic>
      <xdr:nvPicPr>
        <xdr:cNvPr id="157" name="image1.png">
          <a:extLst>
            <a:ext uri="{FF2B5EF4-FFF2-40B4-BE49-F238E27FC236}">
              <a16:creationId xmlns:a16="http://schemas.microsoft.com/office/drawing/2014/main" id="{267F5045-D7C9-4DC2-B7E2-60579AE548B2}"/>
            </a:ext>
          </a:extLst>
        </xdr:cNvPr>
        <xdr:cNvPicPr preferRelativeResize="0"/>
      </xdr:nvPicPr>
      <xdr:blipFill>
        <a:blip xmlns:r="http://schemas.openxmlformats.org/officeDocument/2006/relationships" r:embed="rId6" cstate="print"/>
        <a:stretch>
          <a:fillRect/>
        </a:stretch>
      </xdr:blipFill>
      <xdr:spPr>
        <a:xfrm>
          <a:off x="2095500" y="472440"/>
          <a:ext cx="822960" cy="579120"/>
        </a:xfrm>
        <a:prstGeom prst="rect">
          <a:avLst/>
        </a:prstGeom>
        <a:noFill/>
      </xdr:spPr>
    </xdr:pic>
    <xdr:clientData fLocksWithSheet="0"/>
  </xdr:oneCellAnchor>
  <xdr:oneCellAnchor>
    <xdr:from>
      <xdr:col>16</xdr:col>
      <xdr:colOff>57149</xdr:colOff>
      <xdr:row>2</xdr:row>
      <xdr:rowOff>40820</xdr:rowOff>
    </xdr:from>
    <xdr:ext cx="868135" cy="688523"/>
    <xdr:pic>
      <xdr:nvPicPr>
        <xdr:cNvPr id="158" name="image3.png">
          <a:extLst>
            <a:ext uri="{FF2B5EF4-FFF2-40B4-BE49-F238E27FC236}">
              <a16:creationId xmlns:a16="http://schemas.microsoft.com/office/drawing/2014/main" id="{5F12176C-6830-4017-A5CE-94564772DA87}"/>
            </a:ext>
          </a:extLst>
        </xdr:cNvPr>
        <xdr:cNvPicPr preferRelativeResize="0"/>
      </xdr:nvPicPr>
      <xdr:blipFill>
        <a:blip xmlns:r="http://schemas.openxmlformats.org/officeDocument/2006/relationships" r:embed="rId7" cstate="print"/>
        <a:stretch>
          <a:fillRect/>
        </a:stretch>
      </xdr:blipFill>
      <xdr:spPr>
        <a:xfrm>
          <a:off x="10507435" y="432706"/>
          <a:ext cx="868135" cy="688523"/>
        </a:xfrm>
        <a:prstGeom prst="rect">
          <a:avLst/>
        </a:prstGeom>
        <a:noFill/>
      </xdr:spPr>
    </xdr:pic>
    <xdr:clientData fLocksWithSheet="0"/>
  </xdr:oneCellAnchor>
  <xdr:twoCellAnchor>
    <xdr:from>
      <xdr:col>17</xdr:col>
      <xdr:colOff>315684</xdr:colOff>
      <xdr:row>2</xdr:row>
      <xdr:rowOff>21771</xdr:rowOff>
    </xdr:from>
    <xdr:to>
      <xdr:col>21</xdr:col>
      <xdr:colOff>0</xdr:colOff>
      <xdr:row>5</xdr:row>
      <xdr:rowOff>152400</xdr:rowOff>
    </xdr:to>
    <xdr:sp macro="" textlink="">
      <xdr:nvSpPr>
        <xdr:cNvPr id="7" name="TextBox 6">
          <a:extLst>
            <a:ext uri="{FF2B5EF4-FFF2-40B4-BE49-F238E27FC236}">
              <a16:creationId xmlns:a16="http://schemas.microsoft.com/office/drawing/2014/main" id="{718EE5EA-7E4D-4D4D-AF00-293EEE61E462}"/>
            </a:ext>
          </a:extLst>
        </xdr:cNvPr>
        <xdr:cNvSpPr txBox="1"/>
      </xdr:nvSpPr>
      <xdr:spPr>
        <a:xfrm>
          <a:off x="11419113" y="413657"/>
          <a:ext cx="2296887" cy="718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C00000"/>
              </a:solidFill>
              <a:latin typeface="Lato black"/>
            </a:rPr>
            <a:t>JOB</a:t>
          </a:r>
          <a:r>
            <a:rPr lang="en-IN" sz="1800" b="1" baseline="0">
              <a:solidFill>
                <a:srgbClr val="C00000"/>
              </a:solidFill>
              <a:latin typeface="Lato black"/>
            </a:rPr>
            <a:t> SATISFACTION </a:t>
          </a:r>
        </a:p>
        <a:p>
          <a:r>
            <a:rPr lang="en-IN" sz="1800" b="1" baseline="0">
              <a:solidFill>
                <a:srgbClr val="C00000"/>
              </a:solidFill>
              <a:latin typeface="Lato black"/>
            </a:rPr>
            <a:t>RATING</a:t>
          </a:r>
          <a:endParaRPr lang="en-IN" sz="1800" b="1">
            <a:solidFill>
              <a:srgbClr val="C00000"/>
            </a:solidFill>
            <a:latin typeface="Lato black"/>
          </a:endParaRPr>
        </a:p>
      </xdr:txBody>
    </xdr:sp>
    <xdr:clientData/>
  </xdr:twoCellAnchor>
  <xdr:twoCellAnchor>
    <xdr:from>
      <xdr:col>20</xdr:col>
      <xdr:colOff>264730</xdr:colOff>
      <xdr:row>1</xdr:row>
      <xdr:rowOff>128883</xdr:rowOff>
    </xdr:from>
    <xdr:to>
      <xdr:col>22</xdr:col>
      <xdr:colOff>194442</xdr:colOff>
      <xdr:row>5</xdr:row>
      <xdr:rowOff>183932</xdr:rowOff>
    </xdr:to>
    <xdr:graphicFrame macro="">
      <xdr:nvGraphicFramePr>
        <xdr:cNvPr id="55" name="Chart 54">
          <a:extLst>
            <a:ext uri="{FF2B5EF4-FFF2-40B4-BE49-F238E27FC236}">
              <a16:creationId xmlns:a16="http://schemas.microsoft.com/office/drawing/2014/main" id="{02A93230-8714-4696-97DF-01B40ED8A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26274</xdr:colOff>
      <xdr:row>3</xdr:row>
      <xdr:rowOff>15765</xdr:rowOff>
    </xdr:from>
    <xdr:to>
      <xdr:col>21</xdr:col>
      <xdr:colOff>436179</xdr:colOff>
      <xdr:row>4</xdr:row>
      <xdr:rowOff>73572</xdr:rowOff>
    </xdr:to>
    <xdr:sp macro="" textlink="Rating!$B$6">
      <xdr:nvSpPr>
        <xdr:cNvPr id="8" name="TextBox 7">
          <a:extLst>
            <a:ext uri="{FF2B5EF4-FFF2-40B4-BE49-F238E27FC236}">
              <a16:creationId xmlns:a16="http://schemas.microsoft.com/office/drawing/2014/main" id="{F5593580-FD94-4E09-AA31-CD3D3E00A7B7}"/>
            </a:ext>
          </a:extLst>
        </xdr:cNvPr>
        <xdr:cNvSpPr txBox="1"/>
      </xdr:nvSpPr>
      <xdr:spPr>
        <a:xfrm>
          <a:off x="13821102" y="583324"/>
          <a:ext cx="409905" cy="246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110DD14-664A-4E92-9418-9146853A6B3C}" type="TxLink">
            <a:rPr lang="en-US" sz="1200" b="1" i="0" u="none" strike="noStrike">
              <a:solidFill>
                <a:srgbClr val="000000"/>
              </a:solidFill>
              <a:latin typeface="Calibri"/>
              <a:cs typeface="Calibri"/>
            </a:rPr>
            <a:pPr/>
            <a:t>2.6</a:t>
          </a:fld>
          <a:endParaRPr lang="en-IN" sz="1200" b="1"/>
        </a:p>
      </xdr:txBody>
    </xdr:sp>
    <xdr:clientData/>
  </xdr:twoCellAnchor>
  <xdr:twoCellAnchor>
    <xdr:from>
      <xdr:col>21</xdr:col>
      <xdr:colOff>457200</xdr:colOff>
      <xdr:row>1</xdr:row>
      <xdr:rowOff>175259</xdr:rowOff>
    </xdr:from>
    <xdr:to>
      <xdr:col>24</xdr:col>
      <xdr:colOff>464820</xdr:colOff>
      <xdr:row>5</xdr:row>
      <xdr:rowOff>129540</xdr:rowOff>
    </xdr:to>
    <xdr:graphicFrame macro="">
      <xdr:nvGraphicFramePr>
        <xdr:cNvPr id="57" name="Chart 56">
          <a:extLst>
            <a:ext uri="{FF2B5EF4-FFF2-40B4-BE49-F238E27FC236}">
              <a16:creationId xmlns:a16="http://schemas.microsoft.com/office/drawing/2014/main" id="{5228693D-9F08-4137-BC1E-B2AA7A5E15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571500</xdr:colOff>
      <xdr:row>2</xdr:row>
      <xdr:rowOff>106680</xdr:rowOff>
    </xdr:from>
    <xdr:to>
      <xdr:col>24</xdr:col>
      <xdr:colOff>388619</xdr:colOff>
      <xdr:row>4</xdr:row>
      <xdr:rowOff>190499</xdr:rowOff>
    </xdr:to>
    <xdr:sp macro="" textlink="">
      <xdr:nvSpPr>
        <xdr:cNvPr id="58" name="Freeform: Shape 57">
          <a:extLst>
            <a:ext uri="{FF2B5EF4-FFF2-40B4-BE49-F238E27FC236}">
              <a16:creationId xmlns:a16="http://schemas.microsoft.com/office/drawing/2014/main" id="{9DDBE30F-0555-4803-9CFD-2811A83AD188}"/>
            </a:ext>
          </a:extLst>
        </xdr:cNvPr>
        <xdr:cNvSpPr/>
      </xdr:nvSpPr>
      <xdr:spPr>
        <a:xfrm>
          <a:off x="14333220" y="487680"/>
          <a:ext cx="1783079" cy="464819"/>
        </a:xfrm>
        <a:custGeom>
          <a:avLst/>
          <a:gdLst>
            <a:gd name="connsiteX0" fmla="*/ 2555288 w 2920359"/>
            <a:gd name="connsiteY0" fmla="*/ 55979 h 701041"/>
            <a:gd name="connsiteX1" fmla="*/ 2482986 w 2920359"/>
            <a:gd name="connsiteY1" fmla="*/ 286566 h 701041"/>
            <a:gd name="connsiteX2" fmla="*/ 2249009 w 2920359"/>
            <a:gd name="connsiteY2" fmla="*/ 286564 h 701041"/>
            <a:gd name="connsiteX3" fmla="*/ 2438301 w 2920359"/>
            <a:gd name="connsiteY3" fmla="*/ 429073 h 701041"/>
            <a:gd name="connsiteX4" fmla="*/ 2365997 w 2920359"/>
            <a:gd name="connsiteY4" fmla="*/ 659658 h 701041"/>
            <a:gd name="connsiteX5" fmla="*/ 2555288 w 2920359"/>
            <a:gd name="connsiteY5" fmla="*/ 517147 h 701041"/>
            <a:gd name="connsiteX6" fmla="*/ 2744578 w 2920359"/>
            <a:gd name="connsiteY6" fmla="*/ 659658 h 701041"/>
            <a:gd name="connsiteX7" fmla="*/ 2672274 w 2920359"/>
            <a:gd name="connsiteY7" fmla="*/ 429073 h 701041"/>
            <a:gd name="connsiteX8" fmla="*/ 2861566 w 2920359"/>
            <a:gd name="connsiteY8" fmla="*/ 286564 h 701041"/>
            <a:gd name="connsiteX9" fmla="*/ 2627589 w 2920359"/>
            <a:gd name="connsiteY9" fmla="*/ 286566 h 701041"/>
            <a:gd name="connsiteX10" fmla="*/ 1831759 w 2920359"/>
            <a:gd name="connsiteY10" fmla="*/ 55979 h 701041"/>
            <a:gd name="connsiteX11" fmla="*/ 1759457 w 2920359"/>
            <a:gd name="connsiteY11" fmla="*/ 286566 h 701041"/>
            <a:gd name="connsiteX12" fmla="*/ 1525480 w 2920359"/>
            <a:gd name="connsiteY12" fmla="*/ 286564 h 701041"/>
            <a:gd name="connsiteX13" fmla="*/ 1714772 w 2920359"/>
            <a:gd name="connsiteY13" fmla="*/ 429073 h 701041"/>
            <a:gd name="connsiteX14" fmla="*/ 1642468 w 2920359"/>
            <a:gd name="connsiteY14" fmla="*/ 659658 h 701041"/>
            <a:gd name="connsiteX15" fmla="*/ 1831759 w 2920359"/>
            <a:gd name="connsiteY15" fmla="*/ 517147 h 701041"/>
            <a:gd name="connsiteX16" fmla="*/ 2021049 w 2920359"/>
            <a:gd name="connsiteY16" fmla="*/ 659658 h 701041"/>
            <a:gd name="connsiteX17" fmla="*/ 1948745 w 2920359"/>
            <a:gd name="connsiteY17" fmla="*/ 429073 h 701041"/>
            <a:gd name="connsiteX18" fmla="*/ 2138037 w 2920359"/>
            <a:gd name="connsiteY18" fmla="*/ 286564 h 701041"/>
            <a:gd name="connsiteX19" fmla="*/ 1904060 w 2920359"/>
            <a:gd name="connsiteY19" fmla="*/ 286566 h 701041"/>
            <a:gd name="connsiteX20" fmla="*/ 1108230 w 2920359"/>
            <a:gd name="connsiteY20" fmla="*/ 55979 h 701041"/>
            <a:gd name="connsiteX21" fmla="*/ 1035928 w 2920359"/>
            <a:gd name="connsiteY21" fmla="*/ 286566 h 701041"/>
            <a:gd name="connsiteX22" fmla="*/ 801951 w 2920359"/>
            <a:gd name="connsiteY22" fmla="*/ 286564 h 701041"/>
            <a:gd name="connsiteX23" fmla="*/ 991243 w 2920359"/>
            <a:gd name="connsiteY23" fmla="*/ 429073 h 701041"/>
            <a:gd name="connsiteX24" fmla="*/ 918939 w 2920359"/>
            <a:gd name="connsiteY24" fmla="*/ 659658 h 701041"/>
            <a:gd name="connsiteX25" fmla="*/ 1108230 w 2920359"/>
            <a:gd name="connsiteY25" fmla="*/ 517147 h 701041"/>
            <a:gd name="connsiteX26" fmla="*/ 1297520 w 2920359"/>
            <a:gd name="connsiteY26" fmla="*/ 659658 h 701041"/>
            <a:gd name="connsiteX27" fmla="*/ 1225216 w 2920359"/>
            <a:gd name="connsiteY27" fmla="*/ 429073 h 701041"/>
            <a:gd name="connsiteX28" fmla="*/ 1414508 w 2920359"/>
            <a:gd name="connsiteY28" fmla="*/ 286564 h 701041"/>
            <a:gd name="connsiteX29" fmla="*/ 1180531 w 2920359"/>
            <a:gd name="connsiteY29" fmla="*/ 286566 h 701041"/>
            <a:gd name="connsiteX30" fmla="*/ 384701 w 2920359"/>
            <a:gd name="connsiteY30" fmla="*/ 55979 h 701041"/>
            <a:gd name="connsiteX31" fmla="*/ 312399 w 2920359"/>
            <a:gd name="connsiteY31" fmla="*/ 286566 h 701041"/>
            <a:gd name="connsiteX32" fmla="*/ 78422 w 2920359"/>
            <a:gd name="connsiteY32" fmla="*/ 286564 h 701041"/>
            <a:gd name="connsiteX33" fmla="*/ 267714 w 2920359"/>
            <a:gd name="connsiteY33" fmla="*/ 429073 h 701041"/>
            <a:gd name="connsiteX34" fmla="*/ 195410 w 2920359"/>
            <a:gd name="connsiteY34" fmla="*/ 659658 h 701041"/>
            <a:gd name="connsiteX35" fmla="*/ 384701 w 2920359"/>
            <a:gd name="connsiteY35" fmla="*/ 517147 h 701041"/>
            <a:gd name="connsiteX36" fmla="*/ 573991 w 2920359"/>
            <a:gd name="connsiteY36" fmla="*/ 659658 h 701041"/>
            <a:gd name="connsiteX37" fmla="*/ 501687 w 2920359"/>
            <a:gd name="connsiteY37" fmla="*/ 429073 h 701041"/>
            <a:gd name="connsiteX38" fmla="*/ 690979 w 2920359"/>
            <a:gd name="connsiteY38" fmla="*/ 286564 h 701041"/>
            <a:gd name="connsiteX39" fmla="*/ 457002 w 2920359"/>
            <a:gd name="connsiteY39" fmla="*/ 286566 h 701041"/>
            <a:gd name="connsiteX40" fmla="*/ 0 w 2920359"/>
            <a:gd name="connsiteY40" fmla="*/ 0 h 701041"/>
            <a:gd name="connsiteX41" fmla="*/ 2920359 w 2920359"/>
            <a:gd name="connsiteY41" fmla="*/ 0 h 701041"/>
            <a:gd name="connsiteX42" fmla="*/ 2920359 w 2920359"/>
            <a:gd name="connsiteY42" fmla="*/ 701041 h 701041"/>
            <a:gd name="connsiteX43" fmla="*/ 0 w 2920359"/>
            <a:gd name="connsiteY43" fmla="*/ 701041 h 70104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920359" h="701041">
              <a:moveTo>
                <a:pt x="2555288" y="55979"/>
              </a:moveTo>
              <a:lnTo>
                <a:pt x="2482986" y="286566"/>
              </a:lnTo>
              <a:lnTo>
                <a:pt x="2249009" y="286564"/>
              </a:lnTo>
              <a:lnTo>
                <a:pt x="2438301" y="429073"/>
              </a:lnTo>
              <a:lnTo>
                <a:pt x="2365997" y="659658"/>
              </a:lnTo>
              <a:lnTo>
                <a:pt x="2555288" y="517147"/>
              </a:lnTo>
              <a:lnTo>
                <a:pt x="2744578" y="659658"/>
              </a:lnTo>
              <a:lnTo>
                <a:pt x="2672274" y="429073"/>
              </a:lnTo>
              <a:lnTo>
                <a:pt x="2861566" y="286564"/>
              </a:lnTo>
              <a:lnTo>
                <a:pt x="2627589" y="286566"/>
              </a:lnTo>
              <a:close/>
              <a:moveTo>
                <a:pt x="1831759" y="55979"/>
              </a:moveTo>
              <a:lnTo>
                <a:pt x="1759457" y="286566"/>
              </a:lnTo>
              <a:lnTo>
                <a:pt x="1525480" y="286564"/>
              </a:lnTo>
              <a:lnTo>
                <a:pt x="1714772" y="429073"/>
              </a:lnTo>
              <a:lnTo>
                <a:pt x="1642468" y="659658"/>
              </a:lnTo>
              <a:lnTo>
                <a:pt x="1831759" y="517147"/>
              </a:lnTo>
              <a:lnTo>
                <a:pt x="2021049" y="659658"/>
              </a:lnTo>
              <a:lnTo>
                <a:pt x="1948745" y="429073"/>
              </a:lnTo>
              <a:lnTo>
                <a:pt x="2138037" y="286564"/>
              </a:lnTo>
              <a:lnTo>
                <a:pt x="1904060" y="286566"/>
              </a:lnTo>
              <a:close/>
              <a:moveTo>
                <a:pt x="1108230" y="55979"/>
              </a:moveTo>
              <a:lnTo>
                <a:pt x="1035928" y="286566"/>
              </a:lnTo>
              <a:lnTo>
                <a:pt x="801951" y="286564"/>
              </a:lnTo>
              <a:lnTo>
                <a:pt x="991243" y="429073"/>
              </a:lnTo>
              <a:lnTo>
                <a:pt x="918939" y="659658"/>
              </a:lnTo>
              <a:lnTo>
                <a:pt x="1108230" y="517147"/>
              </a:lnTo>
              <a:lnTo>
                <a:pt x="1297520" y="659658"/>
              </a:lnTo>
              <a:lnTo>
                <a:pt x="1225216" y="429073"/>
              </a:lnTo>
              <a:lnTo>
                <a:pt x="1414508" y="286564"/>
              </a:lnTo>
              <a:lnTo>
                <a:pt x="1180531" y="286566"/>
              </a:lnTo>
              <a:close/>
              <a:moveTo>
                <a:pt x="384701" y="55979"/>
              </a:moveTo>
              <a:lnTo>
                <a:pt x="312399" y="286566"/>
              </a:lnTo>
              <a:lnTo>
                <a:pt x="78422" y="286564"/>
              </a:lnTo>
              <a:lnTo>
                <a:pt x="267714" y="429073"/>
              </a:lnTo>
              <a:lnTo>
                <a:pt x="195410" y="659658"/>
              </a:lnTo>
              <a:lnTo>
                <a:pt x="384701" y="517147"/>
              </a:lnTo>
              <a:lnTo>
                <a:pt x="573991" y="659658"/>
              </a:lnTo>
              <a:lnTo>
                <a:pt x="501687" y="429073"/>
              </a:lnTo>
              <a:lnTo>
                <a:pt x="690979" y="286564"/>
              </a:lnTo>
              <a:lnTo>
                <a:pt x="457002" y="286566"/>
              </a:lnTo>
              <a:close/>
              <a:moveTo>
                <a:pt x="0" y="0"/>
              </a:moveTo>
              <a:lnTo>
                <a:pt x="2920359" y="0"/>
              </a:lnTo>
              <a:lnTo>
                <a:pt x="2920359" y="701041"/>
              </a:lnTo>
              <a:lnTo>
                <a:pt x="0" y="701041"/>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381000</xdr:colOff>
      <xdr:row>17</xdr:row>
      <xdr:rowOff>158115</xdr:rowOff>
    </xdr:from>
    <xdr:to>
      <xdr:col>4</xdr:col>
      <xdr:colOff>403860</xdr:colOff>
      <xdr:row>24</xdr:row>
      <xdr:rowOff>51435</xdr:rowOff>
    </xdr:to>
    <xdr:graphicFrame macro="">
      <xdr:nvGraphicFramePr>
        <xdr:cNvPr id="59" name="Chart 58">
          <a:extLst>
            <a:ext uri="{FF2B5EF4-FFF2-40B4-BE49-F238E27FC236}">
              <a16:creationId xmlns:a16="http://schemas.microsoft.com/office/drawing/2014/main" id="{053A233C-D90E-4DC3-851A-AA386EB921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26670</xdr:colOff>
      <xdr:row>17</xdr:row>
      <xdr:rowOff>158115</xdr:rowOff>
    </xdr:from>
    <xdr:to>
      <xdr:col>9</xdr:col>
      <xdr:colOff>49530</xdr:colOff>
      <xdr:row>24</xdr:row>
      <xdr:rowOff>51435</xdr:rowOff>
    </xdr:to>
    <xdr:graphicFrame macro="">
      <xdr:nvGraphicFramePr>
        <xdr:cNvPr id="60" name="Chart 59">
          <a:extLst>
            <a:ext uri="{FF2B5EF4-FFF2-40B4-BE49-F238E27FC236}">
              <a16:creationId xmlns:a16="http://schemas.microsoft.com/office/drawing/2014/main" id="{6CB3AA4F-6893-4CC5-ADBA-21EAF419FB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6</xdr:col>
      <xdr:colOff>56420</xdr:colOff>
      <xdr:row>19</xdr:row>
      <xdr:rowOff>28575</xdr:rowOff>
    </xdr:from>
    <xdr:to>
      <xdr:col>7</xdr:col>
      <xdr:colOff>137159</xdr:colOff>
      <xdr:row>22</xdr:row>
      <xdr:rowOff>180975</xdr:rowOff>
    </xdr:to>
    <xdr:pic>
      <xdr:nvPicPr>
        <xdr:cNvPr id="10" name="Graphic 9" descr="Male profile">
          <a:extLst>
            <a:ext uri="{FF2B5EF4-FFF2-40B4-BE49-F238E27FC236}">
              <a16:creationId xmlns:a16="http://schemas.microsoft.com/office/drawing/2014/main" id="{CD2C3C4F-C8FC-454A-80AE-2DD71444875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988340" y="3648075"/>
          <a:ext cx="736059" cy="723900"/>
        </a:xfrm>
        <a:prstGeom prst="rect">
          <a:avLst/>
        </a:prstGeom>
      </xdr:spPr>
    </xdr:pic>
    <xdr:clientData/>
  </xdr:twoCellAnchor>
  <xdr:twoCellAnchor editAs="oneCell">
    <xdr:from>
      <xdr:col>4</xdr:col>
      <xdr:colOff>310712</xdr:colOff>
      <xdr:row>19</xdr:row>
      <xdr:rowOff>39402</xdr:rowOff>
    </xdr:from>
    <xdr:to>
      <xdr:col>5</xdr:col>
      <xdr:colOff>365760</xdr:colOff>
      <xdr:row>22</xdr:row>
      <xdr:rowOff>170148</xdr:rowOff>
    </xdr:to>
    <xdr:pic>
      <xdr:nvPicPr>
        <xdr:cNvPr id="12" name="Graphic 11" descr="Female Profile">
          <a:extLst>
            <a:ext uri="{FF2B5EF4-FFF2-40B4-BE49-F238E27FC236}">
              <a16:creationId xmlns:a16="http://schemas.microsoft.com/office/drawing/2014/main" id="{85BCA585-D9CD-4849-B7B8-03FDBDC53A9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931992" y="3658902"/>
          <a:ext cx="710368" cy="702246"/>
        </a:xfrm>
        <a:prstGeom prst="rect">
          <a:avLst/>
        </a:prstGeom>
      </xdr:spPr>
    </xdr:pic>
    <xdr:clientData/>
  </xdr:twoCellAnchor>
  <xdr:twoCellAnchor>
    <xdr:from>
      <xdr:col>3</xdr:col>
      <xdr:colOff>53340</xdr:colOff>
      <xdr:row>11</xdr:row>
      <xdr:rowOff>163287</xdr:rowOff>
    </xdr:from>
    <xdr:to>
      <xdr:col>7</xdr:col>
      <xdr:colOff>411480</xdr:colOff>
      <xdr:row>13</xdr:row>
      <xdr:rowOff>152401</xdr:rowOff>
    </xdr:to>
    <xdr:sp macro="" textlink="">
      <xdr:nvSpPr>
        <xdr:cNvPr id="15" name="TextBox 14">
          <a:extLst>
            <a:ext uri="{FF2B5EF4-FFF2-40B4-BE49-F238E27FC236}">
              <a16:creationId xmlns:a16="http://schemas.microsoft.com/office/drawing/2014/main" id="{5AF98E18-3CD4-403F-8483-16594370ED68}"/>
            </a:ext>
          </a:extLst>
        </xdr:cNvPr>
        <xdr:cNvSpPr txBox="1"/>
      </xdr:nvSpPr>
      <xdr:spPr>
        <a:xfrm>
          <a:off x="2012769" y="2318658"/>
          <a:ext cx="2970711"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C00000"/>
              </a:solidFill>
              <a:latin typeface="Lato black"/>
            </a:rPr>
            <a:t>Total</a:t>
          </a:r>
          <a:r>
            <a:rPr lang="en-IN" sz="1600" b="1" baseline="0">
              <a:solidFill>
                <a:srgbClr val="C00000"/>
              </a:solidFill>
              <a:latin typeface="Lato black"/>
            </a:rPr>
            <a:t> Employees by Gender</a:t>
          </a:r>
          <a:endParaRPr lang="en-IN" sz="1600" b="1">
            <a:solidFill>
              <a:srgbClr val="C00000"/>
            </a:solidFill>
            <a:latin typeface="Lato black"/>
          </a:endParaRPr>
        </a:p>
      </xdr:txBody>
    </xdr:sp>
    <xdr:clientData/>
  </xdr:twoCellAnchor>
  <xdr:twoCellAnchor editAs="oneCell">
    <xdr:from>
      <xdr:col>4</xdr:col>
      <xdr:colOff>224790</xdr:colOff>
      <xdr:row>14</xdr:row>
      <xdr:rowOff>110490</xdr:rowOff>
    </xdr:from>
    <xdr:to>
      <xdr:col>7</xdr:col>
      <xdr:colOff>87630</xdr:colOff>
      <xdr:row>18</xdr:row>
      <xdr:rowOff>114300</xdr:rowOff>
    </xdr:to>
    <mc:AlternateContent xmlns:mc="http://schemas.openxmlformats.org/markup-compatibility/2006" xmlns:a14="http://schemas.microsoft.com/office/drawing/2010/main">
      <mc:Choice Requires="a14">
        <xdr:graphicFrame macro="">
          <xdr:nvGraphicFramePr>
            <xdr:cNvPr id="63" name="Gender 3">
              <a:extLst>
                <a:ext uri="{FF2B5EF4-FFF2-40B4-BE49-F238E27FC236}">
                  <a16:creationId xmlns:a16="http://schemas.microsoft.com/office/drawing/2014/main" id="{151F67AD-ED18-4167-A465-E9F6E1C23B86}"/>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829445" y="2825981"/>
              <a:ext cx="1816330" cy="7796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281940</xdr:colOff>
      <xdr:row>14</xdr:row>
      <xdr:rowOff>68580</xdr:rowOff>
    </xdr:from>
    <xdr:to>
      <xdr:col>17</xdr:col>
      <xdr:colOff>53340</xdr:colOff>
      <xdr:row>25</xdr:row>
      <xdr:rowOff>102870</xdr:rowOff>
    </xdr:to>
    <xdr:graphicFrame macro="">
      <xdr:nvGraphicFramePr>
        <xdr:cNvPr id="64" name="Chart 63">
          <a:extLst>
            <a:ext uri="{FF2B5EF4-FFF2-40B4-BE49-F238E27FC236}">
              <a16:creationId xmlns:a16="http://schemas.microsoft.com/office/drawing/2014/main" id="{74FD6F20-B975-4BDB-AD98-7983B7A71B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441960</xdr:colOff>
      <xdr:row>11</xdr:row>
      <xdr:rowOff>141515</xdr:rowOff>
    </xdr:from>
    <xdr:to>
      <xdr:col>15</xdr:col>
      <xdr:colOff>205740</xdr:colOff>
      <xdr:row>13</xdr:row>
      <xdr:rowOff>54429</xdr:rowOff>
    </xdr:to>
    <xdr:sp macro="" textlink="">
      <xdr:nvSpPr>
        <xdr:cNvPr id="16" name="TextBox 15">
          <a:extLst>
            <a:ext uri="{FF2B5EF4-FFF2-40B4-BE49-F238E27FC236}">
              <a16:creationId xmlns:a16="http://schemas.microsoft.com/office/drawing/2014/main" id="{23812282-96E5-484E-86DB-2AB2E3ABBA99}"/>
            </a:ext>
          </a:extLst>
        </xdr:cNvPr>
        <xdr:cNvSpPr txBox="1"/>
      </xdr:nvSpPr>
      <xdr:spPr>
        <a:xfrm>
          <a:off x="6320246" y="2296886"/>
          <a:ext cx="3682637"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b="1">
              <a:solidFill>
                <a:srgbClr val="C00000"/>
              </a:solidFill>
              <a:latin typeface="Lato black"/>
            </a:rPr>
            <a:t>Education wise Attrition</a:t>
          </a:r>
        </a:p>
      </xdr:txBody>
    </xdr:sp>
    <xdr:clientData/>
  </xdr:twoCellAnchor>
  <xdr:twoCellAnchor>
    <xdr:from>
      <xdr:col>17</xdr:col>
      <xdr:colOff>380999</xdr:colOff>
      <xdr:row>14</xdr:row>
      <xdr:rowOff>22861</xdr:rowOff>
    </xdr:from>
    <xdr:to>
      <xdr:col>24</xdr:col>
      <xdr:colOff>468084</xdr:colOff>
      <xdr:row>24</xdr:row>
      <xdr:rowOff>174171</xdr:rowOff>
    </xdr:to>
    <mc:AlternateContent xmlns:mc="http://schemas.openxmlformats.org/markup-compatibility/2006">
      <mc:Choice xmlns:cx1="http://schemas.microsoft.com/office/drawing/2015/9/8/chartex" Requires="cx1">
        <xdr:graphicFrame macro="">
          <xdr:nvGraphicFramePr>
            <xdr:cNvPr id="66" name="Chart 65">
              <a:extLst>
                <a:ext uri="{FF2B5EF4-FFF2-40B4-BE49-F238E27FC236}">
                  <a16:creationId xmlns:a16="http://schemas.microsoft.com/office/drawing/2014/main" id="{33E35857-4A9F-4FD6-948C-991A012E3C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521439" y="2689861"/>
              <a:ext cx="4674325" cy="20563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563880</xdr:colOff>
      <xdr:row>11</xdr:row>
      <xdr:rowOff>185059</xdr:rowOff>
    </xdr:from>
    <xdr:to>
      <xdr:col>23</xdr:col>
      <xdr:colOff>327660</xdr:colOff>
      <xdr:row>13</xdr:row>
      <xdr:rowOff>130629</xdr:rowOff>
    </xdr:to>
    <xdr:sp macro="" textlink="">
      <xdr:nvSpPr>
        <xdr:cNvPr id="68" name="TextBox 67">
          <a:extLst>
            <a:ext uri="{FF2B5EF4-FFF2-40B4-BE49-F238E27FC236}">
              <a16:creationId xmlns:a16="http://schemas.microsoft.com/office/drawing/2014/main" id="{45E90673-9061-4EA4-BD3E-F89268CF1AB9}"/>
            </a:ext>
          </a:extLst>
        </xdr:cNvPr>
        <xdr:cNvSpPr txBox="1"/>
      </xdr:nvSpPr>
      <xdr:spPr>
        <a:xfrm>
          <a:off x="11667309" y="2340430"/>
          <a:ext cx="3682637" cy="337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b="1">
              <a:solidFill>
                <a:srgbClr val="C00000"/>
              </a:solidFill>
              <a:latin typeface="Lato black"/>
            </a:rPr>
            <a:t>Attrition by</a:t>
          </a:r>
          <a:r>
            <a:rPr lang="en-IN" sz="1600" b="1" baseline="0">
              <a:solidFill>
                <a:srgbClr val="C00000"/>
              </a:solidFill>
              <a:latin typeface="Lato black"/>
            </a:rPr>
            <a:t> Job role</a:t>
          </a:r>
          <a:endParaRPr lang="en-IN" sz="1600" b="1">
            <a:solidFill>
              <a:srgbClr val="C00000"/>
            </a:solidFill>
            <a:latin typeface="Lato black"/>
          </a:endParaRPr>
        </a:p>
      </xdr:txBody>
    </xdr:sp>
    <xdr:clientData/>
  </xdr:twoCellAnchor>
  <xdr:twoCellAnchor>
    <xdr:from>
      <xdr:col>2</xdr:col>
      <xdr:colOff>518159</xdr:colOff>
      <xdr:row>27</xdr:row>
      <xdr:rowOff>119743</xdr:rowOff>
    </xdr:from>
    <xdr:to>
      <xdr:col>8</xdr:col>
      <xdr:colOff>598714</xdr:colOff>
      <xdr:row>38</xdr:row>
      <xdr:rowOff>152401</xdr:rowOff>
    </xdr:to>
    <xdr:graphicFrame macro="">
      <xdr:nvGraphicFramePr>
        <xdr:cNvPr id="69" name="Chart 68">
          <a:extLst>
            <a:ext uri="{FF2B5EF4-FFF2-40B4-BE49-F238E27FC236}">
              <a16:creationId xmlns:a16="http://schemas.microsoft.com/office/drawing/2014/main" id="{CA8F7A6E-48AF-48BF-94BD-B5A73E03A6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648788</xdr:colOff>
      <xdr:row>25</xdr:row>
      <xdr:rowOff>141515</xdr:rowOff>
    </xdr:from>
    <xdr:to>
      <xdr:col>8</xdr:col>
      <xdr:colOff>412568</xdr:colOff>
      <xdr:row>27</xdr:row>
      <xdr:rowOff>54429</xdr:rowOff>
    </xdr:to>
    <xdr:sp macro="" textlink="">
      <xdr:nvSpPr>
        <xdr:cNvPr id="70" name="TextBox 69">
          <a:extLst>
            <a:ext uri="{FF2B5EF4-FFF2-40B4-BE49-F238E27FC236}">
              <a16:creationId xmlns:a16="http://schemas.microsoft.com/office/drawing/2014/main" id="{8346DCBF-815F-4AEC-8896-33C845F45FE5}"/>
            </a:ext>
          </a:extLst>
        </xdr:cNvPr>
        <xdr:cNvSpPr txBox="1"/>
      </xdr:nvSpPr>
      <xdr:spPr>
        <a:xfrm>
          <a:off x="1955074" y="5040086"/>
          <a:ext cx="3682637"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C00000"/>
              </a:solidFill>
              <a:latin typeface="Lato black"/>
            </a:rPr>
            <a:t>Department</a:t>
          </a:r>
          <a:r>
            <a:rPr lang="en-IN" sz="1600" b="1" baseline="0">
              <a:solidFill>
                <a:srgbClr val="C00000"/>
              </a:solidFill>
              <a:latin typeface="Lato black"/>
            </a:rPr>
            <a:t> </a:t>
          </a:r>
          <a:r>
            <a:rPr lang="en-IN" sz="1600" b="1">
              <a:solidFill>
                <a:srgbClr val="C00000"/>
              </a:solidFill>
              <a:latin typeface="Lato black"/>
            </a:rPr>
            <a:t>wise Attrition</a:t>
          </a:r>
        </a:p>
      </xdr:txBody>
    </xdr:sp>
    <xdr:clientData/>
  </xdr:twoCellAnchor>
  <xdr:twoCellAnchor>
    <xdr:from>
      <xdr:col>9</xdr:col>
      <xdr:colOff>250371</xdr:colOff>
      <xdr:row>27</xdr:row>
      <xdr:rowOff>182335</xdr:rowOff>
    </xdr:from>
    <xdr:to>
      <xdr:col>14</xdr:col>
      <xdr:colOff>609601</xdr:colOff>
      <xdr:row>38</xdr:row>
      <xdr:rowOff>87084</xdr:rowOff>
    </xdr:to>
    <xdr:graphicFrame macro="">
      <xdr:nvGraphicFramePr>
        <xdr:cNvPr id="71" name="Chart 70">
          <a:extLst>
            <a:ext uri="{FF2B5EF4-FFF2-40B4-BE49-F238E27FC236}">
              <a16:creationId xmlns:a16="http://schemas.microsoft.com/office/drawing/2014/main" id="{CA4B6184-EB3A-4591-A1FF-DDC0131FF5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435428</xdr:colOff>
      <xdr:row>25</xdr:row>
      <xdr:rowOff>141514</xdr:rowOff>
    </xdr:from>
    <xdr:to>
      <xdr:col>15</xdr:col>
      <xdr:colOff>199208</xdr:colOff>
      <xdr:row>27</xdr:row>
      <xdr:rowOff>54428</xdr:rowOff>
    </xdr:to>
    <xdr:sp macro="" textlink="">
      <xdr:nvSpPr>
        <xdr:cNvPr id="72" name="TextBox 71">
          <a:extLst>
            <a:ext uri="{FF2B5EF4-FFF2-40B4-BE49-F238E27FC236}">
              <a16:creationId xmlns:a16="http://schemas.microsoft.com/office/drawing/2014/main" id="{069788A6-3802-46AD-9F6E-322B7ED26BA5}"/>
            </a:ext>
          </a:extLst>
        </xdr:cNvPr>
        <xdr:cNvSpPr txBox="1"/>
      </xdr:nvSpPr>
      <xdr:spPr>
        <a:xfrm>
          <a:off x="6313714" y="5040085"/>
          <a:ext cx="3682637"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C00000"/>
              </a:solidFill>
              <a:latin typeface="Lato black"/>
            </a:rPr>
            <a:t>Age</a:t>
          </a:r>
          <a:r>
            <a:rPr lang="en-IN" sz="1600" b="1" baseline="0">
              <a:solidFill>
                <a:srgbClr val="C00000"/>
              </a:solidFill>
              <a:latin typeface="Lato black"/>
            </a:rPr>
            <a:t> </a:t>
          </a:r>
          <a:r>
            <a:rPr lang="en-IN" sz="1600" b="1">
              <a:solidFill>
                <a:srgbClr val="C00000"/>
              </a:solidFill>
              <a:latin typeface="Lato black"/>
            </a:rPr>
            <a:t>wise Attrition</a:t>
          </a:r>
        </a:p>
      </xdr:txBody>
    </xdr:sp>
    <xdr:clientData/>
  </xdr:twoCellAnchor>
  <xdr:twoCellAnchor>
    <xdr:from>
      <xdr:col>15</xdr:col>
      <xdr:colOff>304800</xdr:colOff>
      <xdr:row>27</xdr:row>
      <xdr:rowOff>149679</xdr:rowOff>
    </xdr:from>
    <xdr:to>
      <xdr:col>19</xdr:col>
      <xdr:colOff>609601</xdr:colOff>
      <xdr:row>38</xdr:row>
      <xdr:rowOff>119742</xdr:rowOff>
    </xdr:to>
    <mc:AlternateContent xmlns:mc="http://schemas.openxmlformats.org/markup-compatibility/2006">
      <mc:Choice xmlns:cx2="http://schemas.microsoft.com/office/drawing/2015/10/21/chartex" Requires="cx2">
        <xdr:graphicFrame macro="">
          <xdr:nvGraphicFramePr>
            <xdr:cNvPr id="74" name="Chart 73">
              <a:extLst>
                <a:ext uri="{FF2B5EF4-FFF2-40B4-BE49-F238E27FC236}">
                  <a16:creationId xmlns:a16="http://schemas.microsoft.com/office/drawing/2014/main" id="{146D016B-4252-4E9A-A040-4EEE89A7EC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134600" y="5293179"/>
              <a:ext cx="2926081" cy="206556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631372</xdr:colOff>
      <xdr:row>25</xdr:row>
      <xdr:rowOff>152400</xdr:rowOff>
    </xdr:from>
    <xdr:to>
      <xdr:col>20</xdr:col>
      <xdr:colOff>395152</xdr:colOff>
      <xdr:row>27</xdr:row>
      <xdr:rowOff>65314</xdr:rowOff>
    </xdr:to>
    <xdr:sp macro="" textlink="">
      <xdr:nvSpPr>
        <xdr:cNvPr id="76" name="TextBox 75">
          <a:extLst>
            <a:ext uri="{FF2B5EF4-FFF2-40B4-BE49-F238E27FC236}">
              <a16:creationId xmlns:a16="http://schemas.microsoft.com/office/drawing/2014/main" id="{2F300CF7-C34A-417D-AA74-73097C2A663F}"/>
            </a:ext>
          </a:extLst>
        </xdr:cNvPr>
        <xdr:cNvSpPr txBox="1"/>
      </xdr:nvSpPr>
      <xdr:spPr>
        <a:xfrm>
          <a:off x="9775372" y="5050971"/>
          <a:ext cx="3682637"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baseline="0">
              <a:solidFill>
                <a:srgbClr val="C00000"/>
              </a:solidFill>
              <a:latin typeface="Lato black"/>
            </a:rPr>
            <a:t>Marital status </a:t>
          </a:r>
          <a:r>
            <a:rPr lang="en-IN" sz="1600" b="1">
              <a:solidFill>
                <a:srgbClr val="C00000"/>
              </a:solidFill>
              <a:latin typeface="Lato black"/>
            </a:rPr>
            <a:t>wise Attrition</a:t>
          </a:r>
        </a:p>
      </xdr:txBody>
    </xdr:sp>
    <xdr:clientData/>
  </xdr:twoCellAnchor>
  <xdr:twoCellAnchor editAs="oneCell">
    <xdr:from>
      <xdr:col>22</xdr:col>
      <xdr:colOff>623454</xdr:colOff>
      <xdr:row>28</xdr:row>
      <xdr:rowOff>174172</xdr:rowOff>
    </xdr:from>
    <xdr:to>
      <xdr:col>24</xdr:col>
      <xdr:colOff>529590</xdr:colOff>
      <xdr:row>35</xdr:row>
      <xdr:rowOff>180109</xdr:rowOff>
    </xdr:to>
    <mc:AlternateContent xmlns:mc="http://schemas.openxmlformats.org/markup-compatibility/2006" xmlns:a14="http://schemas.microsoft.com/office/drawing/2010/main">
      <mc:Choice Requires="a14">
        <xdr:graphicFrame macro="">
          <xdr:nvGraphicFramePr>
            <xdr:cNvPr id="77" name="Department 1">
              <a:extLst>
                <a:ext uri="{FF2B5EF4-FFF2-40B4-BE49-F238E27FC236}">
                  <a16:creationId xmlns:a16="http://schemas.microsoft.com/office/drawing/2014/main" id="{0A8CFEF4-01A2-4983-B0BF-523DA08D769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728371" y="5605154"/>
              <a:ext cx="1429147" cy="10875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307519</xdr:colOff>
      <xdr:row>28</xdr:row>
      <xdr:rowOff>163288</xdr:rowOff>
    </xdr:from>
    <xdr:to>
      <xdr:col>22</xdr:col>
      <xdr:colOff>554181</xdr:colOff>
      <xdr:row>38</xdr:row>
      <xdr:rowOff>166255</xdr:rowOff>
    </xdr:to>
    <mc:AlternateContent xmlns:mc="http://schemas.openxmlformats.org/markup-compatibility/2006" xmlns:a14="http://schemas.microsoft.com/office/drawing/2010/main">
      <mc:Choice Requires="a14">
        <xdr:graphicFrame macro="">
          <xdr:nvGraphicFramePr>
            <xdr:cNvPr id="78" name="Education Field 2">
              <a:extLst>
                <a:ext uri="{FF2B5EF4-FFF2-40B4-BE49-F238E27FC236}">
                  <a16:creationId xmlns:a16="http://schemas.microsoft.com/office/drawing/2014/main" id="{0DF68F32-8970-4C37-83A7-46029FB59CE1}"/>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3330793" y="5594270"/>
              <a:ext cx="1354036" cy="18852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568779</xdr:colOff>
      <xdr:row>25</xdr:row>
      <xdr:rowOff>149679</xdr:rowOff>
    </xdr:from>
    <xdr:to>
      <xdr:col>25</xdr:col>
      <xdr:colOff>332559</xdr:colOff>
      <xdr:row>27</xdr:row>
      <xdr:rowOff>62593</xdr:rowOff>
    </xdr:to>
    <xdr:sp macro="" textlink="">
      <xdr:nvSpPr>
        <xdr:cNvPr id="79" name="TextBox 78">
          <a:extLst>
            <a:ext uri="{FF2B5EF4-FFF2-40B4-BE49-F238E27FC236}">
              <a16:creationId xmlns:a16="http://schemas.microsoft.com/office/drawing/2014/main" id="{34B12FC7-479A-4E35-A208-1E804767591A}"/>
            </a:ext>
          </a:extLst>
        </xdr:cNvPr>
        <xdr:cNvSpPr txBox="1"/>
      </xdr:nvSpPr>
      <xdr:spPr>
        <a:xfrm>
          <a:off x="12978493" y="5048250"/>
          <a:ext cx="3682637"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C00000"/>
              </a:solidFill>
              <a:latin typeface="Lato black"/>
            </a:rPr>
            <a:t>Filters</a:t>
          </a:r>
        </a:p>
      </xdr:txBody>
    </xdr:sp>
    <xdr:clientData/>
  </xdr:twoCellAnchor>
  <xdr:twoCellAnchor>
    <xdr:from>
      <xdr:col>20</xdr:col>
      <xdr:colOff>119743</xdr:colOff>
      <xdr:row>27</xdr:row>
      <xdr:rowOff>87085</xdr:rowOff>
    </xdr:from>
    <xdr:to>
      <xdr:col>22</xdr:col>
      <xdr:colOff>522514</xdr:colOff>
      <xdr:row>29</xdr:row>
      <xdr:rowOff>43542</xdr:rowOff>
    </xdr:to>
    <xdr:sp macro="" textlink="">
      <xdr:nvSpPr>
        <xdr:cNvPr id="80" name="TextBox 79">
          <a:extLst>
            <a:ext uri="{FF2B5EF4-FFF2-40B4-BE49-F238E27FC236}">
              <a16:creationId xmlns:a16="http://schemas.microsoft.com/office/drawing/2014/main" id="{8463EED5-A281-47EE-80E9-32038A624970}"/>
            </a:ext>
          </a:extLst>
        </xdr:cNvPr>
        <xdr:cNvSpPr txBox="1"/>
      </xdr:nvSpPr>
      <xdr:spPr>
        <a:xfrm>
          <a:off x="13182600" y="5377542"/>
          <a:ext cx="1709057" cy="348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002060"/>
              </a:solidFill>
              <a:latin typeface="Lato black"/>
            </a:rPr>
            <a:t>Education</a:t>
          </a:r>
          <a:r>
            <a:rPr lang="en-IN" sz="1200" b="1" baseline="0">
              <a:solidFill>
                <a:srgbClr val="002060"/>
              </a:solidFill>
              <a:latin typeface="Lato black"/>
            </a:rPr>
            <a:t> field</a:t>
          </a:r>
          <a:endParaRPr lang="en-IN" sz="1200" b="1">
            <a:solidFill>
              <a:srgbClr val="002060"/>
            </a:solidFill>
            <a:latin typeface="Lato black"/>
          </a:endParaRPr>
        </a:p>
      </xdr:txBody>
    </xdr:sp>
    <xdr:clientData/>
  </xdr:twoCellAnchor>
  <xdr:twoCellAnchor>
    <xdr:from>
      <xdr:col>22</xdr:col>
      <xdr:colOff>228599</xdr:colOff>
      <xdr:row>27</xdr:row>
      <xdr:rowOff>119742</xdr:rowOff>
    </xdr:from>
    <xdr:to>
      <xdr:col>24</xdr:col>
      <xdr:colOff>631370</xdr:colOff>
      <xdr:row>29</xdr:row>
      <xdr:rowOff>76199</xdr:rowOff>
    </xdr:to>
    <xdr:sp macro="" textlink="">
      <xdr:nvSpPr>
        <xdr:cNvPr id="81" name="TextBox 80">
          <a:extLst>
            <a:ext uri="{FF2B5EF4-FFF2-40B4-BE49-F238E27FC236}">
              <a16:creationId xmlns:a16="http://schemas.microsoft.com/office/drawing/2014/main" id="{28013788-8903-4FEE-9DAF-E8344A271256}"/>
            </a:ext>
          </a:extLst>
        </xdr:cNvPr>
        <xdr:cNvSpPr txBox="1"/>
      </xdr:nvSpPr>
      <xdr:spPr>
        <a:xfrm>
          <a:off x="14597742" y="5410199"/>
          <a:ext cx="1709057" cy="348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002060"/>
              </a:solidFill>
              <a:latin typeface="Lato black"/>
            </a:rPr>
            <a:t>Department</a:t>
          </a:r>
        </a:p>
      </xdr:txBody>
    </xdr:sp>
    <xdr:clientData/>
  </xdr:twoCellAnchor>
</xdr:wsDr>
</file>

<file path=xl/drawings/drawing12.xml><?xml version="1.0" encoding="utf-8"?>
<c:userShapes xmlns:c="http://schemas.openxmlformats.org/drawingml/2006/chart">
  <cdr:relSizeAnchor xmlns:cdr="http://schemas.openxmlformats.org/drawingml/2006/chartDrawing">
    <cdr:from>
      <cdr:x>0.30286</cdr:x>
      <cdr:y>0.33696</cdr:y>
    </cdr:from>
    <cdr:to>
      <cdr:x>0.73143</cdr:x>
      <cdr:y>0.60404</cdr:y>
    </cdr:to>
    <cdr:sp macro="" textlink="Gender!$B$9">
      <cdr:nvSpPr>
        <cdr:cNvPr id="2" name="TextBox 1">
          <a:extLst xmlns:a="http://schemas.openxmlformats.org/drawingml/2006/main">
            <a:ext uri="{FF2B5EF4-FFF2-40B4-BE49-F238E27FC236}">
              <a16:creationId xmlns:a16="http://schemas.microsoft.com/office/drawing/2014/main" id="{7D0F5B55-53BD-4974-935B-B22E3BC38084}"/>
            </a:ext>
          </a:extLst>
        </cdr:cNvPr>
        <cdr:cNvSpPr txBox="1"/>
      </cdr:nvSpPr>
      <cdr:spPr>
        <a:xfrm xmlns:a="http://schemas.openxmlformats.org/drawingml/2006/main">
          <a:off x="403860" y="413385"/>
          <a:ext cx="571500" cy="32766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9743B522-6F0A-4261-8362-1098BCCA1336}" type="TxLink">
            <a:rPr lang="en-US" sz="1600" b="1" i="0" u="none" strike="noStrike">
              <a:solidFill>
                <a:srgbClr val="000000"/>
              </a:solidFill>
              <a:latin typeface="Lato black"/>
              <a:cs typeface="Calibri"/>
            </a:rPr>
            <a:pPr/>
            <a:t>588</a:t>
          </a:fld>
          <a:endParaRPr lang="en-IN" sz="1600" b="1">
            <a:latin typeface="Lato black"/>
          </a:endParaRPr>
        </a:p>
      </cdr:txBody>
    </cdr:sp>
  </cdr:relSizeAnchor>
</c:userShapes>
</file>

<file path=xl/drawings/drawing13.xml><?xml version="1.0" encoding="utf-8"?>
<c:userShapes xmlns:c="http://schemas.openxmlformats.org/drawingml/2006/chart">
  <cdr:relSizeAnchor xmlns:cdr="http://schemas.openxmlformats.org/drawingml/2006/chartDrawing">
    <cdr:from>
      <cdr:x>0.3</cdr:x>
      <cdr:y>0.3618</cdr:y>
    </cdr:from>
    <cdr:to>
      <cdr:x>0.76286</cdr:x>
      <cdr:y>0.59783</cdr:y>
    </cdr:to>
    <cdr:sp macro="" textlink="Gender!$B$10">
      <cdr:nvSpPr>
        <cdr:cNvPr id="2" name="TextBox 1">
          <a:extLst xmlns:a="http://schemas.openxmlformats.org/drawingml/2006/main">
            <a:ext uri="{FF2B5EF4-FFF2-40B4-BE49-F238E27FC236}">
              <a16:creationId xmlns:a16="http://schemas.microsoft.com/office/drawing/2014/main" id="{7775E232-3980-4ACD-B6AE-F6E1AD259736}"/>
            </a:ext>
          </a:extLst>
        </cdr:cNvPr>
        <cdr:cNvSpPr txBox="1"/>
      </cdr:nvSpPr>
      <cdr:spPr>
        <a:xfrm xmlns:a="http://schemas.openxmlformats.org/drawingml/2006/main">
          <a:off x="400050" y="443865"/>
          <a:ext cx="617220" cy="28956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FAD9F8D2-FE1A-4213-8979-4894F395687E}" type="TxLink">
            <a:rPr lang="en-US" sz="1600" b="1" i="0" u="none" strike="noStrike">
              <a:solidFill>
                <a:srgbClr val="000000"/>
              </a:solidFill>
              <a:latin typeface="Lato black"/>
              <a:cs typeface="Calibri"/>
            </a:rPr>
            <a:pPr/>
            <a:t>882</a:t>
          </a:fld>
          <a:endParaRPr lang="en-IN" sz="1600" b="1">
            <a:latin typeface="Lato black"/>
          </a:endParaRPr>
        </a:p>
      </cdr:txBody>
    </cdr:sp>
  </cdr:relSizeAnchor>
</c:userShapes>
</file>

<file path=xl/drawings/drawing14.xml><?xml version="1.0" encoding="utf-8"?>
<xdr:wsDr xmlns:xdr="http://schemas.openxmlformats.org/drawingml/2006/spreadsheetDrawing" xmlns:a="http://schemas.openxmlformats.org/drawingml/2006/main">
  <xdr:oneCellAnchor>
    <xdr:from>
      <xdr:col>10</xdr:col>
      <xdr:colOff>85725</xdr:colOff>
      <xdr:row>0</xdr:row>
      <xdr:rowOff>179070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6629960" y="17907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10</xdr:col>
      <xdr:colOff>268941</xdr:colOff>
      <xdr:row>6</xdr:row>
      <xdr:rowOff>71718</xdr:rowOff>
    </xdr:from>
    <xdr:to>
      <xdr:col>13</xdr:col>
      <xdr:colOff>188258</xdr:colOff>
      <xdr:row>8</xdr:row>
      <xdr:rowOff>0</xdr:rowOff>
    </xdr:to>
    <xdr:sp macro="" textlink="">
      <xdr:nvSpPr>
        <xdr:cNvPr id="3" name="TextBox 2">
          <a:extLst>
            <a:ext uri="{FF2B5EF4-FFF2-40B4-BE49-F238E27FC236}">
              <a16:creationId xmlns:a16="http://schemas.microsoft.com/office/drawing/2014/main" id="{B924C3FA-02F6-491B-AB12-34D448EB9A37}"/>
            </a:ext>
          </a:extLst>
        </xdr:cNvPr>
        <xdr:cNvSpPr txBox="1"/>
      </xdr:nvSpPr>
      <xdr:spPr>
        <a:xfrm>
          <a:off x="6813176" y="1201271"/>
          <a:ext cx="1882588"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400" b="1">
            <a:solidFill>
              <a:srgbClr val="CC0066"/>
            </a:solidFill>
            <a:latin typeface="Lato black"/>
          </a:endParaRPr>
        </a:p>
      </xdr:txBody>
    </xdr:sp>
    <xdr:clientData/>
  </xdr:twoCellAnchor>
  <xdr:oneCellAnchor>
    <xdr:from>
      <xdr:col>13</xdr:col>
      <xdr:colOff>390525</xdr:colOff>
      <xdr:row>6</xdr:row>
      <xdr:rowOff>116317</xdr:rowOff>
    </xdr:from>
    <xdr:ext cx="398369" cy="314325"/>
    <xdr:pic>
      <xdr:nvPicPr>
        <xdr:cNvPr id="30" name="image4.png">
          <a:extLst>
            <a:ext uri="{FF2B5EF4-FFF2-40B4-BE49-F238E27FC236}">
              <a16:creationId xmlns:a16="http://schemas.microsoft.com/office/drawing/2014/main" id="{7EBDC071-82E0-4102-B22C-D6C00AE1E501}"/>
            </a:ext>
          </a:extLst>
        </xdr:cNvPr>
        <xdr:cNvPicPr preferRelativeResize="0"/>
      </xdr:nvPicPr>
      <xdr:blipFill>
        <a:blip xmlns:r="http://schemas.openxmlformats.org/officeDocument/2006/relationships" r:embed="rId1" cstate="print"/>
        <a:stretch>
          <a:fillRect/>
        </a:stretch>
      </xdr:blipFill>
      <xdr:spPr>
        <a:xfrm>
          <a:off x="8898031" y="1245870"/>
          <a:ext cx="398369" cy="314325"/>
        </a:xfrm>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chin basantia" refreshedDate="45298.477495717591" createdVersion="6" refreshedVersion="6" minRefreshableVersion="3" recordCount="1470" xr:uid="{3656F8DA-754B-49F6-9809-5D56905585EA}">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5851822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8EE603-46EB-4098-A8A3-49648600D916}"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Average of Age" fld="16" subtotal="average" baseField="0" baseItem="1"/>
    <dataField name="Sum of CF_attrition count" fld="17" baseField="0" baseItem="0"/>
    <dataField name="Count of Employee Number" fld="7" subtotal="count" baseField="0" baseItem="2"/>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1D1EA64-3CAA-4EB3-9512-6A1901037B99}" name="rating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942829299" numFmtId="164"/>
  </dataFields>
  <formats count="1">
    <format dxfId="2">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325F1EB-F6A8-461B-9B96-49B1B6B77577}"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5151C7C-2A85-4B20-A6DA-770D97EFD4B3}"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0E281CC-CFDD-45C9-8800-1B5A85BE8AD4}"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430403E-87DD-4E0F-B160-6D776D42258D}"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DD479CC-C9F6-43AB-A393-7E1EA69DB6B1}"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2941DD0-45AA-40FB-BCC8-4E46E01841C6}"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6FCFCC8-7498-42CA-B0BF-75F01145CFDE}" sourceName="Gender">
  <pivotTables>
    <pivotTable tabId="7" name="PivotTable1"/>
  </pivotTables>
  <data>
    <tabular pivotCacheId="5851822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63438296-661A-4238-BC28-A6E7ACAB4185}" sourceName="Gender">
  <pivotTables>
    <pivotTable tabId="8" name="ratings"/>
  </pivotTables>
  <data>
    <tabular pivotCacheId="58518225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10608615-F4F3-4CAD-99C4-0C16F97E0441}" sourceName="Gender">
  <pivotTables>
    <pivotTable tabId="9" name="PivotTable1"/>
  </pivotTables>
  <data>
    <tabular pivotCacheId="585182253">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D26E57C-EFB2-45CC-98DE-82AE04144842}" sourceName="Department">
  <pivotTables>
    <pivotTable tabId="15" name="PivotTable8"/>
    <pivotTable tabId="14" name="PivotTable7"/>
    <pivotTable tabId="11" name="PivotTable3"/>
    <pivotTable tabId="12" name="PivotTable6"/>
    <pivotTable tabId="10" name="PivotTable2"/>
    <pivotTable tabId="9" name="PivotTable1"/>
    <pivotTable tabId="7" name="PivotTable1"/>
    <pivotTable tabId="8" name="ratings"/>
  </pivotTables>
  <data>
    <tabular pivotCacheId="585182253">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F1C84024-FE96-4EE1-8EF1-2179356DCD01}" sourceName="Education Field">
  <pivotTables>
    <pivotTable tabId="15" name="PivotTable8"/>
    <pivotTable tabId="14" name="PivotTable7"/>
    <pivotTable tabId="11" name="PivotTable3"/>
    <pivotTable tabId="12" name="PivotTable6"/>
    <pivotTable tabId="10" name="PivotTable2"/>
    <pivotTable tabId="9" name="PivotTable1"/>
    <pivotTable tabId="7" name="PivotTable1"/>
    <pivotTable tabId="8" name="ratings"/>
  </pivotTables>
  <data>
    <tabular pivotCacheId="58518225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B14600C-1354-41BD-B9FB-B1096F54627E}"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D08862A9-96B8-45D3-B03E-E896EEF97AD3}" cache="Slicer_Gender1"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671E766F-3EC2-4032-B079-F9C73D90AA12}" cache="Slicer_Gender2" caption="Gender" rowHeight="260350"/>
  <slicer name="Education Field" xr10:uid="{9373700C-A330-443E-8A26-0DC4550B6DAC}" cache="Slicer_Education_Field1"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353D0397-0338-4796-ACB0-ABA814E1A51E}" cache="Slicer_Department" caption="Department" rowHeight="260350"/>
  <slicer name="Education Field 1" xr10:uid="{7E8D43EE-B03A-49C4-8C53-0BC2063735E7}" cache="Slicer_Education_Field1"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823787C0-B50E-4495-B265-0F0C53A65BD5}" cache="Slicer_Gender2" caption="Gender" columnCount="2" style="SlicerStyleLight1 2" rowHeight="260350"/>
  <slicer name="Department 1" xr10:uid="{DBB1BD46-C8C3-4FB4-80AC-F5E4A3A6BDC4}" cache="Slicer_Department" style="SlicerStyleLight1 2" rowHeight="260350"/>
  <slicer name="Education Field 2" xr10:uid="{F810F06B-5103-4A5B-A97B-5C191A4BB675}" cache="Slicer_Education_Field1" style="SlicerStyleLight1 2"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D43E8B1-7BA6-4BEF-8888-A473A468FEAE}" name="Table2" displayName="Table2" ref="A1:AR64" totalsRowShown="0">
  <autoFilter ref="A1:AR64" xr:uid="{C6099004-2AF5-4248-BF94-28D8C5C81D95}"/>
  <tableColumns count="44">
    <tableColumn id="1" xr3:uid="{C2EDE571-BD50-4D41-8C57-3A6A5617C867}" name="Attrition"/>
    <tableColumn id="2" xr3:uid="{9516C767-5B46-40CD-AF32-8E603EAEA145}" name="Business Travel"/>
    <tableColumn id="3" xr3:uid="{B4880752-DD0A-4A8C-82A0-A5424DBC3C92}" name="CF_age band"/>
    <tableColumn id="4" xr3:uid="{EF2D3318-3D54-457B-80B8-5A9A98559814}" name="CF_attrition label"/>
    <tableColumn id="5" xr3:uid="{896E5B42-486C-4B24-BE83-64F57357B17A}" name="Department"/>
    <tableColumn id="6" xr3:uid="{D7A73BE1-CDCB-4832-BCBC-499A88365AE2}" name="Education Field"/>
    <tableColumn id="7" xr3:uid="{A9BB0477-D348-465E-84C2-BEC9FEA3330E}" name="emp no"/>
    <tableColumn id="8" xr3:uid="{CECA1CAD-736C-4983-B7BA-8EA39A0BD210}" name="Employee Number"/>
    <tableColumn id="9" xr3:uid="{45D0127B-E208-4B01-B7C1-52FD8CF6DE9D}" name="Gender"/>
    <tableColumn id="10" xr3:uid="{652615C5-C274-43D9-979E-5544EC56DCCC}" name="Job Role"/>
    <tableColumn id="11" xr3:uid="{4DD248A3-96FC-41F5-BCAB-213AC50185B3}" name="Marital Status"/>
    <tableColumn id="12" xr3:uid="{9A2B35F2-E797-496D-AA22-824C6CC47F7A}" name="Over Time"/>
    <tableColumn id="13" xr3:uid="{3F980CCF-E3B9-4A5C-B16D-4943989CE748}" name="Over18"/>
    <tableColumn id="14" xr3:uid="{A0B95DF2-ACAF-4030-B274-F16E7BF4496E}" name="Training Times Last Year"/>
    <tableColumn id="15" xr3:uid="{7836FD50-F363-48F8-B3BF-8A9CB308DABA}" name="-2"/>
    <tableColumn id="16" xr3:uid="{435D7B4B-80D4-4388-B41C-809284E245C8}" name="0"/>
    <tableColumn id="17" xr3:uid="{F3EB24D1-89EB-49A4-AF73-DB090AE98EC5}" name="Age"/>
    <tableColumn id="18" xr3:uid="{45D8D93A-12B9-4865-A7C3-99E6B7545700}" name="CF_attrition count"/>
    <tableColumn id="19" xr3:uid="{44567ED3-19F3-481F-9DE6-66F887D8121D}" name="CF_attrition counts"/>
    <tableColumn id="20" xr3:uid="{4AE51E25-5C22-44A9-A294-963EDE900122}" name="CF_attrition rate"/>
    <tableColumn id="21" xr3:uid="{ED3EA1E6-9E3A-4EE0-9C77-1D9B02E60121}" name="CF_current Employee"/>
    <tableColumn id="22" xr3:uid="{DCA64EA7-C5E0-4C5C-9CC3-133987D1CE4C}" name="Daily Rate"/>
    <tableColumn id="23" xr3:uid="{FBD100FE-C511-48FD-BEED-4E9A7AF5D3A6}" name="Distance From Home"/>
    <tableColumn id="24" xr3:uid="{325FF920-B1FA-4883-8D69-7A611AE9DF13}" name="Education"/>
    <tableColumn id="25" xr3:uid="{97824729-9EEC-483D-86D0-F2DDEAAB1DEA}" name="Employee Count"/>
    <tableColumn id="26" xr3:uid="{EE6E430F-E996-47E5-82DD-8A6649FE4747}" name="Environment Satisfaction"/>
    <tableColumn id="27" xr3:uid="{CA98F04F-12D3-4DD1-8FDC-B3A387E87894}" name="Hourly Rate"/>
    <tableColumn id="28" xr3:uid="{21FF708A-098F-42C9-AF5C-2183C199CCD6}" name="Job Involvement"/>
    <tableColumn id="29" xr3:uid="{B144266C-6573-42E4-B982-66FE4D5D4463}" name="Job Level"/>
    <tableColumn id="30" xr3:uid="{9A53053E-55F2-4B97-A617-5BA0FC384B7F}" name="Job Satisfaction"/>
    <tableColumn id="31" xr3:uid="{0A26F4FA-5C40-43EF-9747-74DBC97AF13D}" name="Monthly Income"/>
    <tableColumn id="32" xr3:uid="{A3692A58-A9D9-4937-8B1E-3F368D690023}" name="Monthly Rate"/>
    <tableColumn id="33" xr3:uid="{E246A10D-DDF9-4472-9AF2-AC50E401FEAB}" name="Num Companies Worked"/>
    <tableColumn id="34" xr3:uid="{B18E5EDD-9D21-43A4-8600-BCE0DA2C985F}" name="Percent Salary Hike"/>
    <tableColumn id="35" xr3:uid="{500BAF23-6756-41F0-A893-A77E27D3664B}" name="Performance Rating"/>
    <tableColumn id="36" xr3:uid="{56394699-1A68-44A1-8BC6-65A61D5B0E1B}" name="Relationship Satisfaction"/>
    <tableColumn id="37" xr3:uid="{5F147BC5-61C0-4DA3-ABE1-44E1334C3E30}" name="Standard Hours"/>
    <tableColumn id="38" xr3:uid="{CD41B1DF-2EB1-481D-A39A-D7FB9278A528}" name="Stock Option Level"/>
    <tableColumn id="39" xr3:uid="{56DFDF02-6377-4564-9F7B-F5EE52F8B410}" name="Total Working Years"/>
    <tableColumn id="40" xr3:uid="{D29F69D1-3A08-4D75-A1DE-A672D4CD9AC9}" name="Work Life Balance"/>
    <tableColumn id="41" xr3:uid="{FC2E795A-0854-48D5-AE99-2F0C83497D84}" name="Years At Company"/>
    <tableColumn id="42" xr3:uid="{43DC9822-826F-40DF-865F-F68C1CD0BAF0}" name="Years In Current Role"/>
    <tableColumn id="43" xr3:uid="{91AC831A-95D0-4ED2-AFAD-6C5AC5BC5F17}" name="Years Since Last Promotion"/>
    <tableColumn id="44" xr3:uid="{8F445466-13F9-4D49-AA56-816B7792FCC7}" name="Years With Curr Manager"/>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1.bin"/><Relationship Id="rId1" Type="http://schemas.openxmlformats.org/officeDocument/2006/relationships/pivotTable" Target="../pivotTables/pivotTable8.xml"/><Relationship Id="rId4" Type="http://schemas.microsoft.com/office/2007/relationships/slicer" Target="../slicers/slicer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1.x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B68CA-5D0B-40A1-B84A-A827C434A1BE}">
  <dimension ref="A3:E8"/>
  <sheetViews>
    <sheetView workbookViewId="0">
      <selection activeCell="D25" sqref="D25"/>
    </sheetView>
  </sheetViews>
  <sheetFormatPr defaultRowHeight="15.6" x14ac:dyDescent="0.3"/>
  <cols>
    <col min="1" max="1" width="13.5" bestFit="1" customWidth="1"/>
    <col min="2" max="2" width="22.796875" bestFit="1" customWidth="1"/>
    <col min="3" max="3" width="24.5" bestFit="1" customWidth="1"/>
    <col min="4" max="4" width="15.59765625" bestFit="1" customWidth="1"/>
    <col min="5" max="5" width="12" bestFit="1" customWidth="1"/>
  </cols>
  <sheetData>
    <row r="3" spans="1:5" x14ac:dyDescent="0.3">
      <c r="A3" s="2" t="s">
        <v>1554</v>
      </c>
      <c r="B3" s="7" t="s">
        <v>1555</v>
      </c>
      <c r="C3" s="4" t="s">
        <v>1556</v>
      </c>
    </row>
    <row r="4" spans="1:5" x14ac:dyDescent="0.3">
      <c r="A4" s="5">
        <v>36.923809523809524</v>
      </c>
      <c r="B4" s="8">
        <v>237</v>
      </c>
      <c r="C4" s="6">
        <v>1470</v>
      </c>
    </row>
    <row r="7" spans="1:5" x14ac:dyDescent="0.3">
      <c r="A7" t="s">
        <v>1557</v>
      </c>
      <c r="B7" t="s">
        <v>1558</v>
      </c>
      <c r="C7" t="s">
        <v>1559</v>
      </c>
      <c r="D7" t="s">
        <v>1560</v>
      </c>
      <c r="E7" t="s">
        <v>1561</v>
      </c>
    </row>
    <row r="8" spans="1:5" x14ac:dyDescent="0.3">
      <c r="A8">
        <f>GETPIVOTDATA("Count of Employee Number",$A$3)</f>
        <v>1470</v>
      </c>
      <c r="B8">
        <f>GETPIVOTDATA("Sum of CF_attrition count",$A$3)</f>
        <v>237</v>
      </c>
      <c r="C8" s="10">
        <f>GETPIVOTDATA("Average of Age",$A$3)</f>
        <v>36.923809523809524</v>
      </c>
      <c r="D8">
        <f>A8-B8</f>
        <v>1233</v>
      </c>
      <c r="E8" s="9">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070B8-B2F0-4269-B4F0-3291B78489F0}">
  <dimension ref="A3:C7"/>
  <sheetViews>
    <sheetView topLeftCell="A3" workbookViewId="0">
      <selection activeCell="K15" sqref="K15"/>
    </sheetView>
  </sheetViews>
  <sheetFormatPr defaultRowHeight="15.6" x14ac:dyDescent="0.3"/>
  <cols>
    <col min="1" max="1" width="23.59765625" bestFit="1" customWidth="1"/>
  </cols>
  <sheetData>
    <row r="3" spans="1:3" x14ac:dyDescent="0.3">
      <c r="A3" s="3" t="s">
        <v>1562</v>
      </c>
    </row>
    <row r="4" spans="1:3" x14ac:dyDescent="0.3">
      <c r="A4" s="12">
        <v>2.6265306122448981</v>
      </c>
    </row>
    <row r="6" spans="1:3" x14ac:dyDescent="0.3">
      <c r="A6" t="s">
        <v>1563</v>
      </c>
      <c r="B6" s="13">
        <f>GETPIVOTDATA("Job Satisfaction",$A$3)</f>
        <v>2.6265306122448981</v>
      </c>
      <c r="C6">
        <f>B6/4</f>
        <v>0.65663265306122454</v>
      </c>
    </row>
    <row r="7" spans="1:3" x14ac:dyDescent="0.3">
      <c r="A7" t="s">
        <v>1564</v>
      </c>
      <c r="B7" s="13">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86E1B-0F19-4700-AFBE-5EABAC775466}">
  <dimension ref="A3:C10"/>
  <sheetViews>
    <sheetView workbookViewId="0">
      <selection activeCell="E13" sqref="E13"/>
    </sheetView>
  </sheetViews>
  <sheetFormatPr defaultRowHeight="15.6" x14ac:dyDescent="0.3"/>
  <cols>
    <col min="1" max="1" width="12.19921875" bestFit="1" customWidth="1"/>
    <col min="2" max="2" width="21.296875" bestFit="1" customWidth="1"/>
  </cols>
  <sheetData>
    <row r="3" spans="1:3" x14ac:dyDescent="0.3">
      <c r="A3" s="14" t="s">
        <v>1565</v>
      </c>
      <c r="B3" s="3" t="s">
        <v>1567</v>
      </c>
    </row>
    <row r="4" spans="1:3" x14ac:dyDescent="0.3">
      <c r="A4" s="15" t="s">
        <v>51</v>
      </c>
      <c r="B4" s="16">
        <v>588</v>
      </c>
    </row>
    <row r="5" spans="1:3" x14ac:dyDescent="0.3">
      <c r="A5" s="17" t="s">
        <v>62</v>
      </c>
      <c r="B5" s="18">
        <v>882</v>
      </c>
    </row>
    <row r="6" spans="1:3" x14ac:dyDescent="0.3">
      <c r="A6" s="19" t="s">
        <v>1566</v>
      </c>
      <c r="B6" s="20">
        <v>1470</v>
      </c>
    </row>
    <row r="9" spans="1:3" x14ac:dyDescent="0.3">
      <c r="A9" s="21" t="s">
        <v>51</v>
      </c>
      <c r="B9">
        <f>IFERROR(GETPIVOTDATA("Employee Count",$A$3,"Gender","Female"),0)</f>
        <v>588</v>
      </c>
      <c r="C9" s="22">
        <f>IFERROR(B9/($B$9+$B$10),0)</f>
        <v>0.4</v>
      </c>
    </row>
    <row r="10" spans="1:3" x14ac:dyDescent="0.3">
      <c r="A10" s="21" t="s">
        <v>62</v>
      </c>
      <c r="B10">
        <f>IFERROR(GETPIVOTDATA("Employee Count",$A$3,"Gender","Male"),0)</f>
        <v>882</v>
      </c>
      <c r="C10" s="22">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41F77-F616-4AE7-8C20-E67B6404EE4E}">
  <dimension ref="A3:B9"/>
  <sheetViews>
    <sheetView workbookViewId="0">
      <selection activeCell="N9" sqref="N9"/>
    </sheetView>
  </sheetViews>
  <sheetFormatPr defaultRowHeight="15.6" x14ac:dyDescent="0.3"/>
  <cols>
    <col min="1" max="1" width="16" bestFit="1" customWidth="1"/>
    <col min="2" max="2" width="22.796875" bestFit="1" customWidth="1"/>
  </cols>
  <sheetData>
    <row r="3" spans="1:2" x14ac:dyDescent="0.3">
      <c r="A3" s="14" t="s">
        <v>1565</v>
      </c>
      <c r="B3" s="3" t="s">
        <v>1555</v>
      </c>
    </row>
    <row r="4" spans="1:2" x14ac:dyDescent="0.3">
      <c r="A4" s="15" t="s">
        <v>55</v>
      </c>
      <c r="B4" s="16">
        <v>44</v>
      </c>
    </row>
    <row r="5" spans="1:2" x14ac:dyDescent="0.3">
      <c r="A5" s="17" t="s">
        <v>77</v>
      </c>
      <c r="B5" s="18">
        <v>99</v>
      </c>
    </row>
    <row r="6" spans="1:2" x14ac:dyDescent="0.3">
      <c r="A6" s="17" t="s">
        <v>134</v>
      </c>
      <c r="B6" s="18">
        <v>5</v>
      </c>
    </row>
    <row r="7" spans="1:2" x14ac:dyDescent="0.3">
      <c r="A7" s="17" t="s">
        <v>65</v>
      </c>
      <c r="B7" s="18">
        <v>31</v>
      </c>
    </row>
    <row r="8" spans="1:2" x14ac:dyDescent="0.3">
      <c r="A8" s="17" t="s">
        <v>71</v>
      </c>
      <c r="B8" s="18">
        <v>58</v>
      </c>
    </row>
    <row r="9" spans="1:2" x14ac:dyDescent="0.3">
      <c r="A9" s="19" t="s">
        <v>1566</v>
      </c>
      <c r="B9" s="20">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7A5BB-1E28-4429-8D3E-DD062315B763}">
  <dimension ref="A3:E13"/>
  <sheetViews>
    <sheetView workbookViewId="0">
      <selection activeCell="M4" sqref="M4"/>
    </sheetView>
  </sheetViews>
  <sheetFormatPr defaultRowHeight="15.6" x14ac:dyDescent="0.3"/>
  <cols>
    <col min="1" max="1" width="23.296875" bestFit="1" customWidth="1"/>
    <col min="2" max="2" width="22.796875" bestFit="1" customWidth="1"/>
    <col min="4" max="4" width="23.296875" bestFit="1" customWidth="1"/>
    <col min="5" max="5" width="13.796875" bestFit="1" customWidth="1"/>
  </cols>
  <sheetData>
    <row r="3" spans="1:5" x14ac:dyDescent="0.3">
      <c r="A3" s="14" t="s">
        <v>1565</v>
      </c>
      <c r="B3" s="3" t="s">
        <v>1555</v>
      </c>
      <c r="D3" s="23" t="s">
        <v>1568</v>
      </c>
      <c r="E3" s="24" t="s">
        <v>1569</v>
      </c>
    </row>
    <row r="4" spans="1:5" x14ac:dyDescent="0.3">
      <c r="A4" s="15" t="s">
        <v>83</v>
      </c>
      <c r="B4" s="16">
        <v>9</v>
      </c>
      <c r="D4" s="15" t="s">
        <v>83</v>
      </c>
      <c r="E4">
        <f>GETPIVOTDATA("CF_attrition count",$A$3,"Job Role",A4)</f>
        <v>9</v>
      </c>
    </row>
    <row r="5" spans="1:5" x14ac:dyDescent="0.3">
      <c r="A5" s="17" t="s">
        <v>163</v>
      </c>
      <c r="B5" s="18">
        <v>12</v>
      </c>
      <c r="D5" s="17" t="s">
        <v>163</v>
      </c>
      <c r="E5">
        <f t="shared" ref="E5:E12" si="0">GETPIVOTDATA("CF_attrition count",$A$3,"Job Role",A5)</f>
        <v>12</v>
      </c>
    </row>
    <row r="6" spans="1:5" x14ac:dyDescent="0.3">
      <c r="A6" s="17" t="s">
        <v>68</v>
      </c>
      <c r="B6" s="18">
        <v>62</v>
      </c>
      <c r="D6" s="17" t="s">
        <v>68</v>
      </c>
      <c r="E6">
        <f t="shared" si="0"/>
        <v>62</v>
      </c>
    </row>
    <row r="7" spans="1:5" x14ac:dyDescent="0.3">
      <c r="A7" s="17" t="s">
        <v>95</v>
      </c>
      <c r="B7" s="18">
        <v>5</v>
      </c>
      <c r="D7" s="17" t="s">
        <v>95</v>
      </c>
      <c r="E7">
        <f t="shared" si="0"/>
        <v>5</v>
      </c>
    </row>
    <row r="8" spans="1:5" x14ac:dyDescent="0.3">
      <c r="A8" s="17" t="s">
        <v>81</v>
      </c>
      <c r="B8" s="18">
        <v>10</v>
      </c>
      <c r="D8" s="17" t="s">
        <v>81</v>
      </c>
      <c r="E8">
        <f t="shared" si="0"/>
        <v>10</v>
      </c>
    </row>
    <row r="9" spans="1:5" x14ac:dyDescent="0.3">
      <c r="A9" s="17" t="s">
        <v>101</v>
      </c>
      <c r="B9" s="18">
        <v>2</v>
      </c>
      <c r="D9" s="17" t="s">
        <v>101</v>
      </c>
      <c r="E9">
        <f t="shared" si="0"/>
        <v>2</v>
      </c>
    </row>
    <row r="10" spans="1:5" x14ac:dyDescent="0.3">
      <c r="A10" s="17" t="s">
        <v>63</v>
      </c>
      <c r="B10" s="18">
        <v>47</v>
      </c>
      <c r="D10" s="17" t="s">
        <v>63</v>
      </c>
      <c r="E10">
        <f t="shared" si="0"/>
        <v>47</v>
      </c>
    </row>
    <row r="11" spans="1:5" x14ac:dyDescent="0.3">
      <c r="A11" s="17" t="s">
        <v>52</v>
      </c>
      <c r="B11" s="18">
        <v>57</v>
      </c>
      <c r="D11" s="17" t="s">
        <v>52</v>
      </c>
      <c r="E11">
        <f t="shared" si="0"/>
        <v>57</v>
      </c>
    </row>
    <row r="12" spans="1:5" x14ac:dyDescent="0.3">
      <c r="A12" s="17" t="s">
        <v>99</v>
      </c>
      <c r="B12" s="18">
        <v>33</v>
      </c>
      <c r="D12" s="17" t="s">
        <v>99</v>
      </c>
      <c r="E12">
        <f t="shared" si="0"/>
        <v>33</v>
      </c>
    </row>
    <row r="13" spans="1:5" x14ac:dyDescent="0.3">
      <c r="A13" s="19" t="s">
        <v>1566</v>
      </c>
      <c r="B13" s="20">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89627-D57F-4827-917E-2846A598DA51}">
  <dimension ref="A1:AR64"/>
  <sheetViews>
    <sheetView workbookViewId="0">
      <selection sqref="A1:AR64"/>
    </sheetView>
  </sheetViews>
  <sheetFormatPr defaultRowHeight="15.6" x14ac:dyDescent="0.3"/>
  <cols>
    <col min="1" max="1" width="9.796875" customWidth="1"/>
    <col min="2" max="2" width="15.3984375" customWidth="1"/>
    <col min="3" max="3" width="13.296875" customWidth="1"/>
    <col min="4" max="4" width="17.19921875" customWidth="1"/>
    <col min="5" max="5" width="12.69921875" customWidth="1"/>
    <col min="6" max="6" width="15.5" customWidth="1"/>
    <col min="7" max="7" width="9" customWidth="1"/>
    <col min="8" max="8" width="18.09765625" customWidth="1"/>
    <col min="10" max="10" width="9.59765625" customWidth="1"/>
    <col min="11" max="11" width="14.3984375" customWidth="1"/>
    <col min="12" max="12" width="11.09765625" customWidth="1"/>
    <col min="14" max="14" width="22.796875" customWidth="1"/>
    <col min="18" max="18" width="17.8984375" customWidth="1"/>
    <col min="19" max="19" width="18.69921875" customWidth="1"/>
    <col min="20" max="20" width="16.5" customWidth="1"/>
    <col min="21" max="21" width="20.3984375" customWidth="1"/>
    <col min="22" max="22" width="11" customWidth="1"/>
    <col min="23" max="23" width="19.8984375" customWidth="1"/>
    <col min="24" max="24" width="11" customWidth="1"/>
    <col min="25" max="25" width="16.3984375" customWidth="1"/>
    <col min="26" max="26" width="23.59765625" customWidth="1"/>
    <col min="27" max="27" width="12.3984375" customWidth="1"/>
    <col min="28" max="28" width="16.296875" customWidth="1"/>
    <col min="29" max="29" width="10.09765625" customWidth="1"/>
    <col min="30" max="30" width="15.59765625" customWidth="1"/>
    <col min="31" max="31" width="16.296875" customWidth="1"/>
    <col min="32" max="32" width="14" customWidth="1"/>
    <col min="33" max="33" width="23.5" customWidth="1"/>
    <col min="34" max="34" width="18.5" customWidth="1"/>
    <col min="35" max="35" width="19" customWidth="1"/>
    <col min="36" max="36" width="23.296875" customWidth="1"/>
    <col min="37" max="37" width="15.59765625" customWidth="1"/>
    <col min="38" max="38" width="18" customWidth="1"/>
    <col min="39" max="39" width="19.3984375" customWidth="1"/>
    <col min="40" max="40" width="17.5" customWidth="1"/>
    <col min="41" max="41" width="17.8984375" customWidth="1"/>
    <col min="42" max="42" width="20.296875" customWidth="1"/>
    <col min="43" max="43" width="25.0976562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69</v>
      </c>
      <c r="D2" t="s">
        <v>47</v>
      </c>
      <c r="E2" t="s">
        <v>161</v>
      </c>
      <c r="F2" t="s">
        <v>163</v>
      </c>
      <c r="G2" t="s">
        <v>1532</v>
      </c>
      <c r="H2">
        <v>1844</v>
      </c>
      <c r="I2" t="s">
        <v>62</v>
      </c>
      <c r="J2" t="s">
        <v>163</v>
      </c>
      <c r="K2" t="s">
        <v>79</v>
      </c>
      <c r="L2" t="s">
        <v>44</v>
      </c>
      <c r="M2" t="s">
        <v>54</v>
      </c>
      <c r="N2">
        <v>3</v>
      </c>
      <c r="O2">
        <v>-2</v>
      </c>
      <c r="P2">
        <v>0</v>
      </c>
      <c r="Q2">
        <v>29</v>
      </c>
      <c r="R2">
        <v>1</v>
      </c>
      <c r="S2">
        <v>1</v>
      </c>
      <c r="T2">
        <v>1</v>
      </c>
      <c r="U2">
        <v>0</v>
      </c>
      <c r="V2">
        <v>350</v>
      </c>
      <c r="W2">
        <v>13</v>
      </c>
      <c r="X2" t="s">
        <v>77</v>
      </c>
      <c r="Y2">
        <v>1</v>
      </c>
      <c r="Z2">
        <v>1</v>
      </c>
      <c r="AA2">
        <v>56</v>
      </c>
      <c r="AB2">
        <v>2</v>
      </c>
      <c r="AC2">
        <v>1</v>
      </c>
      <c r="AD2">
        <v>1</v>
      </c>
      <c r="AE2">
        <v>2335</v>
      </c>
      <c r="AF2">
        <v>3157</v>
      </c>
      <c r="AG2">
        <v>4</v>
      </c>
      <c r="AH2">
        <v>15</v>
      </c>
      <c r="AI2">
        <v>3</v>
      </c>
      <c r="AJ2">
        <v>4</v>
      </c>
      <c r="AK2">
        <v>80</v>
      </c>
      <c r="AL2">
        <v>3</v>
      </c>
      <c r="AM2">
        <v>4</v>
      </c>
      <c r="AN2">
        <v>3</v>
      </c>
      <c r="AO2">
        <v>2</v>
      </c>
      <c r="AP2">
        <v>2</v>
      </c>
      <c r="AQ2">
        <v>2</v>
      </c>
      <c r="AR2">
        <v>0</v>
      </c>
    </row>
    <row r="3" spans="1:44" x14ac:dyDescent="0.3">
      <c r="A3" t="s">
        <v>44</v>
      </c>
      <c r="B3" t="s">
        <v>45</v>
      </c>
      <c r="C3" t="s">
        <v>69</v>
      </c>
      <c r="D3" t="s">
        <v>47</v>
      </c>
      <c r="E3" t="s">
        <v>161</v>
      </c>
      <c r="F3" t="s">
        <v>72</v>
      </c>
      <c r="G3" t="s">
        <v>1523</v>
      </c>
      <c r="H3">
        <v>1818</v>
      </c>
      <c r="I3" t="s">
        <v>51</v>
      </c>
      <c r="J3" t="s">
        <v>163</v>
      </c>
      <c r="K3" t="s">
        <v>64</v>
      </c>
      <c r="L3" t="s">
        <v>44</v>
      </c>
      <c r="M3" t="s">
        <v>54</v>
      </c>
      <c r="N3">
        <v>3</v>
      </c>
      <c r="O3">
        <v>-2</v>
      </c>
      <c r="P3">
        <v>0</v>
      </c>
      <c r="Q3">
        <v>26</v>
      </c>
      <c r="R3">
        <v>1</v>
      </c>
      <c r="S3">
        <v>1</v>
      </c>
      <c r="T3">
        <v>1</v>
      </c>
      <c r="U3">
        <v>0</v>
      </c>
      <c r="V3">
        <v>920</v>
      </c>
      <c r="W3">
        <v>20</v>
      </c>
      <c r="X3" t="s">
        <v>55</v>
      </c>
      <c r="Y3">
        <v>1</v>
      </c>
      <c r="Z3">
        <v>4</v>
      </c>
      <c r="AA3">
        <v>69</v>
      </c>
      <c r="AB3">
        <v>3</v>
      </c>
      <c r="AC3">
        <v>1</v>
      </c>
      <c r="AD3">
        <v>2</v>
      </c>
      <c r="AE3">
        <v>2148</v>
      </c>
      <c r="AF3">
        <v>6889</v>
      </c>
      <c r="AG3">
        <v>0</v>
      </c>
      <c r="AH3">
        <v>11</v>
      </c>
      <c r="AI3">
        <v>3</v>
      </c>
      <c r="AJ3">
        <v>3</v>
      </c>
      <c r="AK3">
        <v>80</v>
      </c>
      <c r="AL3">
        <v>0</v>
      </c>
      <c r="AM3">
        <v>6</v>
      </c>
      <c r="AN3">
        <v>3</v>
      </c>
      <c r="AO3">
        <v>5</v>
      </c>
      <c r="AP3">
        <v>1</v>
      </c>
      <c r="AQ3">
        <v>1</v>
      </c>
      <c r="AR3">
        <v>4</v>
      </c>
    </row>
    <row r="4" spans="1:44" x14ac:dyDescent="0.3">
      <c r="A4" t="s">
        <v>44</v>
      </c>
      <c r="B4" t="s">
        <v>45</v>
      </c>
      <c r="C4" t="s">
        <v>92</v>
      </c>
      <c r="D4" t="s">
        <v>47</v>
      </c>
      <c r="E4" t="s">
        <v>161</v>
      </c>
      <c r="F4" t="s">
        <v>163</v>
      </c>
      <c r="G4" t="s">
        <v>1502</v>
      </c>
      <c r="H4">
        <v>1714</v>
      </c>
      <c r="I4" t="s">
        <v>62</v>
      </c>
      <c r="J4" t="s">
        <v>163</v>
      </c>
      <c r="K4" t="s">
        <v>64</v>
      </c>
      <c r="L4" t="s">
        <v>56</v>
      </c>
      <c r="M4" t="s">
        <v>54</v>
      </c>
      <c r="N4">
        <v>2</v>
      </c>
      <c r="O4">
        <v>-2</v>
      </c>
      <c r="P4">
        <v>0</v>
      </c>
      <c r="Q4">
        <v>24</v>
      </c>
      <c r="R4">
        <v>1</v>
      </c>
      <c r="S4">
        <v>1</v>
      </c>
      <c r="T4">
        <v>1</v>
      </c>
      <c r="U4">
        <v>0</v>
      </c>
      <c r="V4">
        <v>240</v>
      </c>
      <c r="W4">
        <v>22</v>
      </c>
      <c r="X4" t="s">
        <v>65</v>
      </c>
      <c r="Y4">
        <v>1</v>
      </c>
      <c r="Z4">
        <v>4</v>
      </c>
      <c r="AA4">
        <v>58</v>
      </c>
      <c r="AB4">
        <v>1</v>
      </c>
      <c r="AC4">
        <v>1</v>
      </c>
      <c r="AD4">
        <v>3</v>
      </c>
      <c r="AE4">
        <v>1555</v>
      </c>
      <c r="AF4">
        <v>11585</v>
      </c>
      <c r="AG4">
        <v>1</v>
      </c>
      <c r="AH4">
        <v>11</v>
      </c>
      <c r="AI4">
        <v>3</v>
      </c>
      <c r="AJ4">
        <v>3</v>
      </c>
      <c r="AK4">
        <v>80</v>
      </c>
      <c r="AL4">
        <v>1</v>
      </c>
      <c r="AM4">
        <v>1</v>
      </c>
      <c r="AN4">
        <v>3</v>
      </c>
      <c r="AO4">
        <v>1</v>
      </c>
      <c r="AP4">
        <v>0</v>
      </c>
      <c r="AQ4">
        <v>0</v>
      </c>
      <c r="AR4">
        <v>0</v>
      </c>
    </row>
    <row r="5" spans="1:44" x14ac:dyDescent="0.3">
      <c r="A5" t="s">
        <v>44</v>
      </c>
      <c r="B5" t="s">
        <v>45</v>
      </c>
      <c r="C5" t="s">
        <v>69</v>
      </c>
      <c r="D5" t="s">
        <v>47</v>
      </c>
      <c r="E5" t="s">
        <v>161</v>
      </c>
      <c r="F5" t="s">
        <v>163</v>
      </c>
      <c r="G5" t="s">
        <v>1501</v>
      </c>
      <c r="H5">
        <v>1842</v>
      </c>
      <c r="I5" t="s">
        <v>62</v>
      </c>
      <c r="J5" t="s">
        <v>163</v>
      </c>
      <c r="K5" t="s">
        <v>64</v>
      </c>
      <c r="L5" t="s">
        <v>56</v>
      </c>
      <c r="M5" t="s">
        <v>54</v>
      </c>
      <c r="N5">
        <v>4</v>
      </c>
      <c r="O5">
        <v>-2</v>
      </c>
      <c r="P5">
        <v>0</v>
      </c>
      <c r="Q5">
        <v>31</v>
      </c>
      <c r="R5">
        <v>1</v>
      </c>
      <c r="S5">
        <v>1</v>
      </c>
      <c r="T5">
        <v>1</v>
      </c>
      <c r="U5">
        <v>0</v>
      </c>
      <c r="V5">
        <v>359</v>
      </c>
      <c r="W5">
        <v>18</v>
      </c>
      <c r="X5" t="s">
        <v>134</v>
      </c>
      <c r="Y5">
        <v>1</v>
      </c>
      <c r="Z5">
        <v>4</v>
      </c>
      <c r="AA5">
        <v>89</v>
      </c>
      <c r="AB5">
        <v>4</v>
      </c>
      <c r="AC5">
        <v>1</v>
      </c>
      <c r="AD5">
        <v>1</v>
      </c>
      <c r="AE5">
        <v>2956</v>
      </c>
      <c r="AF5">
        <v>21495</v>
      </c>
      <c r="AG5">
        <v>0</v>
      </c>
      <c r="AH5">
        <v>17</v>
      </c>
      <c r="AI5">
        <v>3</v>
      </c>
      <c r="AJ5">
        <v>3</v>
      </c>
      <c r="AK5">
        <v>80</v>
      </c>
      <c r="AL5">
        <v>0</v>
      </c>
      <c r="AM5">
        <v>2</v>
      </c>
      <c r="AN5">
        <v>3</v>
      </c>
      <c r="AO5">
        <v>1</v>
      </c>
      <c r="AP5">
        <v>0</v>
      </c>
      <c r="AQ5">
        <v>0</v>
      </c>
      <c r="AR5">
        <v>0</v>
      </c>
    </row>
    <row r="6" spans="1:44" x14ac:dyDescent="0.3">
      <c r="A6" t="s">
        <v>44</v>
      </c>
      <c r="B6" t="s">
        <v>45</v>
      </c>
      <c r="C6" t="s">
        <v>69</v>
      </c>
      <c r="D6" t="s">
        <v>47</v>
      </c>
      <c r="E6" t="s">
        <v>161</v>
      </c>
      <c r="F6" t="s">
        <v>113</v>
      </c>
      <c r="G6" t="s">
        <v>1490</v>
      </c>
      <c r="H6">
        <v>1467</v>
      </c>
      <c r="I6" t="s">
        <v>51</v>
      </c>
      <c r="J6" t="s">
        <v>163</v>
      </c>
      <c r="K6" t="s">
        <v>64</v>
      </c>
      <c r="L6" t="s">
        <v>56</v>
      </c>
      <c r="M6" t="s">
        <v>54</v>
      </c>
      <c r="N6">
        <v>0</v>
      </c>
      <c r="O6">
        <v>-2</v>
      </c>
      <c r="P6">
        <v>0</v>
      </c>
      <c r="Q6">
        <v>34</v>
      </c>
      <c r="R6">
        <v>1</v>
      </c>
      <c r="S6">
        <v>1</v>
      </c>
      <c r="T6">
        <v>1</v>
      </c>
      <c r="U6">
        <v>0</v>
      </c>
      <c r="V6">
        <v>1107</v>
      </c>
      <c r="W6">
        <v>9</v>
      </c>
      <c r="X6" t="s">
        <v>71</v>
      </c>
      <c r="Y6">
        <v>1</v>
      </c>
      <c r="Z6">
        <v>4</v>
      </c>
      <c r="AA6">
        <v>52</v>
      </c>
      <c r="AB6">
        <v>3</v>
      </c>
      <c r="AC6">
        <v>1</v>
      </c>
      <c r="AD6">
        <v>4</v>
      </c>
      <c r="AE6">
        <v>2742</v>
      </c>
      <c r="AF6">
        <v>3072</v>
      </c>
      <c r="AG6">
        <v>1</v>
      </c>
      <c r="AH6">
        <v>15</v>
      </c>
      <c r="AI6">
        <v>3</v>
      </c>
      <c r="AJ6">
        <v>4</v>
      </c>
      <c r="AK6">
        <v>80</v>
      </c>
      <c r="AL6">
        <v>0</v>
      </c>
      <c r="AM6">
        <v>2</v>
      </c>
      <c r="AN6">
        <v>3</v>
      </c>
      <c r="AO6">
        <v>2</v>
      </c>
      <c r="AP6">
        <v>2</v>
      </c>
      <c r="AQ6">
        <v>2</v>
      </c>
      <c r="AR6">
        <v>2</v>
      </c>
    </row>
    <row r="7" spans="1:44" x14ac:dyDescent="0.3">
      <c r="A7" t="s">
        <v>44</v>
      </c>
      <c r="B7" t="s">
        <v>57</v>
      </c>
      <c r="C7" t="s">
        <v>69</v>
      </c>
      <c r="D7" t="s">
        <v>47</v>
      </c>
      <c r="E7" t="s">
        <v>161</v>
      </c>
      <c r="F7" t="s">
        <v>163</v>
      </c>
      <c r="G7" t="s">
        <v>1485</v>
      </c>
      <c r="H7">
        <v>1944</v>
      </c>
      <c r="I7" t="s">
        <v>51</v>
      </c>
      <c r="J7" t="s">
        <v>163</v>
      </c>
      <c r="K7" t="s">
        <v>64</v>
      </c>
      <c r="L7" t="s">
        <v>56</v>
      </c>
      <c r="M7" t="s">
        <v>54</v>
      </c>
      <c r="N7">
        <v>2</v>
      </c>
      <c r="O7">
        <v>-2</v>
      </c>
      <c r="P7">
        <v>0</v>
      </c>
      <c r="Q7">
        <v>27</v>
      </c>
      <c r="R7">
        <v>1</v>
      </c>
      <c r="S7">
        <v>1</v>
      </c>
      <c r="T7">
        <v>1</v>
      </c>
      <c r="U7">
        <v>0</v>
      </c>
      <c r="V7">
        <v>1337</v>
      </c>
      <c r="W7">
        <v>22</v>
      </c>
      <c r="X7" t="s">
        <v>77</v>
      </c>
      <c r="Y7">
        <v>1</v>
      </c>
      <c r="Z7">
        <v>1</v>
      </c>
      <c r="AA7">
        <v>58</v>
      </c>
      <c r="AB7">
        <v>2</v>
      </c>
      <c r="AC7">
        <v>1</v>
      </c>
      <c r="AD7">
        <v>2</v>
      </c>
      <c r="AE7">
        <v>2863</v>
      </c>
      <c r="AF7">
        <v>19555</v>
      </c>
      <c r="AG7">
        <v>1</v>
      </c>
      <c r="AH7">
        <v>12</v>
      </c>
      <c r="AI7">
        <v>3</v>
      </c>
      <c r="AJ7">
        <v>1</v>
      </c>
      <c r="AK7">
        <v>80</v>
      </c>
      <c r="AL7">
        <v>0</v>
      </c>
      <c r="AM7">
        <v>1</v>
      </c>
      <c r="AN7">
        <v>3</v>
      </c>
      <c r="AO7">
        <v>1</v>
      </c>
      <c r="AP7">
        <v>0</v>
      </c>
      <c r="AQ7">
        <v>0</v>
      </c>
      <c r="AR7">
        <v>0</v>
      </c>
    </row>
    <row r="8" spans="1:44" x14ac:dyDescent="0.3">
      <c r="A8" t="s">
        <v>44</v>
      </c>
      <c r="B8" t="s">
        <v>57</v>
      </c>
      <c r="C8" t="s">
        <v>69</v>
      </c>
      <c r="D8" t="s">
        <v>47</v>
      </c>
      <c r="E8" t="s">
        <v>161</v>
      </c>
      <c r="F8" t="s">
        <v>163</v>
      </c>
      <c r="G8" t="s">
        <v>1484</v>
      </c>
      <c r="H8">
        <v>1747</v>
      </c>
      <c r="I8" t="s">
        <v>51</v>
      </c>
      <c r="J8" t="s">
        <v>163</v>
      </c>
      <c r="K8" t="s">
        <v>79</v>
      </c>
      <c r="L8" t="s">
        <v>56</v>
      </c>
      <c r="M8" t="s">
        <v>54</v>
      </c>
      <c r="N8">
        <v>0</v>
      </c>
      <c r="O8">
        <v>-2</v>
      </c>
      <c r="P8">
        <v>0</v>
      </c>
      <c r="Q8">
        <v>30</v>
      </c>
      <c r="R8">
        <v>1</v>
      </c>
      <c r="S8">
        <v>1</v>
      </c>
      <c r="T8">
        <v>1</v>
      </c>
      <c r="U8">
        <v>0</v>
      </c>
      <c r="V8">
        <v>600</v>
      </c>
      <c r="W8">
        <v>8</v>
      </c>
      <c r="X8" t="s">
        <v>77</v>
      </c>
      <c r="Y8">
        <v>1</v>
      </c>
      <c r="Z8">
        <v>3</v>
      </c>
      <c r="AA8">
        <v>66</v>
      </c>
      <c r="AB8">
        <v>2</v>
      </c>
      <c r="AC8">
        <v>1</v>
      </c>
      <c r="AD8">
        <v>4</v>
      </c>
      <c r="AE8">
        <v>2180</v>
      </c>
      <c r="AF8">
        <v>9732</v>
      </c>
      <c r="AG8">
        <v>6</v>
      </c>
      <c r="AH8">
        <v>11</v>
      </c>
      <c r="AI8">
        <v>3</v>
      </c>
      <c r="AJ8">
        <v>3</v>
      </c>
      <c r="AK8">
        <v>80</v>
      </c>
      <c r="AL8">
        <v>1</v>
      </c>
      <c r="AM8">
        <v>6</v>
      </c>
      <c r="AN8">
        <v>2</v>
      </c>
      <c r="AO8">
        <v>4</v>
      </c>
      <c r="AP8">
        <v>2</v>
      </c>
      <c r="AQ8">
        <v>1</v>
      </c>
      <c r="AR8">
        <v>2</v>
      </c>
    </row>
    <row r="9" spans="1:44" x14ac:dyDescent="0.3">
      <c r="A9" t="s">
        <v>56</v>
      </c>
      <c r="B9" t="s">
        <v>45</v>
      </c>
      <c r="C9" t="s">
        <v>46</v>
      </c>
      <c r="D9" t="s">
        <v>59</v>
      </c>
      <c r="E9" t="s">
        <v>161</v>
      </c>
      <c r="F9" t="s">
        <v>72</v>
      </c>
      <c r="G9" t="s">
        <v>1479</v>
      </c>
      <c r="H9">
        <v>1550</v>
      </c>
      <c r="I9" t="s">
        <v>62</v>
      </c>
      <c r="J9" t="s">
        <v>95</v>
      </c>
      <c r="K9" t="s">
        <v>53</v>
      </c>
      <c r="L9" t="s">
        <v>44</v>
      </c>
      <c r="M9" t="s">
        <v>54</v>
      </c>
      <c r="N9">
        <v>2</v>
      </c>
      <c r="O9">
        <v>-2</v>
      </c>
      <c r="P9">
        <v>0</v>
      </c>
      <c r="Q9">
        <v>40</v>
      </c>
      <c r="R9">
        <v>0</v>
      </c>
      <c r="T9">
        <v>0</v>
      </c>
      <c r="U9">
        <v>1</v>
      </c>
      <c r="V9">
        <v>898</v>
      </c>
      <c r="W9">
        <v>6</v>
      </c>
      <c r="X9" t="s">
        <v>55</v>
      </c>
      <c r="Y9">
        <v>1</v>
      </c>
      <c r="Z9">
        <v>3</v>
      </c>
      <c r="AA9">
        <v>38</v>
      </c>
      <c r="AB9">
        <v>3</v>
      </c>
      <c r="AC9">
        <v>4</v>
      </c>
      <c r="AD9">
        <v>4</v>
      </c>
      <c r="AE9">
        <v>16437</v>
      </c>
      <c r="AF9">
        <v>17381</v>
      </c>
      <c r="AG9">
        <v>1</v>
      </c>
      <c r="AH9">
        <v>21</v>
      </c>
      <c r="AI9">
        <v>4</v>
      </c>
      <c r="AJ9">
        <v>4</v>
      </c>
      <c r="AK9">
        <v>80</v>
      </c>
      <c r="AL9">
        <v>0</v>
      </c>
      <c r="AM9">
        <v>21</v>
      </c>
      <c r="AN9">
        <v>3</v>
      </c>
      <c r="AO9">
        <v>21</v>
      </c>
      <c r="AP9">
        <v>7</v>
      </c>
      <c r="AQ9">
        <v>7</v>
      </c>
      <c r="AR9">
        <v>7</v>
      </c>
    </row>
    <row r="10" spans="1:44" x14ac:dyDescent="0.3">
      <c r="A10" t="s">
        <v>56</v>
      </c>
      <c r="B10" t="s">
        <v>45</v>
      </c>
      <c r="C10" t="s">
        <v>69</v>
      </c>
      <c r="D10" t="s">
        <v>59</v>
      </c>
      <c r="E10" t="s">
        <v>161</v>
      </c>
      <c r="F10" t="s">
        <v>49</v>
      </c>
      <c r="G10" t="s">
        <v>1452</v>
      </c>
      <c r="H10">
        <v>1499</v>
      </c>
      <c r="I10" t="s">
        <v>62</v>
      </c>
      <c r="J10" t="s">
        <v>163</v>
      </c>
      <c r="K10" t="s">
        <v>79</v>
      </c>
      <c r="L10" t="s">
        <v>56</v>
      </c>
      <c r="M10" t="s">
        <v>54</v>
      </c>
      <c r="N10">
        <v>3</v>
      </c>
      <c r="O10">
        <v>-2</v>
      </c>
      <c r="P10">
        <v>0</v>
      </c>
      <c r="Q10">
        <v>30</v>
      </c>
      <c r="R10">
        <v>0</v>
      </c>
      <c r="T10">
        <v>0</v>
      </c>
      <c r="U10">
        <v>1</v>
      </c>
      <c r="V10">
        <v>330</v>
      </c>
      <c r="W10">
        <v>1</v>
      </c>
      <c r="X10" t="s">
        <v>77</v>
      </c>
      <c r="Y10">
        <v>1</v>
      </c>
      <c r="Z10">
        <v>3</v>
      </c>
      <c r="AA10">
        <v>46</v>
      </c>
      <c r="AB10">
        <v>3</v>
      </c>
      <c r="AC10">
        <v>1</v>
      </c>
      <c r="AD10">
        <v>3</v>
      </c>
      <c r="AE10">
        <v>2064</v>
      </c>
      <c r="AF10">
        <v>15428</v>
      </c>
      <c r="AG10">
        <v>0</v>
      </c>
      <c r="AH10">
        <v>21</v>
      </c>
      <c r="AI10">
        <v>4</v>
      </c>
      <c r="AJ10">
        <v>1</v>
      </c>
      <c r="AK10">
        <v>80</v>
      </c>
      <c r="AL10">
        <v>1</v>
      </c>
      <c r="AM10">
        <v>6</v>
      </c>
      <c r="AN10">
        <v>4</v>
      </c>
      <c r="AO10">
        <v>5</v>
      </c>
      <c r="AP10">
        <v>3</v>
      </c>
      <c r="AQ10">
        <v>1</v>
      </c>
      <c r="AR10">
        <v>3</v>
      </c>
    </row>
    <row r="11" spans="1:44" x14ac:dyDescent="0.3">
      <c r="A11" t="s">
        <v>56</v>
      </c>
      <c r="B11" t="s">
        <v>57</v>
      </c>
      <c r="C11" t="s">
        <v>46</v>
      </c>
      <c r="D11" t="s">
        <v>59</v>
      </c>
      <c r="E11" t="s">
        <v>161</v>
      </c>
      <c r="F11" t="s">
        <v>163</v>
      </c>
      <c r="G11" t="s">
        <v>1447</v>
      </c>
      <c r="H11">
        <v>1890</v>
      </c>
      <c r="I11" t="s">
        <v>62</v>
      </c>
      <c r="J11" t="s">
        <v>163</v>
      </c>
      <c r="K11" t="s">
        <v>53</v>
      </c>
      <c r="L11" t="s">
        <v>56</v>
      </c>
      <c r="M11" t="s">
        <v>54</v>
      </c>
      <c r="N11">
        <v>2</v>
      </c>
      <c r="O11">
        <v>-2</v>
      </c>
      <c r="P11">
        <v>0</v>
      </c>
      <c r="Q11">
        <v>36</v>
      </c>
      <c r="R11">
        <v>0</v>
      </c>
      <c r="T11">
        <v>0</v>
      </c>
      <c r="U11">
        <v>1</v>
      </c>
      <c r="V11">
        <v>1213</v>
      </c>
      <c r="W11">
        <v>2</v>
      </c>
      <c r="X11" t="s">
        <v>65</v>
      </c>
      <c r="Y11">
        <v>1</v>
      </c>
      <c r="Z11">
        <v>2</v>
      </c>
      <c r="AA11">
        <v>94</v>
      </c>
      <c r="AB11">
        <v>2</v>
      </c>
      <c r="AC11">
        <v>2</v>
      </c>
      <c r="AD11">
        <v>4</v>
      </c>
      <c r="AE11">
        <v>3886</v>
      </c>
      <c r="AF11">
        <v>4223</v>
      </c>
      <c r="AG11">
        <v>1</v>
      </c>
      <c r="AH11">
        <v>21</v>
      </c>
      <c r="AI11">
        <v>4</v>
      </c>
      <c r="AJ11">
        <v>4</v>
      </c>
      <c r="AK11">
        <v>80</v>
      </c>
      <c r="AL11">
        <v>0</v>
      </c>
      <c r="AM11">
        <v>10</v>
      </c>
      <c r="AN11">
        <v>2</v>
      </c>
      <c r="AO11">
        <v>10</v>
      </c>
      <c r="AP11">
        <v>1</v>
      </c>
      <c r="AQ11">
        <v>0</v>
      </c>
      <c r="AR11">
        <v>8</v>
      </c>
    </row>
    <row r="12" spans="1:44" x14ac:dyDescent="0.3">
      <c r="A12" t="s">
        <v>56</v>
      </c>
      <c r="B12" t="s">
        <v>45</v>
      </c>
      <c r="C12" t="s">
        <v>58</v>
      </c>
      <c r="D12" t="s">
        <v>59</v>
      </c>
      <c r="E12" t="s">
        <v>161</v>
      </c>
      <c r="F12" t="s">
        <v>49</v>
      </c>
      <c r="G12" t="s">
        <v>1428</v>
      </c>
      <c r="H12">
        <v>1744</v>
      </c>
      <c r="I12" t="s">
        <v>51</v>
      </c>
      <c r="J12" t="s">
        <v>163</v>
      </c>
      <c r="K12" t="s">
        <v>64</v>
      </c>
      <c r="L12" t="s">
        <v>56</v>
      </c>
      <c r="M12" t="s">
        <v>54</v>
      </c>
      <c r="N12">
        <v>2</v>
      </c>
      <c r="O12">
        <v>-2</v>
      </c>
      <c r="P12">
        <v>0</v>
      </c>
      <c r="Q12">
        <v>45</v>
      </c>
      <c r="R12">
        <v>0</v>
      </c>
      <c r="T12">
        <v>0</v>
      </c>
      <c r="U12">
        <v>1</v>
      </c>
      <c r="V12">
        <v>176</v>
      </c>
      <c r="W12">
        <v>4</v>
      </c>
      <c r="X12" t="s">
        <v>77</v>
      </c>
      <c r="Y12">
        <v>1</v>
      </c>
      <c r="Z12">
        <v>3</v>
      </c>
      <c r="AA12">
        <v>56</v>
      </c>
      <c r="AB12">
        <v>1</v>
      </c>
      <c r="AC12">
        <v>3</v>
      </c>
      <c r="AD12">
        <v>3</v>
      </c>
      <c r="AE12">
        <v>9756</v>
      </c>
      <c r="AF12">
        <v>6595</v>
      </c>
      <c r="AG12">
        <v>4</v>
      </c>
      <c r="AH12">
        <v>21</v>
      </c>
      <c r="AI12">
        <v>4</v>
      </c>
      <c r="AJ12">
        <v>3</v>
      </c>
      <c r="AK12">
        <v>80</v>
      </c>
      <c r="AL12">
        <v>2</v>
      </c>
      <c r="AM12">
        <v>9</v>
      </c>
      <c r="AN12">
        <v>4</v>
      </c>
      <c r="AO12">
        <v>5</v>
      </c>
      <c r="AP12">
        <v>0</v>
      </c>
      <c r="AQ12">
        <v>0</v>
      </c>
      <c r="AR12">
        <v>3</v>
      </c>
    </row>
    <row r="13" spans="1:44" x14ac:dyDescent="0.3">
      <c r="A13" t="s">
        <v>56</v>
      </c>
      <c r="B13" t="s">
        <v>45</v>
      </c>
      <c r="C13" t="s">
        <v>75</v>
      </c>
      <c r="D13" t="s">
        <v>59</v>
      </c>
      <c r="E13" t="s">
        <v>161</v>
      </c>
      <c r="F13" t="s">
        <v>163</v>
      </c>
      <c r="G13" t="s">
        <v>1397</v>
      </c>
      <c r="H13">
        <v>1973</v>
      </c>
      <c r="I13" t="s">
        <v>62</v>
      </c>
      <c r="J13" t="s">
        <v>95</v>
      </c>
      <c r="K13" t="s">
        <v>64</v>
      </c>
      <c r="L13" t="s">
        <v>44</v>
      </c>
      <c r="M13" t="s">
        <v>54</v>
      </c>
      <c r="N13">
        <v>0</v>
      </c>
      <c r="O13">
        <v>-2</v>
      </c>
      <c r="P13">
        <v>0</v>
      </c>
      <c r="Q13">
        <v>55</v>
      </c>
      <c r="R13">
        <v>0</v>
      </c>
      <c r="T13">
        <v>0</v>
      </c>
      <c r="U13">
        <v>1</v>
      </c>
      <c r="V13">
        <v>189</v>
      </c>
      <c r="W13">
        <v>26</v>
      </c>
      <c r="X13" t="s">
        <v>71</v>
      </c>
      <c r="Y13">
        <v>1</v>
      </c>
      <c r="Z13">
        <v>3</v>
      </c>
      <c r="AA13">
        <v>71</v>
      </c>
      <c r="AB13">
        <v>4</v>
      </c>
      <c r="AC13">
        <v>5</v>
      </c>
      <c r="AD13">
        <v>2</v>
      </c>
      <c r="AE13">
        <v>19636</v>
      </c>
      <c r="AF13">
        <v>25811</v>
      </c>
      <c r="AG13">
        <v>4</v>
      </c>
      <c r="AH13">
        <v>18</v>
      </c>
      <c r="AI13">
        <v>3</v>
      </c>
      <c r="AJ13">
        <v>1</v>
      </c>
      <c r="AK13">
        <v>80</v>
      </c>
      <c r="AL13">
        <v>1</v>
      </c>
      <c r="AM13">
        <v>35</v>
      </c>
      <c r="AN13">
        <v>3</v>
      </c>
      <c r="AO13">
        <v>10</v>
      </c>
      <c r="AP13">
        <v>9</v>
      </c>
      <c r="AQ13">
        <v>1</v>
      </c>
      <c r="AR13">
        <v>4</v>
      </c>
    </row>
    <row r="14" spans="1:44" x14ac:dyDescent="0.3">
      <c r="A14" t="s">
        <v>56</v>
      </c>
      <c r="B14" t="s">
        <v>57</v>
      </c>
      <c r="C14" t="s">
        <v>46</v>
      </c>
      <c r="D14" t="s">
        <v>59</v>
      </c>
      <c r="E14" t="s">
        <v>161</v>
      </c>
      <c r="F14" t="s">
        <v>66</v>
      </c>
      <c r="G14" t="s">
        <v>1385</v>
      </c>
      <c r="H14">
        <v>1972</v>
      </c>
      <c r="I14" t="s">
        <v>62</v>
      </c>
      <c r="J14" t="s">
        <v>163</v>
      </c>
      <c r="K14" t="s">
        <v>64</v>
      </c>
      <c r="L14" t="s">
        <v>44</v>
      </c>
      <c r="M14" t="s">
        <v>54</v>
      </c>
      <c r="N14">
        <v>2</v>
      </c>
      <c r="O14">
        <v>-2</v>
      </c>
      <c r="P14">
        <v>0</v>
      </c>
      <c r="Q14">
        <v>38</v>
      </c>
      <c r="R14">
        <v>0</v>
      </c>
      <c r="T14">
        <v>0</v>
      </c>
      <c r="U14">
        <v>1</v>
      </c>
      <c r="V14">
        <v>1444</v>
      </c>
      <c r="W14">
        <v>1</v>
      </c>
      <c r="X14" t="s">
        <v>71</v>
      </c>
      <c r="Y14">
        <v>1</v>
      </c>
      <c r="Z14">
        <v>4</v>
      </c>
      <c r="AA14">
        <v>88</v>
      </c>
      <c r="AB14">
        <v>3</v>
      </c>
      <c r="AC14">
        <v>1</v>
      </c>
      <c r="AD14">
        <v>2</v>
      </c>
      <c r="AE14">
        <v>2991</v>
      </c>
      <c r="AF14">
        <v>5224</v>
      </c>
      <c r="AG14">
        <v>0</v>
      </c>
      <c r="AH14">
        <v>11</v>
      </c>
      <c r="AI14">
        <v>3</v>
      </c>
      <c r="AJ14">
        <v>2</v>
      </c>
      <c r="AK14">
        <v>80</v>
      </c>
      <c r="AL14">
        <v>1</v>
      </c>
      <c r="AM14">
        <v>7</v>
      </c>
      <c r="AN14">
        <v>3</v>
      </c>
      <c r="AO14">
        <v>6</v>
      </c>
      <c r="AP14">
        <v>2</v>
      </c>
      <c r="AQ14">
        <v>1</v>
      </c>
      <c r="AR14">
        <v>2</v>
      </c>
    </row>
    <row r="15" spans="1:44" x14ac:dyDescent="0.3">
      <c r="A15" t="s">
        <v>56</v>
      </c>
      <c r="B15" t="s">
        <v>57</v>
      </c>
      <c r="C15" t="s">
        <v>46</v>
      </c>
      <c r="D15" t="s">
        <v>59</v>
      </c>
      <c r="E15" t="s">
        <v>161</v>
      </c>
      <c r="F15" t="s">
        <v>163</v>
      </c>
      <c r="G15" t="s">
        <v>1384</v>
      </c>
      <c r="H15">
        <v>1642</v>
      </c>
      <c r="I15" t="s">
        <v>62</v>
      </c>
      <c r="J15" t="s">
        <v>163</v>
      </c>
      <c r="K15" t="s">
        <v>64</v>
      </c>
      <c r="L15" t="s">
        <v>44</v>
      </c>
      <c r="M15" t="s">
        <v>54</v>
      </c>
      <c r="N15">
        <v>3</v>
      </c>
      <c r="O15">
        <v>-2</v>
      </c>
      <c r="P15">
        <v>0</v>
      </c>
      <c r="Q15">
        <v>44</v>
      </c>
      <c r="R15">
        <v>0</v>
      </c>
      <c r="T15">
        <v>0</v>
      </c>
      <c r="U15">
        <v>1</v>
      </c>
      <c r="V15">
        <v>602</v>
      </c>
      <c r="W15">
        <v>1</v>
      </c>
      <c r="X15" t="s">
        <v>134</v>
      </c>
      <c r="Y15">
        <v>1</v>
      </c>
      <c r="Z15">
        <v>1</v>
      </c>
      <c r="AA15">
        <v>37</v>
      </c>
      <c r="AB15">
        <v>3</v>
      </c>
      <c r="AC15">
        <v>2</v>
      </c>
      <c r="AD15">
        <v>4</v>
      </c>
      <c r="AE15">
        <v>5743</v>
      </c>
      <c r="AF15">
        <v>10503</v>
      </c>
      <c r="AG15">
        <v>4</v>
      </c>
      <c r="AH15">
        <v>11</v>
      </c>
      <c r="AI15">
        <v>3</v>
      </c>
      <c r="AJ15">
        <v>3</v>
      </c>
      <c r="AK15">
        <v>80</v>
      </c>
      <c r="AL15">
        <v>0</v>
      </c>
      <c r="AM15">
        <v>14</v>
      </c>
      <c r="AN15">
        <v>3</v>
      </c>
      <c r="AO15">
        <v>10</v>
      </c>
      <c r="AP15">
        <v>7</v>
      </c>
      <c r="AQ15">
        <v>0</v>
      </c>
      <c r="AR15">
        <v>2</v>
      </c>
    </row>
    <row r="16" spans="1:44" x14ac:dyDescent="0.3">
      <c r="A16" t="s">
        <v>56</v>
      </c>
      <c r="B16" t="s">
        <v>45</v>
      </c>
      <c r="C16" t="s">
        <v>46</v>
      </c>
      <c r="D16" t="s">
        <v>59</v>
      </c>
      <c r="E16" t="s">
        <v>161</v>
      </c>
      <c r="F16" t="s">
        <v>49</v>
      </c>
      <c r="G16" t="s">
        <v>1354</v>
      </c>
      <c r="H16">
        <v>2040</v>
      </c>
      <c r="I16" t="s">
        <v>51</v>
      </c>
      <c r="J16" t="s">
        <v>163</v>
      </c>
      <c r="K16" t="s">
        <v>53</v>
      </c>
      <c r="L16" t="s">
        <v>44</v>
      </c>
      <c r="M16" t="s">
        <v>54</v>
      </c>
      <c r="N16">
        <v>2</v>
      </c>
      <c r="O16">
        <v>-2</v>
      </c>
      <c r="P16">
        <v>0</v>
      </c>
      <c r="Q16">
        <v>35</v>
      </c>
      <c r="R16">
        <v>0</v>
      </c>
      <c r="T16">
        <v>0</v>
      </c>
      <c r="U16">
        <v>1</v>
      </c>
      <c r="V16">
        <v>1146</v>
      </c>
      <c r="W16">
        <v>26</v>
      </c>
      <c r="X16" t="s">
        <v>71</v>
      </c>
      <c r="Y16">
        <v>1</v>
      </c>
      <c r="Z16">
        <v>3</v>
      </c>
      <c r="AA16">
        <v>31</v>
      </c>
      <c r="AB16">
        <v>3</v>
      </c>
      <c r="AC16">
        <v>3</v>
      </c>
      <c r="AD16">
        <v>4</v>
      </c>
      <c r="AE16">
        <v>8837</v>
      </c>
      <c r="AF16">
        <v>16642</v>
      </c>
      <c r="AG16">
        <v>1</v>
      </c>
      <c r="AH16">
        <v>16</v>
      </c>
      <c r="AI16">
        <v>3</v>
      </c>
      <c r="AJ16">
        <v>3</v>
      </c>
      <c r="AK16">
        <v>80</v>
      </c>
      <c r="AL16">
        <v>0</v>
      </c>
      <c r="AM16">
        <v>9</v>
      </c>
      <c r="AN16">
        <v>3</v>
      </c>
      <c r="AO16">
        <v>9</v>
      </c>
      <c r="AP16">
        <v>0</v>
      </c>
      <c r="AQ16">
        <v>1</v>
      </c>
      <c r="AR16">
        <v>7</v>
      </c>
    </row>
    <row r="17" spans="1:44" x14ac:dyDescent="0.3">
      <c r="A17" t="s">
        <v>56</v>
      </c>
      <c r="B17" t="s">
        <v>45</v>
      </c>
      <c r="C17" t="s">
        <v>46</v>
      </c>
      <c r="D17" t="s">
        <v>59</v>
      </c>
      <c r="E17" t="s">
        <v>161</v>
      </c>
      <c r="F17" t="s">
        <v>49</v>
      </c>
      <c r="G17" t="s">
        <v>1353</v>
      </c>
      <c r="H17">
        <v>1683</v>
      </c>
      <c r="I17" t="s">
        <v>51</v>
      </c>
      <c r="J17" t="s">
        <v>163</v>
      </c>
      <c r="K17" t="s">
        <v>79</v>
      </c>
      <c r="L17" t="s">
        <v>44</v>
      </c>
      <c r="M17" t="s">
        <v>54</v>
      </c>
      <c r="N17">
        <v>2</v>
      </c>
      <c r="O17">
        <v>-2</v>
      </c>
      <c r="P17">
        <v>0</v>
      </c>
      <c r="Q17">
        <v>44</v>
      </c>
      <c r="R17">
        <v>0</v>
      </c>
      <c r="T17">
        <v>0</v>
      </c>
      <c r="U17">
        <v>1</v>
      </c>
      <c r="V17">
        <v>528</v>
      </c>
      <c r="W17">
        <v>1</v>
      </c>
      <c r="X17" t="s">
        <v>77</v>
      </c>
      <c r="Y17">
        <v>1</v>
      </c>
      <c r="Z17">
        <v>3</v>
      </c>
      <c r="AA17">
        <v>44</v>
      </c>
      <c r="AB17">
        <v>3</v>
      </c>
      <c r="AC17">
        <v>1</v>
      </c>
      <c r="AD17">
        <v>4</v>
      </c>
      <c r="AE17">
        <v>3195</v>
      </c>
      <c r="AF17">
        <v>4167</v>
      </c>
      <c r="AG17">
        <v>4</v>
      </c>
      <c r="AH17">
        <v>18</v>
      </c>
      <c r="AI17">
        <v>3</v>
      </c>
      <c r="AJ17">
        <v>1</v>
      </c>
      <c r="AK17">
        <v>80</v>
      </c>
      <c r="AL17">
        <v>3</v>
      </c>
      <c r="AM17">
        <v>8</v>
      </c>
      <c r="AN17">
        <v>3</v>
      </c>
      <c r="AO17">
        <v>2</v>
      </c>
      <c r="AP17">
        <v>2</v>
      </c>
      <c r="AQ17">
        <v>2</v>
      </c>
      <c r="AR17">
        <v>2</v>
      </c>
    </row>
    <row r="18" spans="1:44" x14ac:dyDescent="0.3">
      <c r="A18" t="s">
        <v>56</v>
      </c>
      <c r="B18" t="s">
        <v>45</v>
      </c>
      <c r="C18" t="s">
        <v>46</v>
      </c>
      <c r="D18" t="s">
        <v>59</v>
      </c>
      <c r="E18" t="s">
        <v>161</v>
      </c>
      <c r="F18" t="s">
        <v>49</v>
      </c>
      <c r="G18" t="s">
        <v>1229</v>
      </c>
      <c r="H18">
        <v>1778</v>
      </c>
      <c r="I18" t="s">
        <v>62</v>
      </c>
      <c r="J18" t="s">
        <v>163</v>
      </c>
      <c r="K18" t="s">
        <v>53</v>
      </c>
      <c r="L18" t="s">
        <v>56</v>
      </c>
      <c r="M18" t="s">
        <v>54</v>
      </c>
      <c r="N18">
        <v>5</v>
      </c>
      <c r="O18">
        <v>-2</v>
      </c>
      <c r="P18">
        <v>0</v>
      </c>
      <c r="Q18">
        <v>43</v>
      </c>
      <c r="R18">
        <v>0</v>
      </c>
      <c r="T18">
        <v>0</v>
      </c>
      <c r="U18">
        <v>1</v>
      </c>
      <c r="V18">
        <v>244</v>
      </c>
      <c r="W18">
        <v>2</v>
      </c>
      <c r="X18" t="s">
        <v>77</v>
      </c>
      <c r="Y18">
        <v>1</v>
      </c>
      <c r="Z18">
        <v>2</v>
      </c>
      <c r="AA18">
        <v>97</v>
      </c>
      <c r="AB18">
        <v>3</v>
      </c>
      <c r="AC18">
        <v>1</v>
      </c>
      <c r="AD18">
        <v>4</v>
      </c>
      <c r="AE18">
        <v>3539</v>
      </c>
      <c r="AF18">
        <v>5033</v>
      </c>
      <c r="AG18">
        <v>0</v>
      </c>
      <c r="AH18">
        <v>13</v>
      </c>
      <c r="AI18">
        <v>3</v>
      </c>
      <c r="AJ18">
        <v>2</v>
      </c>
      <c r="AK18">
        <v>80</v>
      </c>
      <c r="AL18">
        <v>0</v>
      </c>
      <c r="AM18">
        <v>10</v>
      </c>
      <c r="AN18">
        <v>3</v>
      </c>
      <c r="AO18">
        <v>9</v>
      </c>
      <c r="AP18">
        <v>7</v>
      </c>
      <c r="AQ18">
        <v>1</v>
      </c>
      <c r="AR18">
        <v>8</v>
      </c>
    </row>
    <row r="19" spans="1:44" x14ac:dyDescent="0.3">
      <c r="A19" t="s">
        <v>56</v>
      </c>
      <c r="B19" t="s">
        <v>45</v>
      </c>
      <c r="C19" t="s">
        <v>69</v>
      </c>
      <c r="D19" t="s">
        <v>59</v>
      </c>
      <c r="E19" t="s">
        <v>161</v>
      </c>
      <c r="F19" t="s">
        <v>66</v>
      </c>
      <c r="G19" t="s">
        <v>1228</v>
      </c>
      <c r="H19">
        <v>1419</v>
      </c>
      <c r="I19" t="s">
        <v>62</v>
      </c>
      <c r="J19" t="s">
        <v>163</v>
      </c>
      <c r="K19" t="s">
        <v>53</v>
      </c>
      <c r="L19" t="s">
        <v>56</v>
      </c>
      <c r="M19" t="s">
        <v>54</v>
      </c>
      <c r="N19">
        <v>3</v>
      </c>
      <c r="O19">
        <v>-2</v>
      </c>
      <c r="P19">
        <v>0</v>
      </c>
      <c r="Q19">
        <v>29</v>
      </c>
      <c r="R19">
        <v>0</v>
      </c>
      <c r="T19">
        <v>0</v>
      </c>
      <c r="U19">
        <v>1</v>
      </c>
      <c r="V19">
        <v>332</v>
      </c>
      <c r="W19">
        <v>17</v>
      </c>
      <c r="X19" t="s">
        <v>77</v>
      </c>
      <c r="Y19">
        <v>1</v>
      </c>
      <c r="Z19">
        <v>2</v>
      </c>
      <c r="AA19">
        <v>51</v>
      </c>
      <c r="AB19">
        <v>2</v>
      </c>
      <c r="AC19">
        <v>3</v>
      </c>
      <c r="AD19">
        <v>3</v>
      </c>
      <c r="AE19">
        <v>7988</v>
      </c>
      <c r="AF19">
        <v>9769</v>
      </c>
      <c r="AG19">
        <v>1</v>
      </c>
      <c r="AH19">
        <v>13</v>
      </c>
      <c r="AI19">
        <v>3</v>
      </c>
      <c r="AJ19">
        <v>1</v>
      </c>
      <c r="AK19">
        <v>80</v>
      </c>
      <c r="AL19">
        <v>0</v>
      </c>
      <c r="AM19">
        <v>10</v>
      </c>
      <c r="AN19">
        <v>2</v>
      </c>
      <c r="AO19">
        <v>10</v>
      </c>
      <c r="AP19">
        <v>9</v>
      </c>
      <c r="AQ19">
        <v>0</v>
      </c>
      <c r="AR19">
        <v>9</v>
      </c>
    </row>
    <row r="20" spans="1:44" x14ac:dyDescent="0.3">
      <c r="A20" t="s">
        <v>56</v>
      </c>
      <c r="B20" t="s">
        <v>45</v>
      </c>
      <c r="C20" t="s">
        <v>69</v>
      </c>
      <c r="D20" t="s">
        <v>59</v>
      </c>
      <c r="E20" t="s">
        <v>161</v>
      </c>
      <c r="F20" t="s">
        <v>72</v>
      </c>
      <c r="G20" t="s">
        <v>1227</v>
      </c>
      <c r="H20">
        <v>1865</v>
      </c>
      <c r="I20" t="s">
        <v>62</v>
      </c>
      <c r="J20" t="s">
        <v>163</v>
      </c>
      <c r="K20" t="s">
        <v>64</v>
      </c>
      <c r="L20" t="s">
        <v>56</v>
      </c>
      <c r="M20" t="s">
        <v>54</v>
      </c>
      <c r="N20">
        <v>3</v>
      </c>
      <c r="O20">
        <v>-2</v>
      </c>
      <c r="P20">
        <v>0</v>
      </c>
      <c r="Q20">
        <v>29</v>
      </c>
      <c r="R20">
        <v>0</v>
      </c>
      <c r="T20">
        <v>0</v>
      </c>
      <c r="U20">
        <v>1</v>
      </c>
      <c r="V20">
        <v>352</v>
      </c>
      <c r="W20">
        <v>6</v>
      </c>
      <c r="X20" t="s">
        <v>65</v>
      </c>
      <c r="Y20">
        <v>1</v>
      </c>
      <c r="Z20">
        <v>4</v>
      </c>
      <c r="AA20">
        <v>87</v>
      </c>
      <c r="AB20">
        <v>2</v>
      </c>
      <c r="AC20">
        <v>1</v>
      </c>
      <c r="AD20">
        <v>2</v>
      </c>
      <c r="AE20">
        <v>2804</v>
      </c>
      <c r="AF20">
        <v>15434</v>
      </c>
      <c r="AG20">
        <v>1</v>
      </c>
      <c r="AH20">
        <v>11</v>
      </c>
      <c r="AI20">
        <v>3</v>
      </c>
      <c r="AJ20">
        <v>4</v>
      </c>
      <c r="AK20">
        <v>80</v>
      </c>
      <c r="AL20">
        <v>0</v>
      </c>
      <c r="AM20">
        <v>1</v>
      </c>
      <c r="AN20">
        <v>3</v>
      </c>
      <c r="AO20">
        <v>1</v>
      </c>
      <c r="AP20">
        <v>0</v>
      </c>
      <c r="AQ20">
        <v>0</v>
      </c>
      <c r="AR20">
        <v>0</v>
      </c>
    </row>
    <row r="21" spans="1:44" x14ac:dyDescent="0.3">
      <c r="A21" t="s">
        <v>56</v>
      </c>
      <c r="B21" t="s">
        <v>45</v>
      </c>
      <c r="C21" t="s">
        <v>46</v>
      </c>
      <c r="D21" t="s">
        <v>59</v>
      </c>
      <c r="E21" t="s">
        <v>161</v>
      </c>
      <c r="F21" t="s">
        <v>66</v>
      </c>
      <c r="G21" t="s">
        <v>1226</v>
      </c>
      <c r="H21">
        <v>1794</v>
      </c>
      <c r="I21" t="s">
        <v>62</v>
      </c>
      <c r="J21" t="s">
        <v>163</v>
      </c>
      <c r="K21" t="s">
        <v>79</v>
      </c>
      <c r="L21" t="s">
        <v>56</v>
      </c>
      <c r="M21" t="s">
        <v>54</v>
      </c>
      <c r="N21">
        <v>4</v>
      </c>
      <c r="O21">
        <v>-2</v>
      </c>
      <c r="P21">
        <v>0</v>
      </c>
      <c r="Q21">
        <v>37</v>
      </c>
      <c r="R21">
        <v>0</v>
      </c>
      <c r="T21">
        <v>0</v>
      </c>
      <c r="U21">
        <v>1</v>
      </c>
      <c r="V21">
        <v>1239</v>
      </c>
      <c r="W21">
        <v>8</v>
      </c>
      <c r="X21" t="s">
        <v>55</v>
      </c>
      <c r="Y21">
        <v>1</v>
      </c>
      <c r="Z21">
        <v>3</v>
      </c>
      <c r="AA21">
        <v>89</v>
      </c>
      <c r="AB21">
        <v>3</v>
      </c>
      <c r="AC21">
        <v>2</v>
      </c>
      <c r="AD21">
        <v>2</v>
      </c>
      <c r="AE21">
        <v>4071</v>
      </c>
      <c r="AF21">
        <v>12832</v>
      </c>
      <c r="AG21">
        <v>2</v>
      </c>
      <c r="AH21">
        <v>13</v>
      </c>
      <c r="AI21">
        <v>3</v>
      </c>
      <c r="AJ21">
        <v>3</v>
      </c>
      <c r="AK21">
        <v>80</v>
      </c>
      <c r="AL21">
        <v>0</v>
      </c>
      <c r="AM21">
        <v>19</v>
      </c>
      <c r="AN21">
        <v>2</v>
      </c>
      <c r="AO21">
        <v>10</v>
      </c>
      <c r="AP21">
        <v>0</v>
      </c>
      <c r="AQ21">
        <v>4</v>
      </c>
      <c r="AR21">
        <v>7</v>
      </c>
    </row>
    <row r="22" spans="1:44" x14ac:dyDescent="0.3">
      <c r="A22" t="s">
        <v>56</v>
      </c>
      <c r="B22" t="s">
        <v>57</v>
      </c>
      <c r="C22" t="s">
        <v>92</v>
      </c>
      <c r="D22" t="s">
        <v>59</v>
      </c>
      <c r="E22" t="s">
        <v>161</v>
      </c>
      <c r="F22" t="s">
        <v>72</v>
      </c>
      <c r="G22" t="s">
        <v>1202</v>
      </c>
      <c r="H22">
        <v>1746</v>
      </c>
      <c r="I22" t="s">
        <v>62</v>
      </c>
      <c r="J22" t="s">
        <v>163</v>
      </c>
      <c r="K22" t="s">
        <v>64</v>
      </c>
      <c r="L22" t="s">
        <v>56</v>
      </c>
      <c r="M22" t="s">
        <v>54</v>
      </c>
      <c r="N22">
        <v>2</v>
      </c>
      <c r="O22">
        <v>-2</v>
      </c>
      <c r="P22">
        <v>0</v>
      </c>
      <c r="Q22">
        <v>24</v>
      </c>
      <c r="R22">
        <v>0</v>
      </c>
      <c r="T22">
        <v>0</v>
      </c>
      <c r="U22">
        <v>1</v>
      </c>
      <c r="V22">
        <v>897</v>
      </c>
      <c r="W22">
        <v>10</v>
      </c>
      <c r="X22" t="s">
        <v>77</v>
      </c>
      <c r="Y22">
        <v>1</v>
      </c>
      <c r="Z22">
        <v>1</v>
      </c>
      <c r="AA22">
        <v>59</v>
      </c>
      <c r="AB22">
        <v>3</v>
      </c>
      <c r="AC22">
        <v>1</v>
      </c>
      <c r="AD22">
        <v>4</v>
      </c>
      <c r="AE22">
        <v>2145</v>
      </c>
      <c r="AF22">
        <v>2097</v>
      </c>
      <c r="AG22">
        <v>0</v>
      </c>
      <c r="AH22">
        <v>14</v>
      </c>
      <c r="AI22">
        <v>3</v>
      </c>
      <c r="AJ22">
        <v>4</v>
      </c>
      <c r="AK22">
        <v>80</v>
      </c>
      <c r="AL22">
        <v>1</v>
      </c>
      <c r="AM22">
        <v>3</v>
      </c>
      <c r="AN22">
        <v>3</v>
      </c>
      <c r="AO22">
        <v>2</v>
      </c>
      <c r="AP22">
        <v>2</v>
      </c>
      <c r="AQ22">
        <v>2</v>
      </c>
      <c r="AR22">
        <v>1</v>
      </c>
    </row>
    <row r="23" spans="1:44" x14ac:dyDescent="0.3">
      <c r="A23" t="s">
        <v>56</v>
      </c>
      <c r="B23" t="s">
        <v>57</v>
      </c>
      <c r="C23" t="s">
        <v>46</v>
      </c>
      <c r="D23" t="s">
        <v>59</v>
      </c>
      <c r="E23" t="s">
        <v>161</v>
      </c>
      <c r="F23" t="s">
        <v>163</v>
      </c>
      <c r="G23" t="s">
        <v>1201</v>
      </c>
      <c r="H23">
        <v>1563</v>
      </c>
      <c r="I23" t="s">
        <v>62</v>
      </c>
      <c r="J23" t="s">
        <v>163</v>
      </c>
      <c r="K23" t="s">
        <v>64</v>
      </c>
      <c r="L23" t="s">
        <v>56</v>
      </c>
      <c r="M23" t="s">
        <v>54</v>
      </c>
      <c r="N23">
        <v>2</v>
      </c>
      <c r="O23">
        <v>-2</v>
      </c>
      <c r="P23">
        <v>0</v>
      </c>
      <c r="Q23">
        <v>38</v>
      </c>
      <c r="R23">
        <v>0</v>
      </c>
      <c r="T23">
        <v>0</v>
      </c>
      <c r="U23">
        <v>1</v>
      </c>
      <c r="V23">
        <v>888</v>
      </c>
      <c r="W23">
        <v>10</v>
      </c>
      <c r="X23" t="s">
        <v>71</v>
      </c>
      <c r="Y23">
        <v>1</v>
      </c>
      <c r="Z23">
        <v>3</v>
      </c>
      <c r="AA23">
        <v>71</v>
      </c>
      <c r="AB23">
        <v>3</v>
      </c>
      <c r="AC23">
        <v>2</v>
      </c>
      <c r="AD23">
        <v>3</v>
      </c>
      <c r="AE23">
        <v>6077</v>
      </c>
      <c r="AF23">
        <v>14814</v>
      </c>
      <c r="AG23">
        <v>3</v>
      </c>
      <c r="AH23">
        <v>11</v>
      </c>
      <c r="AI23">
        <v>3</v>
      </c>
      <c r="AJ23">
        <v>3</v>
      </c>
      <c r="AK23">
        <v>80</v>
      </c>
      <c r="AL23">
        <v>0</v>
      </c>
      <c r="AM23">
        <v>10</v>
      </c>
      <c r="AN23">
        <v>3</v>
      </c>
      <c r="AO23">
        <v>6</v>
      </c>
      <c r="AP23">
        <v>3</v>
      </c>
      <c r="AQ23">
        <v>1</v>
      </c>
      <c r="AR23">
        <v>2</v>
      </c>
    </row>
    <row r="24" spans="1:44" x14ac:dyDescent="0.3">
      <c r="A24" t="s">
        <v>56</v>
      </c>
      <c r="B24" t="s">
        <v>91</v>
      </c>
      <c r="C24" t="s">
        <v>46</v>
      </c>
      <c r="D24" t="s">
        <v>59</v>
      </c>
      <c r="E24" t="s">
        <v>161</v>
      </c>
      <c r="F24" t="s">
        <v>163</v>
      </c>
      <c r="G24" t="s">
        <v>1180</v>
      </c>
      <c r="H24">
        <v>1722</v>
      </c>
      <c r="I24" t="s">
        <v>62</v>
      </c>
      <c r="J24" t="s">
        <v>163</v>
      </c>
      <c r="K24" t="s">
        <v>64</v>
      </c>
      <c r="L24" t="s">
        <v>56</v>
      </c>
      <c r="M24" t="s">
        <v>54</v>
      </c>
      <c r="N24">
        <v>4</v>
      </c>
      <c r="O24">
        <v>-2</v>
      </c>
      <c r="P24">
        <v>0</v>
      </c>
      <c r="Q24">
        <v>41</v>
      </c>
      <c r="R24">
        <v>0</v>
      </c>
      <c r="T24">
        <v>0</v>
      </c>
      <c r="U24">
        <v>1</v>
      </c>
      <c r="V24">
        <v>552</v>
      </c>
      <c r="W24">
        <v>4</v>
      </c>
      <c r="X24" t="s">
        <v>77</v>
      </c>
      <c r="Y24">
        <v>1</v>
      </c>
      <c r="Z24">
        <v>3</v>
      </c>
      <c r="AA24">
        <v>60</v>
      </c>
      <c r="AB24">
        <v>1</v>
      </c>
      <c r="AC24">
        <v>2</v>
      </c>
      <c r="AD24">
        <v>2</v>
      </c>
      <c r="AE24">
        <v>6430</v>
      </c>
      <c r="AF24">
        <v>20794</v>
      </c>
      <c r="AG24">
        <v>6</v>
      </c>
      <c r="AH24">
        <v>19</v>
      </c>
      <c r="AI24">
        <v>3</v>
      </c>
      <c r="AJ24">
        <v>2</v>
      </c>
      <c r="AK24">
        <v>80</v>
      </c>
      <c r="AL24">
        <v>1</v>
      </c>
      <c r="AM24">
        <v>10</v>
      </c>
      <c r="AN24">
        <v>3</v>
      </c>
      <c r="AO24">
        <v>3</v>
      </c>
      <c r="AP24">
        <v>2</v>
      </c>
      <c r="AQ24">
        <v>1</v>
      </c>
      <c r="AR24">
        <v>2</v>
      </c>
    </row>
    <row r="25" spans="1:44" x14ac:dyDescent="0.3">
      <c r="A25" t="s">
        <v>56</v>
      </c>
      <c r="B25" t="s">
        <v>91</v>
      </c>
      <c r="C25" t="s">
        <v>46</v>
      </c>
      <c r="D25" t="s">
        <v>59</v>
      </c>
      <c r="E25" t="s">
        <v>161</v>
      </c>
      <c r="F25" t="s">
        <v>163</v>
      </c>
      <c r="G25" t="s">
        <v>1179</v>
      </c>
      <c r="H25">
        <v>1805</v>
      </c>
      <c r="I25" t="s">
        <v>62</v>
      </c>
      <c r="J25" t="s">
        <v>163</v>
      </c>
      <c r="K25" t="s">
        <v>79</v>
      </c>
      <c r="L25" t="s">
        <v>56</v>
      </c>
      <c r="M25" t="s">
        <v>54</v>
      </c>
      <c r="N25">
        <v>3</v>
      </c>
      <c r="O25">
        <v>-2</v>
      </c>
      <c r="P25">
        <v>0</v>
      </c>
      <c r="Q25">
        <v>38</v>
      </c>
      <c r="R25">
        <v>0</v>
      </c>
      <c r="T25">
        <v>0</v>
      </c>
      <c r="U25">
        <v>1</v>
      </c>
      <c r="V25">
        <v>1336</v>
      </c>
      <c r="W25">
        <v>2</v>
      </c>
      <c r="X25" t="s">
        <v>77</v>
      </c>
      <c r="Y25">
        <v>1</v>
      </c>
      <c r="Z25">
        <v>1</v>
      </c>
      <c r="AA25">
        <v>100</v>
      </c>
      <c r="AB25">
        <v>3</v>
      </c>
      <c r="AC25">
        <v>1</v>
      </c>
      <c r="AD25">
        <v>2</v>
      </c>
      <c r="AE25">
        <v>2592</v>
      </c>
      <c r="AF25">
        <v>7129</v>
      </c>
      <c r="AG25">
        <v>5</v>
      </c>
      <c r="AH25">
        <v>13</v>
      </c>
      <c r="AI25">
        <v>3</v>
      </c>
      <c r="AJ25">
        <v>4</v>
      </c>
      <c r="AK25">
        <v>80</v>
      </c>
      <c r="AL25">
        <v>3</v>
      </c>
      <c r="AM25">
        <v>13</v>
      </c>
      <c r="AN25">
        <v>3</v>
      </c>
      <c r="AO25">
        <v>11</v>
      </c>
      <c r="AP25">
        <v>10</v>
      </c>
      <c r="AQ25">
        <v>3</v>
      </c>
      <c r="AR25">
        <v>8</v>
      </c>
    </row>
    <row r="26" spans="1:44" x14ac:dyDescent="0.3">
      <c r="A26" t="s">
        <v>56</v>
      </c>
      <c r="B26" t="s">
        <v>91</v>
      </c>
      <c r="C26" t="s">
        <v>69</v>
      </c>
      <c r="D26" t="s">
        <v>59</v>
      </c>
      <c r="E26" t="s">
        <v>161</v>
      </c>
      <c r="F26" t="s">
        <v>49</v>
      </c>
      <c r="G26" t="s">
        <v>1178</v>
      </c>
      <c r="H26">
        <v>1858</v>
      </c>
      <c r="I26" t="s">
        <v>62</v>
      </c>
      <c r="J26" t="s">
        <v>163</v>
      </c>
      <c r="K26" t="s">
        <v>79</v>
      </c>
      <c r="L26" t="s">
        <v>56</v>
      </c>
      <c r="M26" t="s">
        <v>54</v>
      </c>
      <c r="N26">
        <v>2</v>
      </c>
      <c r="O26">
        <v>-2</v>
      </c>
      <c r="P26">
        <v>0</v>
      </c>
      <c r="Q26">
        <v>28</v>
      </c>
      <c r="R26">
        <v>0</v>
      </c>
      <c r="T26">
        <v>0</v>
      </c>
      <c r="U26">
        <v>1</v>
      </c>
      <c r="V26">
        <v>280</v>
      </c>
      <c r="W26">
        <v>1</v>
      </c>
      <c r="X26" t="s">
        <v>55</v>
      </c>
      <c r="Y26">
        <v>1</v>
      </c>
      <c r="Z26">
        <v>3</v>
      </c>
      <c r="AA26">
        <v>43</v>
      </c>
      <c r="AB26">
        <v>3</v>
      </c>
      <c r="AC26">
        <v>1</v>
      </c>
      <c r="AD26">
        <v>4</v>
      </c>
      <c r="AE26">
        <v>2706</v>
      </c>
      <c r="AF26">
        <v>10494</v>
      </c>
      <c r="AG26">
        <v>1</v>
      </c>
      <c r="AH26">
        <v>15</v>
      </c>
      <c r="AI26">
        <v>3</v>
      </c>
      <c r="AJ26">
        <v>2</v>
      </c>
      <c r="AK26">
        <v>80</v>
      </c>
      <c r="AL26">
        <v>1</v>
      </c>
      <c r="AM26">
        <v>3</v>
      </c>
      <c r="AN26">
        <v>3</v>
      </c>
      <c r="AO26">
        <v>3</v>
      </c>
      <c r="AP26">
        <v>2</v>
      </c>
      <c r="AQ26">
        <v>2</v>
      </c>
      <c r="AR26">
        <v>2</v>
      </c>
    </row>
    <row r="27" spans="1:44" x14ac:dyDescent="0.3">
      <c r="A27" t="s">
        <v>56</v>
      </c>
      <c r="B27" t="s">
        <v>45</v>
      </c>
      <c r="C27" t="s">
        <v>69</v>
      </c>
      <c r="D27" t="s">
        <v>59</v>
      </c>
      <c r="E27" t="s">
        <v>161</v>
      </c>
      <c r="F27" t="s">
        <v>72</v>
      </c>
      <c r="G27" t="s">
        <v>1105</v>
      </c>
      <c r="H27">
        <v>1461</v>
      </c>
      <c r="I27" t="s">
        <v>51</v>
      </c>
      <c r="J27" t="s">
        <v>163</v>
      </c>
      <c r="K27" t="s">
        <v>53</v>
      </c>
      <c r="L27" t="s">
        <v>56</v>
      </c>
      <c r="M27" t="s">
        <v>54</v>
      </c>
      <c r="N27">
        <v>3</v>
      </c>
      <c r="O27">
        <v>-2</v>
      </c>
      <c r="P27">
        <v>0</v>
      </c>
      <c r="Q27">
        <v>31</v>
      </c>
      <c r="R27">
        <v>0</v>
      </c>
      <c r="T27">
        <v>0</v>
      </c>
      <c r="U27">
        <v>1</v>
      </c>
      <c r="V27">
        <v>1398</v>
      </c>
      <c r="W27">
        <v>8</v>
      </c>
      <c r="X27" t="s">
        <v>55</v>
      </c>
      <c r="Y27">
        <v>1</v>
      </c>
      <c r="Z27">
        <v>4</v>
      </c>
      <c r="AA27">
        <v>96</v>
      </c>
      <c r="AB27">
        <v>4</v>
      </c>
      <c r="AC27">
        <v>1</v>
      </c>
      <c r="AD27">
        <v>2</v>
      </c>
      <c r="AE27">
        <v>2109</v>
      </c>
      <c r="AF27">
        <v>24609</v>
      </c>
      <c r="AG27">
        <v>9</v>
      </c>
      <c r="AH27">
        <v>18</v>
      </c>
      <c r="AI27">
        <v>3</v>
      </c>
      <c r="AJ27">
        <v>4</v>
      </c>
      <c r="AK27">
        <v>80</v>
      </c>
      <c r="AL27">
        <v>0</v>
      </c>
      <c r="AM27">
        <v>8</v>
      </c>
      <c r="AN27">
        <v>3</v>
      </c>
      <c r="AO27">
        <v>3</v>
      </c>
      <c r="AP27">
        <v>2</v>
      </c>
      <c r="AQ27">
        <v>0</v>
      </c>
      <c r="AR27">
        <v>2</v>
      </c>
    </row>
    <row r="28" spans="1:44" x14ac:dyDescent="0.3">
      <c r="A28" t="s">
        <v>56</v>
      </c>
      <c r="B28" t="s">
        <v>45</v>
      </c>
      <c r="C28" t="s">
        <v>58</v>
      </c>
      <c r="D28" t="s">
        <v>59</v>
      </c>
      <c r="E28" t="s">
        <v>161</v>
      </c>
      <c r="F28" t="s">
        <v>49</v>
      </c>
      <c r="G28" t="s">
        <v>1104</v>
      </c>
      <c r="H28">
        <v>1625</v>
      </c>
      <c r="I28" t="s">
        <v>51</v>
      </c>
      <c r="J28" t="s">
        <v>95</v>
      </c>
      <c r="K28" t="s">
        <v>64</v>
      </c>
      <c r="L28" t="s">
        <v>56</v>
      </c>
      <c r="M28" t="s">
        <v>54</v>
      </c>
      <c r="N28">
        <v>2</v>
      </c>
      <c r="O28">
        <v>-2</v>
      </c>
      <c r="P28">
        <v>0</v>
      </c>
      <c r="Q28">
        <v>47</v>
      </c>
      <c r="R28">
        <v>0</v>
      </c>
      <c r="T28">
        <v>0</v>
      </c>
      <c r="U28">
        <v>1</v>
      </c>
      <c r="V28">
        <v>1176</v>
      </c>
      <c r="W28">
        <v>26</v>
      </c>
      <c r="X28" t="s">
        <v>71</v>
      </c>
      <c r="Y28">
        <v>1</v>
      </c>
      <c r="Z28">
        <v>4</v>
      </c>
      <c r="AA28">
        <v>98</v>
      </c>
      <c r="AB28">
        <v>3</v>
      </c>
      <c r="AC28">
        <v>5</v>
      </c>
      <c r="AD28">
        <v>3</v>
      </c>
      <c r="AE28">
        <v>19658</v>
      </c>
      <c r="AF28">
        <v>5220</v>
      </c>
      <c r="AG28">
        <v>3</v>
      </c>
      <c r="AH28">
        <v>11</v>
      </c>
      <c r="AI28">
        <v>3</v>
      </c>
      <c r="AJ28">
        <v>3</v>
      </c>
      <c r="AK28">
        <v>80</v>
      </c>
      <c r="AL28">
        <v>1</v>
      </c>
      <c r="AM28">
        <v>27</v>
      </c>
      <c r="AN28">
        <v>3</v>
      </c>
      <c r="AO28">
        <v>5</v>
      </c>
      <c r="AP28">
        <v>2</v>
      </c>
      <c r="AQ28">
        <v>1</v>
      </c>
      <c r="AR28">
        <v>0</v>
      </c>
    </row>
    <row r="29" spans="1:44" x14ac:dyDescent="0.3">
      <c r="A29" t="s">
        <v>56</v>
      </c>
      <c r="B29" t="s">
        <v>45</v>
      </c>
      <c r="C29" t="s">
        <v>69</v>
      </c>
      <c r="D29" t="s">
        <v>59</v>
      </c>
      <c r="E29" t="s">
        <v>161</v>
      </c>
      <c r="F29" t="s">
        <v>163</v>
      </c>
      <c r="G29" t="s">
        <v>1103</v>
      </c>
      <c r="H29">
        <v>1987</v>
      </c>
      <c r="I29" t="s">
        <v>51</v>
      </c>
      <c r="J29" t="s">
        <v>163</v>
      </c>
      <c r="K29" t="s">
        <v>64</v>
      </c>
      <c r="L29" t="s">
        <v>56</v>
      </c>
      <c r="M29" t="s">
        <v>54</v>
      </c>
      <c r="N29">
        <v>3</v>
      </c>
      <c r="O29">
        <v>-2</v>
      </c>
      <c r="P29">
        <v>0</v>
      </c>
      <c r="Q29">
        <v>25</v>
      </c>
      <c r="R29">
        <v>0</v>
      </c>
      <c r="T29">
        <v>0</v>
      </c>
      <c r="U29">
        <v>1</v>
      </c>
      <c r="V29">
        <v>309</v>
      </c>
      <c r="W29">
        <v>2</v>
      </c>
      <c r="X29" t="s">
        <v>77</v>
      </c>
      <c r="Y29">
        <v>1</v>
      </c>
      <c r="Z29">
        <v>3</v>
      </c>
      <c r="AA29">
        <v>82</v>
      </c>
      <c r="AB29">
        <v>3</v>
      </c>
      <c r="AC29">
        <v>1</v>
      </c>
      <c r="AD29">
        <v>2</v>
      </c>
      <c r="AE29">
        <v>2187</v>
      </c>
      <c r="AF29">
        <v>19655</v>
      </c>
      <c r="AG29">
        <v>4</v>
      </c>
      <c r="AH29">
        <v>14</v>
      </c>
      <c r="AI29">
        <v>3</v>
      </c>
      <c r="AJ29">
        <v>3</v>
      </c>
      <c r="AK29">
        <v>80</v>
      </c>
      <c r="AL29">
        <v>0</v>
      </c>
      <c r="AM29">
        <v>6</v>
      </c>
      <c r="AN29">
        <v>3</v>
      </c>
      <c r="AO29">
        <v>2</v>
      </c>
      <c r="AP29">
        <v>0</v>
      </c>
      <c r="AQ29">
        <v>1</v>
      </c>
      <c r="AR29">
        <v>2</v>
      </c>
    </row>
    <row r="30" spans="1:44" x14ac:dyDescent="0.3">
      <c r="A30" t="s">
        <v>56</v>
      </c>
      <c r="B30" t="s">
        <v>45</v>
      </c>
      <c r="C30" t="s">
        <v>46</v>
      </c>
      <c r="D30" t="s">
        <v>59</v>
      </c>
      <c r="E30" t="s">
        <v>161</v>
      </c>
      <c r="F30" t="s">
        <v>163</v>
      </c>
      <c r="G30" t="s">
        <v>1083</v>
      </c>
      <c r="H30">
        <v>1408</v>
      </c>
      <c r="I30" t="s">
        <v>51</v>
      </c>
      <c r="J30" t="s">
        <v>95</v>
      </c>
      <c r="K30" t="s">
        <v>64</v>
      </c>
      <c r="L30" t="s">
        <v>56</v>
      </c>
      <c r="M30" t="s">
        <v>54</v>
      </c>
      <c r="N30">
        <v>5</v>
      </c>
      <c r="O30">
        <v>-2</v>
      </c>
      <c r="P30">
        <v>0</v>
      </c>
      <c r="Q30">
        <v>42</v>
      </c>
      <c r="R30">
        <v>0</v>
      </c>
      <c r="T30">
        <v>0</v>
      </c>
      <c r="U30">
        <v>1</v>
      </c>
      <c r="V30">
        <v>1147</v>
      </c>
      <c r="W30">
        <v>10</v>
      </c>
      <c r="X30" t="s">
        <v>77</v>
      </c>
      <c r="Y30">
        <v>1</v>
      </c>
      <c r="Z30">
        <v>3</v>
      </c>
      <c r="AA30">
        <v>31</v>
      </c>
      <c r="AB30">
        <v>3</v>
      </c>
      <c r="AC30">
        <v>4</v>
      </c>
      <c r="AD30">
        <v>3</v>
      </c>
      <c r="AE30">
        <v>16799</v>
      </c>
      <c r="AF30">
        <v>16616</v>
      </c>
      <c r="AG30">
        <v>0</v>
      </c>
      <c r="AH30">
        <v>14</v>
      </c>
      <c r="AI30">
        <v>3</v>
      </c>
      <c r="AJ30">
        <v>3</v>
      </c>
      <c r="AK30">
        <v>80</v>
      </c>
      <c r="AL30">
        <v>1</v>
      </c>
      <c r="AM30">
        <v>21</v>
      </c>
      <c r="AN30">
        <v>3</v>
      </c>
      <c r="AO30">
        <v>20</v>
      </c>
      <c r="AP30">
        <v>7</v>
      </c>
      <c r="AQ30">
        <v>0</v>
      </c>
      <c r="AR30">
        <v>9</v>
      </c>
    </row>
    <row r="31" spans="1:44" x14ac:dyDescent="0.3">
      <c r="A31" t="s">
        <v>56</v>
      </c>
      <c r="B31" t="s">
        <v>45</v>
      </c>
      <c r="C31" t="s">
        <v>58</v>
      </c>
      <c r="D31" t="s">
        <v>59</v>
      </c>
      <c r="E31" t="s">
        <v>161</v>
      </c>
      <c r="F31" t="s">
        <v>49</v>
      </c>
      <c r="G31" t="s">
        <v>1046</v>
      </c>
      <c r="H31">
        <v>1352</v>
      </c>
      <c r="I31" t="s">
        <v>62</v>
      </c>
      <c r="J31" t="s">
        <v>95</v>
      </c>
      <c r="K31" t="s">
        <v>79</v>
      </c>
      <c r="L31" t="s">
        <v>44</v>
      </c>
      <c r="M31" t="s">
        <v>54</v>
      </c>
      <c r="N31">
        <v>2</v>
      </c>
      <c r="O31">
        <v>-2</v>
      </c>
      <c r="P31">
        <v>0</v>
      </c>
      <c r="Q31">
        <v>51</v>
      </c>
      <c r="R31">
        <v>0</v>
      </c>
      <c r="T31">
        <v>0</v>
      </c>
      <c r="U31">
        <v>1</v>
      </c>
      <c r="V31">
        <v>770</v>
      </c>
      <c r="W31">
        <v>5</v>
      </c>
      <c r="X31" t="s">
        <v>77</v>
      </c>
      <c r="Y31">
        <v>1</v>
      </c>
      <c r="Z31">
        <v>3</v>
      </c>
      <c r="AA31">
        <v>84</v>
      </c>
      <c r="AB31">
        <v>3</v>
      </c>
      <c r="AC31">
        <v>4</v>
      </c>
      <c r="AD31">
        <v>2</v>
      </c>
      <c r="AE31">
        <v>14026</v>
      </c>
      <c r="AF31">
        <v>17588</v>
      </c>
      <c r="AG31">
        <v>1</v>
      </c>
      <c r="AH31">
        <v>11</v>
      </c>
      <c r="AI31">
        <v>3</v>
      </c>
      <c r="AJ31">
        <v>2</v>
      </c>
      <c r="AK31">
        <v>80</v>
      </c>
      <c r="AL31">
        <v>1</v>
      </c>
      <c r="AM31">
        <v>33</v>
      </c>
      <c r="AN31">
        <v>3</v>
      </c>
      <c r="AO31">
        <v>33</v>
      </c>
      <c r="AP31">
        <v>9</v>
      </c>
      <c r="AQ31">
        <v>0</v>
      </c>
      <c r="AR31">
        <v>10</v>
      </c>
    </row>
    <row r="32" spans="1:44" x14ac:dyDescent="0.3">
      <c r="A32" t="s">
        <v>56</v>
      </c>
      <c r="B32" t="s">
        <v>45</v>
      </c>
      <c r="C32" t="s">
        <v>75</v>
      </c>
      <c r="D32" t="s">
        <v>59</v>
      </c>
      <c r="E32" t="s">
        <v>161</v>
      </c>
      <c r="F32" t="s">
        <v>49</v>
      </c>
      <c r="G32" t="s">
        <v>1040</v>
      </c>
      <c r="H32">
        <v>1338</v>
      </c>
      <c r="I32" t="s">
        <v>62</v>
      </c>
      <c r="J32" t="s">
        <v>95</v>
      </c>
      <c r="K32" t="s">
        <v>53</v>
      </c>
      <c r="L32" t="s">
        <v>56</v>
      </c>
      <c r="M32" t="s">
        <v>54</v>
      </c>
      <c r="N32">
        <v>4</v>
      </c>
      <c r="O32">
        <v>-2</v>
      </c>
      <c r="P32">
        <v>0</v>
      </c>
      <c r="Q32">
        <v>56</v>
      </c>
      <c r="R32">
        <v>0</v>
      </c>
      <c r="T32">
        <v>0</v>
      </c>
      <c r="U32">
        <v>1</v>
      </c>
      <c r="V32">
        <v>206</v>
      </c>
      <c r="W32">
        <v>8</v>
      </c>
      <c r="X32" t="s">
        <v>71</v>
      </c>
      <c r="Y32">
        <v>1</v>
      </c>
      <c r="Z32">
        <v>4</v>
      </c>
      <c r="AA32">
        <v>99</v>
      </c>
      <c r="AB32">
        <v>3</v>
      </c>
      <c r="AC32">
        <v>5</v>
      </c>
      <c r="AD32">
        <v>2</v>
      </c>
      <c r="AE32">
        <v>19717</v>
      </c>
      <c r="AF32">
        <v>4022</v>
      </c>
      <c r="AG32">
        <v>6</v>
      </c>
      <c r="AH32">
        <v>14</v>
      </c>
      <c r="AI32">
        <v>3</v>
      </c>
      <c r="AJ32">
        <v>1</v>
      </c>
      <c r="AK32">
        <v>80</v>
      </c>
      <c r="AL32">
        <v>0</v>
      </c>
      <c r="AM32">
        <v>36</v>
      </c>
      <c r="AN32">
        <v>3</v>
      </c>
      <c r="AO32">
        <v>7</v>
      </c>
      <c r="AP32">
        <v>3</v>
      </c>
      <c r="AQ32">
        <v>7</v>
      </c>
      <c r="AR32">
        <v>7</v>
      </c>
    </row>
    <row r="33" spans="1:44" x14ac:dyDescent="0.3">
      <c r="A33" t="s">
        <v>56</v>
      </c>
      <c r="B33" t="s">
        <v>45</v>
      </c>
      <c r="C33" t="s">
        <v>58</v>
      </c>
      <c r="D33" t="s">
        <v>59</v>
      </c>
      <c r="E33" t="s">
        <v>161</v>
      </c>
      <c r="F33" t="s">
        <v>49</v>
      </c>
      <c r="G33" t="s">
        <v>1027</v>
      </c>
      <c r="H33">
        <v>1314</v>
      </c>
      <c r="I33" t="s">
        <v>51</v>
      </c>
      <c r="J33" t="s">
        <v>163</v>
      </c>
      <c r="K33" t="s">
        <v>53</v>
      </c>
      <c r="L33" t="s">
        <v>56</v>
      </c>
      <c r="M33" t="s">
        <v>54</v>
      </c>
      <c r="N33">
        <v>3</v>
      </c>
      <c r="O33">
        <v>-2</v>
      </c>
      <c r="P33">
        <v>0</v>
      </c>
      <c r="Q33">
        <v>46</v>
      </c>
      <c r="R33">
        <v>0</v>
      </c>
      <c r="T33">
        <v>0</v>
      </c>
      <c r="U33">
        <v>1</v>
      </c>
      <c r="V33">
        <v>991</v>
      </c>
      <c r="W33">
        <v>1</v>
      </c>
      <c r="X33" t="s">
        <v>55</v>
      </c>
      <c r="Y33">
        <v>1</v>
      </c>
      <c r="Z33">
        <v>4</v>
      </c>
      <c r="AA33">
        <v>44</v>
      </c>
      <c r="AB33">
        <v>3</v>
      </c>
      <c r="AC33">
        <v>1</v>
      </c>
      <c r="AD33">
        <v>3</v>
      </c>
      <c r="AE33">
        <v>3423</v>
      </c>
      <c r="AF33">
        <v>22957</v>
      </c>
      <c r="AG33">
        <v>6</v>
      </c>
      <c r="AH33">
        <v>12</v>
      </c>
      <c r="AI33">
        <v>3</v>
      </c>
      <c r="AJ33">
        <v>3</v>
      </c>
      <c r="AK33">
        <v>80</v>
      </c>
      <c r="AL33">
        <v>0</v>
      </c>
      <c r="AM33">
        <v>10</v>
      </c>
      <c r="AN33">
        <v>4</v>
      </c>
      <c r="AO33">
        <v>7</v>
      </c>
      <c r="AP33">
        <v>6</v>
      </c>
      <c r="AQ33">
        <v>5</v>
      </c>
      <c r="AR33">
        <v>7</v>
      </c>
    </row>
    <row r="34" spans="1:44" x14ac:dyDescent="0.3">
      <c r="A34" t="s">
        <v>56</v>
      </c>
      <c r="B34" t="s">
        <v>57</v>
      </c>
      <c r="C34" t="s">
        <v>69</v>
      </c>
      <c r="D34" t="s">
        <v>59</v>
      </c>
      <c r="E34" t="s">
        <v>161</v>
      </c>
      <c r="F34" t="s">
        <v>49</v>
      </c>
      <c r="G34" t="s">
        <v>1007</v>
      </c>
      <c r="H34">
        <v>1289</v>
      </c>
      <c r="I34" t="s">
        <v>62</v>
      </c>
      <c r="J34" t="s">
        <v>163</v>
      </c>
      <c r="K34" t="s">
        <v>64</v>
      </c>
      <c r="L34" t="s">
        <v>56</v>
      </c>
      <c r="M34" t="s">
        <v>54</v>
      </c>
      <c r="N34">
        <v>5</v>
      </c>
      <c r="O34">
        <v>-2</v>
      </c>
      <c r="P34">
        <v>0</v>
      </c>
      <c r="Q34">
        <v>34</v>
      </c>
      <c r="R34">
        <v>0</v>
      </c>
      <c r="T34">
        <v>0</v>
      </c>
      <c r="U34">
        <v>1</v>
      </c>
      <c r="V34">
        <v>648</v>
      </c>
      <c r="W34">
        <v>11</v>
      </c>
      <c r="X34" t="s">
        <v>77</v>
      </c>
      <c r="Y34">
        <v>1</v>
      </c>
      <c r="Z34">
        <v>3</v>
      </c>
      <c r="AA34">
        <v>56</v>
      </c>
      <c r="AB34">
        <v>2</v>
      </c>
      <c r="AC34">
        <v>2</v>
      </c>
      <c r="AD34">
        <v>2</v>
      </c>
      <c r="AE34">
        <v>4490</v>
      </c>
      <c r="AF34">
        <v>21833</v>
      </c>
      <c r="AG34">
        <v>4</v>
      </c>
      <c r="AH34">
        <v>11</v>
      </c>
      <c r="AI34">
        <v>3</v>
      </c>
      <c r="AJ34">
        <v>4</v>
      </c>
      <c r="AK34">
        <v>80</v>
      </c>
      <c r="AL34">
        <v>2</v>
      </c>
      <c r="AM34">
        <v>14</v>
      </c>
      <c r="AN34">
        <v>4</v>
      </c>
      <c r="AO34">
        <v>10</v>
      </c>
      <c r="AP34">
        <v>9</v>
      </c>
      <c r="AQ34">
        <v>1</v>
      </c>
      <c r="AR34">
        <v>8</v>
      </c>
    </row>
    <row r="35" spans="1:44" x14ac:dyDescent="0.3">
      <c r="A35" t="s">
        <v>56</v>
      </c>
      <c r="B35" t="s">
        <v>91</v>
      </c>
      <c r="C35" t="s">
        <v>46</v>
      </c>
      <c r="D35" t="s">
        <v>59</v>
      </c>
      <c r="E35" t="s">
        <v>161</v>
      </c>
      <c r="F35" t="s">
        <v>72</v>
      </c>
      <c r="G35" t="s">
        <v>962</v>
      </c>
      <c r="H35">
        <v>1231</v>
      </c>
      <c r="I35" t="s">
        <v>62</v>
      </c>
      <c r="J35" t="s">
        <v>163</v>
      </c>
      <c r="K35" t="s">
        <v>64</v>
      </c>
      <c r="L35" t="s">
        <v>56</v>
      </c>
      <c r="M35" t="s">
        <v>54</v>
      </c>
      <c r="N35">
        <v>3</v>
      </c>
      <c r="O35">
        <v>-2</v>
      </c>
      <c r="P35">
        <v>0</v>
      </c>
      <c r="Q35">
        <v>42</v>
      </c>
      <c r="R35">
        <v>0</v>
      </c>
      <c r="T35">
        <v>0</v>
      </c>
      <c r="U35">
        <v>1</v>
      </c>
      <c r="V35">
        <v>179</v>
      </c>
      <c r="W35">
        <v>2</v>
      </c>
      <c r="X35" t="s">
        <v>134</v>
      </c>
      <c r="Y35">
        <v>1</v>
      </c>
      <c r="Z35">
        <v>4</v>
      </c>
      <c r="AA35">
        <v>79</v>
      </c>
      <c r="AB35">
        <v>4</v>
      </c>
      <c r="AC35">
        <v>2</v>
      </c>
      <c r="AD35">
        <v>3</v>
      </c>
      <c r="AE35">
        <v>6272</v>
      </c>
      <c r="AF35">
        <v>12858</v>
      </c>
      <c r="AG35">
        <v>7</v>
      </c>
      <c r="AH35">
        <v>16</v>
      </c>
      <c r="AI35">
        <v>3</v>
      </c>
      <c r="AJ35">
        <v>1</v>
      </c>
      <c r="AK35">
        <v>80</v>
      </c>
      <c r="AL35">
        <v>1</v>
      </c>
      <c r="AM35">
        <v>10</v>
      </c>
      <c r="AN35">
        <v>4</v>
      </c>
      <c r="AO35">
        <v>4</v>
      </c>
      <c r="AP35">
        <v>3</v>
      </c>
      <c r="AQ35">
        <v>0</v>
      </c>
      <c r="AR35">
        <v>3</v>
      </c>
    </row>
    <row r="36" spans="1:44" x14ac:dyDescent="0.3">
      <c r="A36" t="s">
        <v>56</v>
      </c>
      <c r="B36" t="s">
        <v>45</v>
      </c>
      <c r="C36" t="s">
        <v>69</v>
      </c>
      <c r="D36" t="s">
        <v>59</v>
      </c>
      <c r="E36" t="s">
        <v>161</v>
      </c>
      <c r="F36" t="s">
        <v>163</v>
      </c>
      <c r="G36" t="s">
        <v>947</v>
      </c>
      <c r="H36">
        <v>1207</v>
      </c>
      <c r="I36" t="s">
        <v>62</v>
      </c>
      <c r="J36" t="s">
        <v>163</v>
      </c>
      <c r="K36" t="s">
        <v>64</v>
      </c>
      <c r="L36" t="s">
        <v>56</v>
      </c>
      <c r="M36" t="s">
        <v>54</v>
      </c>
      <c r="N36">
        <v>2</v>
      </c>
      <c r="O36">
        <v>-2</v>
      </c>
      <c r="P36">
        <v>0</v>
      </c>
      <c r="Q36">
        <v>33</v>
      </c>
      <c r="R36">
        <v>0</v>
      </c>
      <c r="T36">
        <v>0</v>
      </c>
      <c r="U36">
        <v>1</v>
      </c>
      <c r="V36">
        <v>147</v>
      </c>
      <c r="W36">
        <v>2</v>
      </c>
      <c r="X36" t="s">
        <v>77</v>
      </c>
      <c r="Y36">
        <v>1</v>
      </c>
      <c r="Z36">
        <v>2</v>
      </c>
      <c r="AA36">
        <v>99</v>
      </c>
      <c r="AB36">
        <v>3</v>
      </c>
      <c r="AC36">
        <v>1</v>
      </c>
      <c r="AD36">
        <v>3</v>
      </c>
      <c r="AE36">
        <v>3600</v>
      </c>
      <c r="AF36">
        <v>8429</v>
      </c>
      <c r="AG36">
        <v>1</v>
      </c>
      <c r="AH36">
        <v>13</v>
      </c>
      <c r="AI36">
        <v>3</v>
      </c>
      <c r="AJ36">
        <v>4</v>
      </c>
      <c r="AK36">
        <v>80</v>
      </c>
      <c r="AL36">
        <v>1</v>
      </c>
      <c r="AM36">
        <v>5</v>
      </c>
      <c r="AN36">
        <v>3</v>
      </c>
      <c r="AO36">
        <v>5</v>
      </c>
      <c r="AP36">
        <v>4</v>
      </c>
      <c r="AQ36">
        <v>1</v>
      </c>
      <c r="AR36">
        <v>4</v>
      </c>
    </row>
    <row r="37" spans="1:44" x14ac:dyDescent="0.3">
      <c r="A37" t="s">
        <v>56</v>
      </c>
      <c r="B37" t="s">
        <v>45</v>
      </c>
      <c r="C37" t="s">
        <v>46</v>
      </c>
      <c r="D37" t="s">
        <v>59</v>
      </c>
      <c r="E37" t="s">
        <v>161</v>
      </c>
      <c r="F37" t="s">
        <v>113</v>
      </c>
      <c r="G37" t="s">
        <v>919</v>
      </c>
      <c r="H37">
        <v>1164</v>
      </c>
      <c r="I37" t="s">
        <v>62</v>
      </c>
      <c r="J37" t="s">
        <v>163</v>
      </c>
      <c r="K37" t="s">
        <v>53</v>
      </c>
      <c r="L37" t="s">
        <v>56</v>
      </c>
      <c r="M37" t="s">
        <v>54</v>
      </c>
      <c r="N37">
        <v>2</v>
      </c>
      <c r="O37">
        <v>-2</v>
      </c>
      <c r="P37">
        <v>0</v>
      </c>
      <c r="Q37">
        <v>35</v>
      </c>
      <c r="R37">
        <v>0</v>
      </c>
      <c r="T37">
        <v>0</v>
      </c>
      <c r="U37">
        <v>1</v>
      </c>
      <c r="V37">
        <v>528</v>
      </c>
      <c r="W37">
        <v>8</v>
      </c>
      <c r="X37" t="s">
        <v>71</v>
      </c>
      <c r="Y37">
        <v>1</v>
      </c>
      <c r="Z37">
        <v>4</v>
      </c>
      <c r="AA37">
        <v>100</v>
      </c>
      <c r="AB37">
        <v>3</v>
      </c>
      <c r="AC37">
        <v>1</v>
      </c>
      <c r="AD37">
        <v>4</v>
      </c>
      <c r="AE37">
        <v>4323</v>
      </c>
      <c r="AF37">
        <v>7108</v>
      </c>
      <c r="AG37">
        <v>1</v>
      </c>
      <c r="AH37">
        <v>17</v>
      </c>
      <c r="AI37">
        <v>3</v>
      </c>
      <c r="AJ37">
        <v>2</v>
      </c>
      <c r="AK37">
        <v>80</v>
      </c>
      <c r="AL37">
        <v>0</v>
      </c>
      <c r="AM37">
        <v>6</v>
      </c>
      <c r="AN37">
        <v>1</v>
      </c>
      <c r="AO37">
        <v>5</v>
      </c>
      <c r="AP37">
        <v>4</v>
      </c>
      <c r="AQ37">
        <v>1</v>
      </c>
      <c r="AR37">
        <v>4</v>
      </c>
    </row>
    <row r="38" spans="1:44" x14ac:dyDescent="0.3">
      <c r="A38" t="s">
        <v>56</v>
      </c>
      <c r="B38" t="s">
        <v>45</v>
      </c>
      <c r="C38" t="s">
        <v>46</v>
      </c>
      <c r="D38" t="s">
        <v>59</v>
      </c>
      <c r="E38" t="s">
        <v>161</v>
      </c>
      <c r="F38" t="s">
        <v>163</v>
      </c>
      <c r="G38" t="s">
        <v>910</v>
      </c>
      <c r="H38">
        <v>1152</v>
      </c>
      <c r="I38" t="s">
        <v>62</v>
      </c>
      <c r="J38" t="s">
        <v>163</v>
      </c>
      <c r="K38" t="s">
        <v>64</v>
      </c>
      <c r="L38" t="s">
        <v>56</v>
      </c>
      <c r="M38" t="s">
        <v>54</v>
      </c>
      <c r="N38">
        <v>2</v>
      </c>
      <c r="O38">
        <v>-2</v>
      </c>
      <c r="P38">
        <v>0</v>
      </c>
      <c r="Q38">
        <v>38</v>
      </c>
      <c r="R38">
        <v>0</v>
      </c>
      <c r="T38">
        <v>0</v>
      </c>
      <c r="U38">
        <v>1</v>
      </c>
      <c r="V38">
        <v>433</v>
      </c>
      <c r="W38">
        <v>1</v>
      </c>
      <c r="X38" t="s">
        <v>77</v>
      </c>
      <c r="Y38">
        <v>1</v>
      </c>
      <c r="Z38">
        <v>3</v>
      </c>
      <c r="AA38">
        <v>37</v>
      </c>
      <c r="AB38">
        <v>4</v>
      </c>
      <c r="AC38">
        <v>1</v>
      </c>
      <c r="AD38">
        <v>3</v>
      </c>
      <c r="AE38">
        <v>2844</v>
      </c>
      <c r="AF38">
        <v>6004</v>
      </c>
      <c r="AG38">
        <v>1</v>
      </c>
      <c r="AH38">
        <v>13</v>
      </c>
      <c r="AI38">
        <v>3</v>
      </c>
      <c r="AJ38">
        <v>4</v>
      </c>
      <c r="AK38">
        <v>80</v>
      </c>
      <c r="AL38">
        <v>1</v>
      </c>
      <c r="AM38">
        <v>7</v>
      </c>
      <c r="AN38">
        <v>4</v>
      </c>
      <c r="AO38">
        <v>7</v>
      </c>
      <c r="AP38">
        <v>6</v>
      </c>
      <c r="AQ38">
        <v>5</v>
      </c>
      <c r="AR38">
        <v>0</v>
      </c>
    </row>
    <row r="39" spans="1:44" x14ac:dyDescent="0.3">
      <c r="A39" t="s">
        <v>44</v>
      </c>
      <c r="B39" t="s">
        <v>45</v>
      </c>
      <c r="C39" t="s">
        <v>46</v>
      </c>
      <c r="D39" t="s">
        <v>47</v>
      </c>
      <c r="E39" t="s">
        <v>161</v>
      </c>
      <c r="F39" t="s">
        <v>72</v>
      </c>
      <c r="G39" t="s">
        <v>873</v>
      </c>
      <c r="H39">
        <v>1098</v>
      </c>
      <c r="I39" t="s">
        <v>62</v>
      </c>
      <c r="J39" t="s">
        <v>163</v>
      </c>
      <c r="K39" t="s">
        <v>64</v>
      </c>
      <c r="L39" t="s">
        <v>56</v>
      </c>
      <c r="M39" t="s">
        <v>54</v>
      </c>
      <c r="N39">
        <v>1</v>
      </c>
      <c r="O39">
        <v>-2</v>
      </c>
      <c r="P39">
        <v>0</v>
      </c>
      <c r="Q39">
        <v>44</v>
      </c>
      <c r="R39">
        <v>1</v>
      </c>
      <c r="S39">
        <v>1</v>
      </c>
      <c r="T39">
        <v>1</v>
      </c>
      <c r="U39">
        <v>0</v>
      </c>
      <c r="V39">
        <v>1376</v>
      </c>
      <c r="W39">
        <v>1</v>
      </c>
      <c r="X39" t="s">
        <v>55</v>
      </c>
      <c r="Y39">
        <v>1</v>
      </c>
      <c r="Z39">
        <v>2</v>
      </c>
      <c r="AA39">
        <v>91</v>
      </c>
      <c r="AB39">
        <v>2</v>
      </c>
      <c r="AC39">
        <v>3</v>
      </c>
      <c r="AD39">
        <v>3</v>
      </c>
      <c r="AE39">
        <v>10482</v>
      </c>
      <c r="AF39">
        <v>2326</v>
      </c>
      <c r="AG39">
        <v>9</v>
      </c>
      <c r="AH39">
        <v>14</v>
      </c>
      <c r="AI39">
        <v>3</v>
      </c>
      <c r="AJ39">
        <v>4</v>
      </c>
      <c r="AK39">
        <v>80</v>
      </c>
      <c r="AL39">
        <v>1</v>
      </c>
      <c r="AM39">
        <v>24</v>
      </c>
      <c r="AN39">
        <v>3</v>
      </c>
      <c r="AO39">
        <v>20</v>
      </c>
      <c r="AP39">
        <v>6</v>
      </c>
      <c r="AQ39">
        <v>3</v>
      </c>
      <c r="AR39">
        <v>6</v>
      </c>
    </row>
    <row r="40" spans="1:44" x14ac:dyDescent="0.3">
      <c r="A40" t="s">
        <v>56</v>
      </c>
      <c r="B40" t="s">
        <v>45</v>
      </c>
      <c r="C40" t="s">
        <v>58</v>
      </c>
      <c r="D40" t="s">
        <v>59</v>
      </c>
      <c r="E40" t="s">
        <v>161</v>
      </c>
      <c r="F40" t="s">
        <v>72</v>
      </c>
      <c r="G40" t="s">
        <v>843</v>
      </c>
      <c r="H40">
        <v>1049</v>
      </c>
      <c r="I40" t="s">
        <v>62</v>
      </c>
      <c r="J40" t="s">
        <v>163</v>
      </c>
      <c r="K40" t="s">
        <v>53</v>
      </c>
      <c r="L40" t="s">
        <v>56</v>
      </c>
      <c r="M40" t="s">
        <v>54</v>
      </c>
      <c r="N40">
        <v>3</v>
      </c>
      <c r="O40">
        <v>-2</v>
      </c>
      <c r="P40">
        <v>0</v>
      </c>
      <c r="Q40">
        <v>45</v>
      </c>
      <c r="R40">
        <v>0</v>
      </c>
      <c r="T40">
        <v>0</v>
      </c>
      <c r="U40">
        <v>1</v>
      </c>
      <c r="V40">
        <v>788</v>
      </c>
      <c r="W40">
        <v>24</v>
      </c>
      <c r="X40" t="s">
        <v>71</v>
      </c>
      <c r="Y40">
        <v>1</v>
      </c>
      <c r="Z40">
        <v>2</v>
      </c>
      <c r="AA40">
        <v>36</v>
      </c>
      <c r="AB40">
        <v>3</v>
      </c>
      <c r="AC40">
        <v>1</v>
      </c>
      <c r="AD40">
        <v>3</v>
      </c>
      <c r="AE40">
        <v>2177</v>
      </c>
      <c r="AF40">
        <v>8318</v>
      </c>
      <c r="AG40">
        <v>1</v>
      </c>
      <c r="AH40">
        <v>16</v>
      </c>
      <c r="AI40">
        <v>3</v>
      </c>
      <c r="AJ40">
        <v>1</v>
      </c>
      <c r="AK40">
        <v>80</v>
      </c>
      <c r="AL40">
        <v>0</v>
      </c>
      <c r="AM40">
        <v>6</v>
      </c>
      <c r="AN40">
        <v>3</v>
      </c>
      <c r="AO40">
        <v>6</v>
      </c>
      <c r="AP40">
        <v>3</v>
      </c>
      <c r="AQ40">
        <v>0</v>
      </c>
      <c r="AR40">
        <v>4</v>
      </c>
    </row>
    <row r="41" spans="1:44" x14ac:dyDescent="0.3">
      <c r="A41" t="s">
        <v>56</v>
      </c>
      <c r="B41" t="s">
        <v>45</v>
      </c>
      <c r="C41" t="s">
        <v>69</v>
      </c>
      <c r="D41" t="s">
        <v>59</v>
      </c>
      <c r="E41" t="s">
        <v>161</v>
      </c>
      <c r="F41" t="s">
        <v>163</v>
      </c>
      <c r="G41" t="s">
        <v>739</v>
      </c>
      <c r="H41">
        <v>910</v>
      </c>
      <c r="I41" t="s">
        <v>62</v>
      </c>
      <c r="J41" t="s">
        <v>163</v>
      </c>
      <c r="K41" t="s">
        <v>79</v>
      </c>
      <c r="L41" t="s">
        <v>44</v>
      </c>
      <c r="M41" t="s">
        <v>54</v>
      </c>
      <c r="N41">
        <v>4</v>
      </c>
      <c r="O41">
        <v>-2</v>
      </c>
      <c r="P41">
        <v>0</v>
      </c>
      <c r="Q41">
        <v>33</v>
      </c>
      <c r="R41">
        <v>0</v>
      </c>
      <c r="T41">
        <v>0</v>
      </c>
      <c r="U41">
        <v>1</v>
      </c>
      <c r="V41">
        <v>1075</v>
      </c>
      <c r="W41">
        <v>3</v>
      </c>
      <c r="X41" t="s">
        <v>55</v>
      </c>
      <c r="Y41">
        <v>1</v>
      </c>
      <c r="Z41">
        <v>4</v>
      </c>
      <c r="AA41">
        <v>57</v>
      </c>
      <c r="AB41">
        <v>3</v>
      </c>
      <c r="AC41">
        <v>1</v>
      </c>
      <c r="AD41">
        <v>3</v>
      </c>
      <c r="AE41">
        <v>2277</v>
      </c>
      <c r="AF41">
        <v>22650</v>
      </c>
      <c r="AG41">
        <v>3</v>
      </c>
      <c r="AH41">
        <v>11</v>
      </c>
      <c r="AI41">
        <v>3</v>
      </c>
      <c r="AJ41">
        <v>3</v>
      </c>
      <c r="AK41">
        <v>80</v>
      </c>
      <c r="AL41">
        <v>1</v>
      </c>
      <c r="AM41">
        <v>7</v>
      </c>
      <c r="AN41">
        <v>4</v>
      </c>
      <c r="AO41">
        <v>4</v>
      </c>
      <c r="AP41">
        <v>3</v>
      </c>
      <c r="AQ41">
        <v>0</v>
      </c>
      <c r="AR41">
        <v>3</v>
      </c>
    </row>
    <row r="42" spans="1:44" x14ac:dyDescent="0.3">
      <c r="A42" t="s">
        <v>56</v>
      </c>
      <c r="B42" t="s">
        <v>45</v>
      </c>
      <c r="C42" t="s">
        <v>46</v>
      </c>
      <c r="D42" t="s">
        <v>59</v>
      </c>
      <c r="E42" t="s">
        <v>161</v>
      </c>
      <c r="F42" t="s">
        <v>49</v>
      </c>
      <c r="G42" t="s">
        <v>738</v>
      </c>
      <c r="H42">
        <v>909</v>
      </c>
      <c r="I42" t="s">
        <v>51</v>
      </c>
      <c r="J42" t="s">
        <v>163</v>
      </c>
      <c r="K42" t="s">
        <v>64</v>
      </c>
      <c r="L42" t="s">
        <v>56</v>
      </c>
      <c r="M42" t="s">
        <v>54</v>
      </c>
      <c r="N42">
        <v>2</v>
      </c>
      <c r="O42">
        <v>-2</v>
      </c>
      <c r="P42">
        <v>0</v>
      </c>
      <c r="Q42">
        <v>39</v>
      </c>
      <c r="R42">
        <v>0</v>
      </c>
      <c r="T42">
        <v>0</v>
      </c>
      <c r="U42">
        <v>1</v>
      </c>
      <c r="V42">
        <v>1383</v>
      </c>
      <c r="W42">
        <v>2</v>
      </c>
      <c r="X42" t="s">
        <v>77</v>
      </c>
      <c r="Y42">
        <v>1</v>
      </c>
      <c r="Z42">
        <v>4</v>
      </c>
      <c r="AA42">
        <v>42</v>
      </c>
      <c r="AB42">
        <v>2</v>
      </c>
      <c r="AC42">
        <v>2</v>
      </c>
      <c r="AD42">
        <v>1</v>
      </c>
      <c r="AE42">
        <v>5204</v>
      </c>
      <c r="AF42">
        <v>7790</v>
      </c>
      <c r="AG42">
        <v>8</v>
      </c>
      <c r="AH42">
        <v>11</v>
      </c>
      <c r="AI42">
        <v>3</v>
      </c>
      <c r="AJ42">
        <v>3</v>
      </c>
      <c r="AK42">
        <v>80</v>
      </c>
      <c r="AL42">
        <v>2</v>
      </c>
      <c r="AM42">
        <v>13</v>
      </c>
      <c r="AN42">
        <v>3</v>
      </c>
      <c r="AO42">
        <v>5</v>
      </c>
      <c r="AP42">
        <v>4</v>
      </c>
      <c r="AQ42">
        <v>0</v>
      </c>
      <c r="AR42">
        <v>4</v>
      </c>
    </row>
    <row r="43" spans="1:44" x14ac:dyDescent="0.3">
      <c r="A43" t="s">
        <v>56</v>
      </c>
      <c r="B43" t="s">
        <v>45</v>
      </c>
      <c r="C43" t="s">
        <v>46</v>
      </c>
      <c r="D43" t="s">
        <v>59</v>
      </c>
      <c r="E43" t="s">
        <v>161</v>
      </c>
      <c r="F43" t="s">
        <v>49</v>
      </c>
      <c r="G43" t="s">
        <v>717</v>
      </c>
      <c r="H43">
        <v>878</v>
      </c>
      <c r="I43" t="s">
        <v>62</v>
      </c>
      <c r="J43" t="s">
        <v>163</v>
      </c>
      <c r="K43" t="s">
        <v>64</v>
      </c>
      <c r="L43" t="s">
        <v>56</v>
      </c>
      <c r="M43" t="s">
        <v>54</v>
      </c>
      <c r="N43">
        <v>3</v>
      </c>
      <c r="O43">
        <v>-2</v>
      </c>
      <c r="P43">
        <v>0</v>
      </c>
      <c r="Q43">
        <v>36</v>
      </c>
      <c r="R43">
        <v>0</v>
      </c>
      <c r="T43">
        <v>0</v>
      </c>
      <c r="U43">
        <v>1</v>
      </c>
      <c r="V43">
        <v>1278</v>
      </c>
      <c r="W43">
        <v>8</v>
      </c>
      <c r="X43" t="s">
        <v>77</v>
      </c>
      <c r="Y43">
        <v>1</v>
      </c>
      <c r="Z43">
        <v>1</v>
      </c>
      <c r="AA43">
        <v>77</v>
      </c>
      <c r="AB43">
        <v>2</v>
      </c>
      <c r="AC43">
        <v>1</v>
      </c>
      <c r="AD43">
        <v>1</v>
      </c>
      <c r="AE43">
        <v>2342</v>
      </c>
      <c r="AF43">
        <v>8635</v>
      </c>
      <c r="AG43">
        <v>0</v>
      </c>
      <c r="AH43">
        <v>21</v>
      </c>
      <c r="AI43">
        <v>4</v>
      </c>
      <c r="AJ43">
        <v>3</v>
      </c>
      <c r="AK43">
        <v>80</v>
      </c>
      <c r="AL43">
        <v>0</v>
      </c>
      <c r="AM43">
        <v>6</v>
      </c>
      <c r="AN43">
        <v>3</v>
      </c>
      <c r="AO43">
        <v>5</v>
      </c>
      <c r="AP43">
        <v>4</v>
      </c>
      <c r="AQ43">
        <v>0</v>
      </c>
      <c r="AR43">
        <v>3</v>
      </c>
    </row>
    <row r="44" spans="1:44" x14ac:dyDescent="0.3">
      <c r="A44" t="s">
        <v>56</v>
      </c>
      <c r="B44" t="s">
        <v>45</v>
      </c>
      <c r="C44" t="s">
        <v>69</v>
      </c>
      <c r="D44" t="s">
        <v>59</v>
      </c>
      <c r="E44" t="s">
        <v>161</v>
      </c>
      <c r="F44" t="s">
        <v>72</v>
      </c>
      <c r="G44" t="s">
        <v>713</v>
      </c>
      <c r="H44">
        <v>869</v>
      </c>
      <c r="I44" t="s">
        <v>62</v>
      </c>
      <c r="J44" t="s">
        <v>163</v>
      </c>
      <c r="K44" t="s">
        <v>79</v>
      </c>
      <c r="L44" t="s">
        <v>56</v>
      </c>
      <c r="M44" t="s">
        <v>54</v>
      </c>
      <c r="N44">
        <v>6</v>
      </c>
      <c r="O44">
        <v>-2</v>
      </c>
      <c r="P44">
        <v>0</v>
      </c>
      <c r="Q44">
        <v>28</v>
      </c>
      <c r="R44">
        <v>0</v>
      </c>
      <c r="T44">
        <v>0</v>
      </c>
      <c r="U44">
        <v>1</v>
      </c>
      <c r="V44">
        <v>1169</v>
      </c>
      <c r="W44">
        <v>8</v>
      </c>
      <c r="X44" t="s">
        <v>55</v>
      </c>
      <c r="Y44">
        <v>1</v>
      </c>
      <c r="Z44">
        <v>2</v>
      </c>
      <c r="AA44">
        <v>63</v>
      </c>
      <c r="AB44">
        <v>2</v>
      </c>
      <c r="AC44">
        <v>1</v>
      </c>
      <c r="AD44">
        <v>4</v>
      </c>
      <c r="AE44">
        <v>4936</v>
      </c>
      <c r="AF44">
        <v>23965</v>
      </c>
      <c r="AG44">
        <v>1</v>
      </c>
      <c r="AH44">
        <v>13</v>
      </c>
      <c r="AI44">
        <v>3</v>
      </c>
      <c r="AJ44">
        <v>4</v>
      </c>
      <c r="AK44">
        <v>80</v>
      </c>
      <c r="AL44">
        <v>1</v>
      </c>
      <c r="AM44">
        <v>6</v>
      </c>
      <c r="AN44">
        <v>3</v>
      </c>
      <c r="AO44">
        <v>5</v>
      </c>
      <c r="AP44">
        <v>1</v>
      </c>
      <c r="AQ44">
        <v>0</v>
      </c>
      <c r="AR44">
        <v>4</v>
      </c>
    </row>
    <row r="45" spans="1:44" x14ac:dyDescent="0.3">
      <c r="A45" t="s">
        <v>56</v>
      </c>
      <c r="B45" t="s">
        <v>45</v>
      </c>
      <c r="C45" t="s">
        <v>69</v>
      </c>
      <c r="D45" t="s">
        <v>59</v>
      </c>
      <c r="E45" t="s">
        <v>161</v>
      </c>
      <c r="F45" t="s">
        <v>163</v>
      </c>
      <c r="G45" t="s">
        <v>697</v>
      </c>
      <c r="H45">
        <v>847</v>
      </c>
      <c r="I45" t="s">
        <v>62</v>
      </c>
      <c r="J45" t="s">
        <v>163</v>
      </c>
      <c r="K45" t="s">
        <v>64</v>
      </c>
      <c r="L45" t="s">
        <v>56</v>
      </c>
      <c r="M45" t="s">
        <v>54</v>
      </c>
      <c r="N45">
        <v>1</v>
      </c>
      <c r="O45">
        <v>-2</v>
      </c>
      <c r="P45">
        <v>0</v>
      </c>
      <c r="Q45">
        <v>34</v>
      </c>
      <c r="R45">
        <v>0</v>
      </c>
      <c r="T45">
        <v>0</v>
      </c>
      <c r="U45">
        <v>1</v>
      </c>
      <c r="V45">
        <v>829</v>
      </c>
      <c r="W45">
        <v>3</v>
      </c>
      <c r="X45" t="s">
        <v>55</v>
      </c>
      <c r="Y45">
        <v>1</v>
      </c>
      <c r="Z45">
        <v>3</v>
      </c>
      <c r="AA45">
        <v>88</v>
      </c>
      <c r="AB45">
        <v>3</v>
      </c>
      <c r="AC45">
        <v>1</v>
      </c>
      <c r="AD45">
        <v>4</v>
      </c>
      <c r="AE45">
        <v>3737</v>
      </c>
      <c r="AF45">
        <v>2243</v>
      </c>
      <c r="AG45">
        <v>0</v>
      </c>
      <c r="AH45">
        <v>19</v>
      </c>
      <c r="AI45">
        <v>3</v>
      </c>
      <c r="AJ45">
        <v>3</v>
      </c>
      <c r="AK45">
        <v>80</v>
      </c>
      <c r="AL45">
        <v>1</v>
      </c>
      <c r="AM45">
        <v>4</v>
      </c>
      <c r="AN45">
        <v>1</v>
      </c>
      <c r="AO45">
        <v>3</v>
      </c>
      <c r="AP45">
        <v>2</v>
      </c>
      <c r="AQ45">
        <v>0</v>
      </c>
      <c r="AR45">
        <v>2</v>
      </c>
    </row>
    <row r="46" spans="1:44" x14ac:dyDescent="0.3">
      <c r="A46" t="s">
        <v>56</v>
      </c>
      <c r="B46" t="s">
        <v>45</v>
      </c>
      <c r="C46" t="s">
        <v>46</v>
      </c>
      <c r="D46" t="s">
        <v>59</v>
      </c>
      <c r="E46" t="s">
        <v>161</v>
      </c>
      <c r="F46" t="s">
        <v>163</v>
      </c>
      <c r="G46" t="s">
        <v>683</v>
      </c>
      <c r="H46">
        <v>829</v>
      </c>
      <c r="I46" t="s">
        <v>62</v>
      </c>
      <c r="J46" t="s">
        <v>163</v>
      </c>
      <c r="K46" t="s">
        <v>64</v>
      </c>
      <c r="L46" t="s">
        <v>56</v>
      </c>
      <c r="M46" t="s">
        <v>54</v>
      </c>
      <c r="N46">
        <v>2</v>
      </c>
      <c r="O46">
        <v>-2</v>
      </c>
      <c r="P46">
        <v>0</v>
      </c>
      <c r="Q46">
        <v>36</v>
      </c>
      <c r="R46">
        <v>0</v>
      </c>
      <c r="T46">
        <v>0</v>
      </c>
      <c r="U46">
        <v>1</v>
      </c>
      <c r="V46">
        <v>1041</v>
      </c>
      <c r="W46">
        <v>13</v>
      </c>
      <c r="X46" t="s">
        <v>77</v>
      </c>
      <c r="Y46">
        <v>1</v>
      </c>
      <c r="Z46">
        <v>3</v>
      </c>
      <c r="AA46">
        <v>36</v>
      </c>
      <c r="AB46">
        <v>3</v>
      </c>
      <c r="AC46">
        <v>1</v>
      </c>
      <c r="AD46">
        <v>3</v>
      </c>
      <c r="AE46">
        <v>2143</v>
      </c>
      <c r="AF46">
        <v>25527</v>
      </c>
      <c r="AG46">
        <v>4</v>
      </c>
      <c r="AH46">
        <v>13</v>
      </c>
      <c r="AI46">
        <v>3</v>
      </c>
      <c r="AJ46">
        <v>2</v>
      </c>
      <c r="AK46">
        <v>80</v>
      </c>
      <c r="AL46">
        <v>1</v>
      </c>
      <c r="AM46">
        <v>8</v>
      </c>
      <c r="AN46">
        <v>3</v>
      </c>
      <c r="AO46">
        <v>5</v>
      </c>
      <c r="AP46">
        <v>2</v>
      </c>
      <c r="AQ46">
        <v>0</v>
      </c>
      <c r="AR46">
        <v>4</v>
      </c>
    </row>
    <row r="47" spans="1:44" x14ac:dyDescent="0.3">
      <c r="A47" t="s">
        <v>56</v>
      </c>
      <c r="B47" t="s">
        <v>45</v>
      </c>
      <c r="C47" t="s">
        <v>46</v>
      </c>
      <c r="D47" t="s">
        <v>59</v>
      </c>
      <c r="E47" t="s">
        <v>161</v>
      </c>
      <c r="F47" t="s">
        <v>163</v>
      </c>
      <c r="G47" t="s">
        <v>635</v>
      </c>
      <c r="H47">
        <v>760</v>
      </c>
      <c r="I47" t="s">
        <v>51</v>
      </c>
      <c r="J47" t="s">
        <v>163</v>
      </c>
      <c r="K47" t="s">
        <v>64</v>
      </c>
      <c r="L47" t="s">
        <v>56</v>
      </c>
      <c r="M47" t="s">
        <v>54</v>
      </c>
      <c r="N47">
        <v>3</v>
      </c>
      <c r="O47">
        <v>-2</v>
      </c>
      <c r="P47">
        <v>0</v>
      </c>
      <c r="Q47">
        <v>39</v>
      </c>
      <c r="R47">
        <v>0</v>
      </c>
      <c r="T47">
        <v>0</v>
      </c>
      <c r="U47">
        <v>1</v>
      </c>
      <c r="V47">
        <v>141</v>
      </c>
      <c r="W47">
        <v>3</v>
      </c>
      <c r="X47" t="s">
        <v>77</v>
      </c>
      <c r="Y47">
        <v>1</v>
      </c>
      <c r="Z47">
        <v>3</v>
      </c>
      <c r="AA47">
        <v>44</v>
      </c>
      <c r="AB47">
        <v>4</v>
      </c>
      <c r="AC47">
        <v>2</v>
      </c>
      <c r="AD47">
        <v>3</v>
      </c>
      <c r="AE47">
        <v>6389</v>
      </c>
      <c r="AF47">
        <v>18767</v>
      </c>
      <c r="AG47">
        <v>9</v>
      </c>
      <c r="AH47">
        <v>15</v>
      </c>
      <c r="AI47">
        <v>3</v>
      </c>
      <c r="AJ47">
        <v>3</v>
      </c>
      <c r="AK47">
        <v>80</v>
      </c>
      <c r="AL47">
        <v>1</v>
      </c>
      <c r="AM47">
        <v>12</v>
      </c>
      <c r="AN47">
        <v>1</v>
      </c>
      <c r="AO47">
        <v>8</v>
      </c>
      <c r="AP47">
        <v>3</v>
      </c>
      <c r="AQ47">
        <v>3</v>
      </c>
      <c r="AR47">
        <v>6</v>
      </c>
    </row>
    <row r="48" spans="1:44" x14ac:dyDescent="0.3">
      <c r="A48" t="s">
        <v>56</v>
      </c>
      <c r="B48" t="s">
        <v>45</v>
      </c>
      <c r="C48" t="s">
        <v>46</v>
      </c>
      <c r="D48" t="s">
        <v>59</v>
      </c>
      <c r="E48" t="s">
        <v>161</v>
      </c>
      <c r="F48" t="s">
        <v>163</v>
      </c>
      <c r="G48" t="s">
        <v>622</v>
      </c>
      <c r="H48">
        <v>734</v>
      </c>
      <c r="I48" t="s">
        <v>62</v>
      </c>
      <c r="J48" t="s">
        <v>95</v>
      </c>
      <c r="K48" t="s">
        <v>64</v>
      </c>
      <c r="L48" t="s">
        <v>56</v>
      </c>
      <c r="M48" t="s">
        <v>54</v>
      </c>
      <c r="N48">
        <v>3</v>
      </c>
      <c r="O48">
        <v>-2</v>
      </c>
      <c r="P48">
        <v>0</v>
      </c>
      <c r="Q48">
        <v>41</v>
      </c>
      <c r="R48">
        <v>0</v>
      </c>
      <c r="T48">
        <v>0</v>
      </c>
      <c r="U48">
        <v>1</v>
      </c>
      <c r="V48">
        <v>314</v>
      </c>
      <c r="W48">
        <v>1</v>
      </c>
      <c r="X48" t="s">
        <v>77</v>
      </c>
      <c r="Y48">
        <v>1</v>
      </c>
      <c r="Z48">
        <v>4</v>
      </c>
      <c r="AA48">
        <v>59</v>
      </c>
      <c r="AB48">
        <v>2</v>
      </c>
      <c r="AC48">
        <v>5</v>
      </c>
      <c r="AD48">
        <v>3</v>
      </c>
      <c r="AE48">
        <v>19189</v>
      </c>
      <c r="AF48">
        <v>19562</v>
      </c>
      <c r="AG48">
        <v>1</v>
      </c>
      <c r="AH48">
        <v>12</v>
      </c>
      <c r="AI48">
        <v>3</v>
      </c>
      <c r="AJ48">
        <v>2</v>
      </c>
      <c r="AK48">
        <v>80</v>
      </c>
      <c r="AL48">
        <v>1</v>
      </c>
      <c r="AM48">
        <v>22</v>
      </c>
      <c r="AN48">
        <v>3</v>
      </c>
      <c r="AO48">
        <v>22</v>
      </c>
      <c r="AP48">
        <v>7</v>
      </c>
      <c r="AQ48">
        <v>2</v>
      </c>
      <c r="AR48">
        <v>10</v>
      </c>
    </row>
    <row r="49" spans="1:44" x14ac:dyDescent="0.3">
      <c r="A49" t="s">
        <v>56</v>
      </c>
      <c r="B49" t="s">
        <v>45</v>
      </c>
      <c r="C49" t="s">
        <v>46</v>
      </c>
      <c r="D49" t="s">
        <v>59</v>
      </c>
      <c r="E49" t="s">
        <v>161</v>
      </c>
      <c r="F49" t="s">
        <v>163</v>
      </c>
      <c r="G49" t="s">
        <v>619</v>
      </c>
      <c r="H49">
        <v>731</v>
      </c>
      <c r="I49" t="s">
        <v>62</v>
      </c>
      <c r="J49" t="s">
        <v>95</v>
      </c>
      <c r="K49" t="s">
        <v>79</v>
      </c>
      <c r="L49" t="s">
        <v>56</v>
      </c>
      <c r="M49" t="s">
        <v>54</v>
      </c>
      <c r="N49">
        <v>2</v>
      </c>
      <c r="O49">
        <v>-2</v>
      </c>
      <c r="P49">
        <v>0</v>
      </c>
      <c r="Q49">
        <v>41</v>
      </c>
      <c r="R49">
        <v>0</v>
      </c>
      <c r="T49">
        <v>0</v>
      </c>
      <c r="U49">
        <v>1</v>
      </c>
      <c r="V49">
        <v>427</v>
      </c>
      <c r="W49">
        <v>10</v>
      </c>
      <c r="X49" t="s">
        <v>71</v>
      </c>
      <c r="Y49">
        <v>1</v>
      </c>
      <c r="Z49">
        <v>2</v>
      </c>
      <c r="AA49">
        <v>73</v>
      </c>
      <c r="AB49">
        <v>2</v>
      </c>
      <c r="AC49">
        <v>5</v>
      </c>
      <c r="AD49">
        <v>4</v>
      </c>
      <c r="AE49">
        <v>19141</v>
      </c>
      <c r="AF49">
        <v>8861</v>
      </c>
      <c r="AG49">
        <v>3</v>
      </c>
      <c r="AH49">
        <v>15</v>
      </c>
      <c r="AI49">
        <v>3</v>
      </c>
      <c r="AJ49">
        <v>2</v>
      </c>
      <c r="AK49">
        <v>80</v>
      </c>
      <c r="AL49">
        <v>3</v>
      </c>
      <c r="AM49">
        <v>23</v>
      </c>
      <c r="AN49">
        <v>2</v>
      </c>
      <c r="AO49">
        <v>21</v>
      </c>
      <c r="AP49">
        <v>6</v>
      </c>
      <c r="AQ49">
        <v>12</v>
      </c>
      <c r="AR49">
        <v>6</v>
      </c>
    </row>
    <row r="50" spans="1:44" x14ac:dyDescent="0.3">
      <c r="A50" t="s">
        <v>56</v>
      </c>
      <c r="B50" t="s">
        <v>45</v>
      </c>
      <c r="C50" t="s">
        <v>58</v>
      </c>
      <c r="D50" t="s">
        <v>59</v>
      </c>
      <c r="E50" t="s">
        <v>161</v>
      </c>
      <c r="F50" t="s">
        <v>72</v>
      </c>
      <c r="G50" t="s">
        <v>594</v>
      </c>
      <c r="H50">
        <v>698</v>
      </c>
      <c r="I50" t="s">
        <v>62</v>
      </c>
      <c r="J50" t="s">
        <v>163</v>
      </c>
      <c r="K50" t="s">
        <v>64</v>
      </c>
      <c r="L50" t="s">
        <v>56</v>
      </c>
      <c r="M50" t="s">
        <v>54</v>
      </c>
      <c r="N50">
        <v>1</v>
      </c>
      <c r="O50">
        <v>-2</v>
      </c>
      <c r="P50">
        <v>0</v>
      </c>
      <c r="Q50">
        <v>54</v>
      </c>
      <c r="R50">
        <v>0</v>
      </c>
      <c r="T50">
        <v>0</v>
      </c>
      <c r="U50">
        <v>1</v>
      </c>
      <c r="V50">
        <v>397</v>
      </c>
      <c r="W50">
        <v>19</v>
      </c>
      <c r="X50" t="s">
        <v>71</v>
      </c>
      <c r="Y50">
        <v>1</v>
      </c>
      <c r="Z50">
        <v>3</v>
      </c>
      <c r="AA50">
        <v>88</v>
      </c>
      <c r="AB50">
        <v>3</v>
      </c>
      <c r="AC50">
        <v>3</v>
      </c>
      <c r="AD50">
        <v>3</v>
      </c>
      <c r="AE50">
        <v>10725</v>
      </c>
      <c r="AF50">
        <v>6729</v>
      </c>
      <c r="AG50">
        <v>2</v>
      </c>
      <c r="AH50">
        <v>15</v>
      </c>
      <c r="AI50">
        <v>3</v>
      </c>
      <c r="AJ50">
        <v>3</v>
      </c>
      <c r="AK50">
        <v>80</v>
      </c>
      <c r="AL50">
        <v>1</v>
      </c>
      <c r="AM50">
        <v>16</v>
      </c>
      <c r="AN50">
        <v>4</v>
      </c>
      <c r="AO50">
        <v>9</v>
      </c>
      <c r="AP50">
        <v>7</v>
      </c>
      <c r="AQ50">
        <v>7</v>
      </c>
      <c r="AR50">
        <v>1</v>
      </c>
    </row>
    <row r="51" spans="1:44" x14ac:dyDescent="0.3">
      <c r="A51" t="s">
        <v>56</v>
      </c>
      <c r="B51" t="s">
        <v>45</v>
      </c>
      <c r="C51" t="s">
        <v>46</v>
      </c>
      <c r="D51" t="s">
        <v>59</v>
      </c>
      <c r="E51" t="s">
        <v>161</v>
      </c>
      <c r="F51" t="s">
        <v>49</v>
      </c>
      <c r="G51" t="s">
        <v>577</v>
      </c>
      <c r="H51">
        <v>665</v>
      </c>
      <c r="I51" t="s">
        <v>51</v>
      </c>
      <c r="J51" t="s">
        <v>163</v>
      </c>
      <c r="K51" t="s">
        <v>53</v>
      </c>
      <c r="L51" t="s">
        <v>56</v>
      </c>
      <c r="M51" t="s">
        <v>54</v>
      </c>
      <c r="N51">
        <v>1</v>
      </c>
      <c r="O51">
        <v>-2</v>
      </c>
      <c r="P51">
        <v>0</v>
      </c>
      <c r="Q51">
        <v>44</v>
      </c>
      <c r="R51">
        <v>0</v>
      </c>
      <c r="T51">
        <v>0</v>
      </c>
      <c r="U51">
        <v>1</v>
      </c>
      <c r="V51">
        <v>1112</v>
      </c>
      <c r="W51">
        <v>1</v>
      </c>
      <c r="X51" t="s">
        <v>71</v>
      </c>
      <c r="Y51">
        <v>1</v>
      </c>
      <c r="Z51">
        <v>1</v>
      </c>
      <c r="AA51">
        <v>50</v>
      </c>
      <c r="AB51">
        <v>2</v>
      </c>
      <c r="AC51">
        <v>2</v>
      </c>
      <c r="AD51">
        <v>2</v>
      </c>
      <c r="AE51">
        <v>5985</v>
      </c>
      <c r="AF51">
        <v>26894</v>
      </c>
      <c r="AG51">
        <v>4</v>
      </c>
      <c r="AH51">
        <v>11</v>
      </c>
      <c r="AI51">
        <v>3</v>
      </c>
      <c r="AJ51">
        <v>2</v>
      </c>
      <c r="AK51">
        <v>80</v>
      </c>
      <c r="AL51">
        <v>0</v>
      </c>
      <c r="AM51">
        <v>10</v>
      </c>
      <c r="AN51">
        <v>4</v>
      </c>
      <c r="AO51">
        <v>2</v>
      </c>
      <c r="AP51">
        <v>2</v>
      </c>
      <c r="AQ51">
        <v>0</v>
      </c>
      <c r="AR51">
        <v>2</v>
      </c>
    </row>
    <row r="52" spans="1:44" x14ac:dyDescent="0.3">
      <c r="A52" t="s">
        <v>56</v>
      </c>
      <c r="B52" t="s">
        <v>57</v>
      </c>
      <c r="C52" t="s">
        <v>58</v>
      </c>
      <c r="D52" t="s">
        <v>59</v>
      </c>
      <c r="E52" t="s">
        <v>161</v>
      </c>
      <c r="F52" t="s">
        <v>72</v>
      </c>
      <c r="G52" t="s">
        <v>561</v>
      </c>
      <c r="H52">
        <v>644</v>
      </c>
      <c r="I52" t="s">
        <v>62</v>
      </c>
      <c r="J52" t="s">
        <v>95</v>
      </c>
      <c r="K52" t="s">
        <v>64</v>
      </c>
      <c r="L52" t="s">
        <v>56</v>
      </c>
      <c r="M52" t="s">
        <v>54</v>
      </c>
      <c r="N52">
        <v>2</v>
      </c>
      <c r="O52">
        <v>-2</v>
      </c>
      <c r="P52">
        <v>0</v>
      </c>
      <c r="Q52">
        <v>50</v>
      </c>
      <c r="R52">
        <v>0</v>
      </c>
      <c r="T52">
        <v>0</v>
      </c>
      <c r="U52">
        <v>1</v>
      </c>
      <c r="V52">
        <v>1246</v>
      </c>
      <c r="W52">
        <v>3</v>
      </c>
      <c r="X52" t="s">
        <v>77</v>
      </c>
      <c r="Y52">
        <v>1</v>
      </c>
      <c r="Z52">
        <v>1</v>
      </c>
      <c r="AA52">
        <v>99</v>
      </c>
      <c r="AB52">
        <v>3</v>
      </c>
      <c r="AC52">
        <v>5</v>
      </c>
      <c r="AD52">
        <v>3</v>
      </c>
      <c r="AE52">
        <v>18200</v>
      </c>
      <c r="AF52">
        <v>7999</v>
      </c>
      <c r="AG52">
        <v>1</v>
      </c>
      <c r="AH52">
        <v>11</v>
      </c>
      <c r="AI52">
        <v>3</v>
      </c>
      <c r="AJ52">
        <v>3</v>
      </c>
      <c r="AK52">
        <v>80</v>
      </c>
      <c r="AL52">
        <v>1</v>
      </c>
      <c r="AM52">
        <v>32</v>
      </c>
      <c r="AN52">
        <v>3</v>
      </c>
      <c r="AO52">
        <v>32</v>
      </c>
      <c r="AP52">
        <v>5</v>
      </c>
      <c r="AQ52">
        <v>10</v>
      </c>
      <c r="AR52">
        <v>7</v>
      </c>
    </row>
    <row r="53" spans="1:44" x14ac:dyDescent="0.3">
      <c r="A53" t="s">
        <v>44</v>
      </c>
      <c r="B53" t="s">
        <v>57</v>
      </c>
      <c r="C53" t="s">
        <v>69</v>
      </c>
      <c r="D53" t="s">
        <v>47</v>
      </c>
      <c r="E53" t="s">
        <v>161</v>
      </c>
      <c r="F53" t="s">
        <v>49</v>
      </c>
      <c r="G53" t="s">
        <v>537</v>
      </c>
      <c r="H53">
        <v>608</v>
      </c>
      <c r="I53" t="s">
        <v>51</v>
      </c>
      <c r="J53" t="s">
        <v>163</v>
      </c>
      <c r="K53" t="s">
        <v>79</v>
      </c>
      <c r="L53" t="s">
        <v>44</v>
      </c>
      <c r="M53" t="s">
        <v>54</v>
      </c>
      <c r="N53">
        <v>2</v>
      </c>
      <c r="O53">
        <v>-2</v>
      </c>
      <c r="P53">
        <v>0</v>
      </c>
      <c r="Q53">
        <v>26</v>
      </c>
      <c r="R53">
        <v>1</v>
      </c>
      <c r="S53">
        <v>1</v>
      </c>
      <c r="T53">
        <v>1</v>
      </c>
      <c r="U53">
        <v>0</v>
      </c>
      <c r="V53">
        <v>426</v>
      </c>
      <c r="W53">
        <v>17</v>
      </c>
      <c r="X53" t="s">
        <v>71</v>
      </c>
      <c r="Y53">
        <v>1</v>
      </c>
      <c r="Z53">
        <v>2</v>
      </c>
      <c r="AA53">
        <v>58</v>
      </c>
      <c r="AB53">
        <v>3</v>
      </c>
      <c r="AC53">
        <v>1</v>
      </c>
      <c r="AD53">
        <v>2</v>
      </c>
      <c r="AE53">
        <v>2741</v>
      </c>
      <c r="AF53">
        <v>22808</v>
      </c>
      <c r="AG53">
        <v>0</v>
      </c>
      <c r="AH53">
        <v>11</v>
      </c>
      <c r="AI53">
        <v>3</v>
      </c>
      <c r="AJ53">
        <v>2</v>
      </c>
      <c r="AK53">
        <v>80</v>
      </c>
      <c r="AL53">
        <v>1</v>
      </c>
      <c r="AM53">
        <v>8</v>
      </c>
      <c r="AN53">
        <v>2</v>
      </c>
      <c r="AO53">
        <v>7</v>
      </c>
      <c r="AP53">
        <v>7</v>
      </c>
      <c r="AQ53">
        <v>1</v>
      </c>
      <c r="AR53">
        <v>0</v>
      </c>
    </row>
    <row r="54" spans="1:44" x14ac:dyDescent="0.3">
      <c r="A54" t="s">
        <v>44</v>
      </c>
      <c r="B54" t="s">
        <v>57</v>
      </c>
      <c r="C54" t="s">
        <v>69</v>
      </c>
      <c r="D54" t="s">
        <v>47</v>
      </c>
      <c r="E54" t="s">
        <v>161</v>
      </c>
      <c r="F54" t="s">
        <v>163</v>
      </c>
      <c r="G54" t="s">
        <v>524</v>
      </c>
      <c r="H54">
        <v>590</v>
      </c>
      <c r="I54" t="s">
        <v>51</v>
      </c>
      <c r="J54" t="s">
        <v>163</v>
      </c>
      <c r="K54" t="s">
        <v>79</v>
      </c>
      <c r="L54" t="s">
        <v>44</v>
      </c>
      <c r="M54" t="s">
        <v>54</v>
      </c>
      <c r="N54">
        <v>2</v>
      </c>
      <c r="O54">
        <v>-2</v>
      </c>
      <c r="P54">
        <v>0</v>
      </c>
      <c r="Q54">
        <v>34</v>
      </c>
      <c r="R54">
        <v>1</v>
      </c>
      <c r="S54">
        <v>1</v>
      </c>
      <c r="T54">
        <v>1</v>
      </c>
      <c r="U54">
        <v>0</v>
      </c>
      <c r="V54">
        <v>988</v>
      </c>
      <c r="W54">
        <v>23</v>
      </c>
      <c r="X54" t="s">
        <v>77</v>
      </c>
      <c r="Y54">
        <v>1</v>
      </c>
      <c r="Z54">
        <v>2</v>
      </c>
      <c r="AA54">
        <v>43</v>
      </c>
      <c r="AB54">
        <v>3</v>
      </c>
      <c r="AC54">
        <v>3</v>
      </c>
      <c r="AD54">
        <v>3</v>
      </c>
      <c r="AE54">
        <v>9950</v>
      </c>
      <c r="AF54">
        <v>11533</v>
      </c>
      <c r="AG54">
        <v>9</v>
      </c>
      <c r="AH54">
        <v>15</v>
      </c>
      <c r="AI54">
        <v>3</v>
      </c>
      <c r="AJ54">
        <v>3</v>
      </c>
      <c r="AK54">
        <v>80</v>
      </c>
      <c r="AL54">
        <v>3</v>
      </c>
      <c r="AM54">
        <v>11</v>
      </c>
      <c r="AN54">
        <v>3</v>
      </c>
      <c r="AO54">
        <v>3</v>
      </c>
      <c r="AP54">
        <v>2</v>
      </c>
      <c r="AQ54">
        <v>0</v>
      </c>
      <c r="AR54">
        <v>2</v>
      </c>
    </row>
    <row r="55" spans="1:44" x14ac:dyDescent="0.3">
      <c r="A55" t="s">
        <v>44</v>
      </c>
      <c r="B55" t="s">
        <v>45</v>
      </c>
      <c r="C55" t="s">
        <v>92</v>
      </c>
      <c r="D55" t="s">
        <v>47</v>
      </c>
      <c r="E55" t="s">
        <v>161</v>
      </c>
      <c r="F55" t="s">
        <v>113</v>
      </c>
      <c r="G55" t="s">
        <v>506</v>
      </c>
      <c r="H55">
        <v>566</v>
      </c>
      <c r="I55" t="s">
        <v>62</v>
      </c>
      <c r="J55" t="s">
        <v>163</v>
      </c>
      <c r="K55" t="s">
        <v>53</v>
      </c>
      <c r="L55" t="s">
        <v>56</v>
      </c>
      <c r="M55" t="s">
        <v>54</v>
      </c>
      <c r="N55">
        <v>3</v>
      </c>
      <c r="O55">
        <v>-2</v>
      </c>
      <c r="P55">
        <v>0</v>
      </c>
      <c r="Q55">
        <v>19</v>
      </c>
      <c r="R55">
        <v>1</v>
      </c>
      <c r="S55">
        <v>1</v>
      </c>
      <c r="T55">
        <v>1</v>
      </c>
      <c r="U55">
        <v>0</v>
      </c>
      <c r="V55">
        <v>489</v>
      </c>
      <c r="W55">
        <v>2</v>
      </c>
      <c r="X55" t="s">
        <v>55</v>
      </c>
      <c r="Y55">
        <v>1</v>
      </c>
      <c r="Z55">
        <v>4</v>
      </c>
      <c r="AA55">
        <v>52</v>
      </c>
      <c r="AB55">
        <v>2</v>
      </c>
      <c r="AC55">
        <v>1</v>
      </c>
      <c r="AD55">
        <v>4</v>
      </c>
      <c r="AE55">
        <v>2564</v>
      </c>
      <c r="AF55">
        <v>18437</v>
      </c>
      <c r="AG55">
        <v>1</v>
      </c>
      <c r="AH55">
        <v>12</v>
      </c>
      <c r="AI55">
        <v>3</v>
      </c>
      <c r="AJ55">
        <v>3</v>
      </c>
      <c r="AK55">
        <v>80</v>
      </c>
      <c r="AL55">
        <v>0</v>
      </c>
      <c r="AM55">
        <v>1</v>
      </c>
      <c r="AN55">
        <v>4</v>
      </c>
      <c r="AO55">
        <v>1</v>
      </c>
      <c r="AP55">
        <v>0</v>
      </c>
      <c r="AQ55">
        <v>0</v>
      </c>
      <c r="AR55">
        <v>0</v>
      </c>
    </row>
    <row r="56" spans="1:44" x14ac:dyDescent="0.3">
      <c r="A56" t="s">
        <v>56</v>
      </c>
      <c r="B56" t="s">
        <v>45</v>
      </c>
      <c r="C56" t="s">
        <v>46</v>
      </c>
      <c r="D56" t="s">
        <v>59</v>
      </c>
      <c r="E56" t="s">
        <v>161</v>
      </c>
      <c r="F56" t="s">
        <v>113</v>
      </c>
      <c r="G56" t="s">
        <v>434</v>
      </c>
      <c r="H56">
        <v>470</v>
      </c>
      <c r="I56" t="s">
        <v>62</v>
      </c>
      <c r="J56" t="s">
        <v>163</v>
      </c>
      <c r="K56" t="s">
        <v>79</v>
      </c>
      <c r="L56" t="s">
        <v>44</v>
      </c>
      <c r="M56" t="s">
        <v>54</v>
      </c>
      <c r="N56">
        <v>5</v>
      </c>
      <c r="O56">
        <v>-2</v>
      </c>
      <c r="P56">
        <v>0</v>
      </c>
      <c r="Q56">
        <v>42</v>
      </c>
      <c r="R56">
        <v>0</v>
      </c>
      <c r="T56">
        <v>0</v>
      </c>
      <c r="U56">
        <v>1</v>
      </c>
      <c r="V56">
        <v>544</v>
      </c>
      <c r="W56">
        <v>2</v>
      </c>
      <c r="X56" t="s">
        <v>65</v>
      </c>
      <c r="Y56">
        <v>1</v>
      </c>
      <c r="Z56">
        <v>4</v>
      </c>
      <c r="AA56">
        <v>52</v>
      </c>
      <c r="AB56">
        <v>3</v>
      </c>
      <c r="AC56">
        <v>1</v>
      </c>
      <c r="AD56">
        <v>4</v>
      </c>
      <c r="AE56">
        <v>2696</v>
      </c>
      <c r="AF56">
        <v>24017</v>
      </c>
      <c r="AG56">
        <v>0</v>
      </c>
      <c r="AH56">
        <v>11</v>
      </c>
      <c r="AI56">
        <v>3</v>
      </c>
      <c r="AJ56">
        <v>3</v>
      </c>
      <c r="AK56">
        <v>80</v>
      </c>
      <c r="AL56">
        <v>1</v>
      </c>
      <c r="AM56">
        <v>4</v>
      </c>
      <c r="AN56">
        <v>3</v>
      </c>
      <c r="AO56">
        <v>3</v>
      </c>
      <c r="AP56">
        <v>2</v>
      </c>
      <c r="AQ56">
        <v>1</v>
      </c>
      <c r="AR56">
        <v>0</v>
      </c>
    </row>
    <row r="57" spans="1:44" x14ac:dyDescent="0.3">
      <c r="A57" t="s">
        <v>56</v>
      </c>
      <c r="B57" t="s">
        <v>45</v>
      </c>
      <c r="C57" t="s">
        <v>69</v>
      </c>
      <c r="D57" t="s">
        <v>59</v>
      </c>
      <c r="E57" t="s">
        <v>161</v>
      </c>
      <c r="F57" t="s">
        <v>163</v>
      </c>
      <c r="G57" t="s">
        <v>394</v>
      </c>
      <c r="H57">
        <v>424</v>
      </c>
      <c r="I57" t="s">
        <v>62</v>
      </c>
      <c r="J57" t="s">
        <v>163</v>
      </c>
      <c r="K57" t="s">
        <v>64</v>
      </c>
      <c r="L57" t="s">
        <v>56</v>
      </c>
      <c r="M57" t="s">
        <v>54</v>
      </c>
      <c r="N57">
        <v>1</v>
      </c>
      <c r="O57">
        <v>-2</v>
      </c>
      <c r="P57">
        <v>0</v>
      </c>
      <c r="Q57">
        <v>31</v>
      </c>
      <c r="R57">
        <v>0</v>
      </c>
      <c r="T57">
        <v>0</v>
      </c>
      <c r="U57">
        <v>1</v>
      </c>
      <c r="V57">
        <v>106</v>
      </c>
      <c r="W57">
        <v>2</v>
      </c>
      <c r="X57" t="s">
        <v>77</v>
      </c>
      <c r="Y57">
        <v>1</v>
      </c>
      <c r="Z57">
        <v>1</v>
      </c>
      <c r="AA57">
        <v>62</v>
      </c>
      <c r="AB57">
        <v>2</v>
      </c>
      <c r="AC57">
        <v>2</v>
      </c>
      <c r="AD57">
        <v>3</v>
      </c>
      <c r="AE57">
        <v>6410</v>
      </c>
      <c r="AF57">
        <v>17822</v>
      </c>
      <c r="AG57">
        <v>3</v>
      </c>
      <c r="AH57">
        <v>12</v>
      </c>
      <c r="AI57">
        <v>3</v>
      </c>
      <c r="AJ57">
        <v>4</v>
      </c>
      <c r="AK57">
        <v>80</v>
      </c>
      <c r="AL57">
        <v>0</v>
      </c>
      <c r="AM57">
        <v>9</v>
      </c>
      <c r="AN57">
        <v>3</v>
      </c>
      <c r="AO57">
        <v>2</v>
      </c>
      <c r="AP57">
        <v>2</v>
      </c>
      <c r="AQ57">
        <v>1</v>
      </c>
      <c r="AR57">
        <v>0</v>
      </c>
    </row>
    <row r="58" spans="1:44" x14ac:dyDescent="0.3">
      <c r="A58" t="s">
        <v>56</v>
      </c>
      <c r="B58" t="s">
        <v>45</v>
      </c>
      <c r="C58" t="s">
        <v>75</v>
      </c>
      <c r="D58" t="s">
        <v>59</v>
      </c>
      <c r="E58" t="s">
        <v>161</v>
      </c>
      <c r="F58" t="s">
        <v>72</v>
      </c>
      <c r="G58" t="s">
        <v>316</v>
      </c>
      <c r="H58">
        <v>321</v>
      </c>
      <c r="I58" t="s">
        <v>62</v>
      </c>
      <c r="J58" t="s">
        <v>163</v>
      </c>
      <c r="K58" t="s">
        <v>64</v>
      </c>
      <c r="L58" t="s">
        <v>56</v>
      </c>
      <c r="M58" t="s">
        <v>54</v>
      </c>
      <c r="N58">
        <v>2</v>
      </c>
      <c r="O58">
        <v>-2</v>
      </c>
      <c r="P58">
        <v>0</v>
      </c>
      <c r="Q58">
        <v>59</v>
      </c>
      <c r="R58">
        <v>0</v>
      </c>
      <c r="T58">
        <v>0</v>
      </c>
      <c r="U58">
        <v>1</v>
      </c>
      <c r="V58">
        <v>818</v>
      </c>
      <c r="W58">
        <v>6</v>
      </c>
      <c r="X58" t="s">
        <v>55</v>
      </c>
      <c r="Y58">
        <v>1</v>
      </c>
      <c r="Z58">
        <v>2</v>
      </c>
      <c r="AA58">
        <v>52</v>
      </c>
      <c r="AB58">
        <v>3</v>
      </c>
      <c r="AC58">
        <v>1</v>
      </c>
      <c r="AD58">
        <v>3</v>
      </c>
      <c r="AE58">
        <v>2267</v>
      </c>
      <c r="AF58">
        <v>25657</v>
      </c>
      <c r="AG58">
        <v>8</v>
      </c>
      <c r="AH58">
        <v>17</v>
      </c>
      <c r="AI58">
        <v>3</v>
      </c>
      <c r="AJ58">
        <v>4</v>
      </c>
      <c r="AK58">
        <v>80</v>
      </c>
      <c r="AL58">
        <v>0</v>
      </c>
      <c r="AM58">
        <v>7</v>
      </c>
      <c r="AN58">
        <v>2</v>
      </c>
      <c r="AO58">
        <v>2</v>
      </c>
      <c r="AP58">
        <v>2</v>
      </c>
      <c r="AQ58">
        <v>2</v>
      </c>
      <c r="AR58">
        <v>2</v>
      </c>
    </row>
    <row r="59" spans="1:44" x14ac:dyDescent="0.3">
      <c r="A59" t="s">
        <v>56</v>
      </c>
      <c r="B59" t="s">
        <v>45</v>
      </c>
      <c r="C59" t="s">
        <v>69</v>
      </c>
      <c r="D59" t="s">
        <v>59</v>
      </c>
      <c r="E59" t="s">
        <v>161</v>
      </c>
      <c r="F59" t="s">
        <v>163</v>
      </c>
      <c r="G59" t="s">
        <v>223</v>
      </c>
      <c r="H59">
        <v>184</v>
      </c>
      <c r="I59" t="s">
        <v>62</v>
      </c>
      <c r="J59" t="s">
        <v>163</v>
      </c>
      <c r="K59" t="s">
        <v>64</v>
      </c>
      <c r="L59" t="s">
        <v>44</v>
      </c>
      <c r="M59" t="s">
        <v>54</v>
      </c>
      <c r="N59">
        <v>2</v>
      </c>
      <c r="O59">
        <v>-2</v>
      </c>
      <c r="P59">
        <v>0</v>
      </c>
      <c r="Q59">
        <v>30</v>
      </c>
      <c r="R59">
        <v>0</v>
      </c>
      <c r="T59">
        <v>0</v>
      </c>
      <c r="U59">
        <v>1</v>
      </c>
      <c r="V59">
        <v>1240</v>
      </c>
      <c r="W59">
        <v>9</v>
      </c>
      <c r="X59" t="s">
        <v>77</v>
      </c>
      <c r="Y59">
        <v>1</v>
      </c>
      <c r="Z59">
        <v>3</v>
      </c>
      <c r="AA59">
        <v>48</v>
      </c>
      <c r="AB59">
        <v>3</v>
      </c>
      <c r="AC59">
        <v>2</v>
      </c>
      <c r="AD59">
        <v>4</v>
      </c>
      <c r="AE59">
        <v>6347</v>
      </c>
      <c r="AF59">
        <v>13982</v>
      </c>
      <c r="AG59">
        <v>0</v>
      </c>
      <c r="AH59">
        <v>19</v>
      </c>
      <c r="AI59">
        <v>3</v>
      </c>
      <c r="AJ59">
        <v>4</v>
      </c>
      <c r="AK59">
        <v>80</v>
      </c>
      <c r="AL59">
        <v>0</v>
      </c>
      <c r="AM59">
        <v>12</v>
      </c>
      <c r="AN59">
        <v>1</v>
      </c>
      <c r="AO59">
        <v>11</v>
      </c>
      <c r="AP59">
        <v>9</v>
      </c>
      <c r="AQ59">
        <v>4</v>
      </c>
      <c r="AR59">
        <v>7</v>
      </c>
    </row>
    <row r="60" spans="1:44" x14ac:dyDescent="0.3">
      <c r="A60" t="s">
        <v>56</v>
      </c>
      <c r="B60" t="s">
        <v>45</v>
      </c>
      <c r="C60" t="s">
        <v>69</v>
      </c>
      <c r="D60" t="s">
        <v>59</v>
      </c>
      <c r="E60" t="s">
        <v>161</v>
      </c>
      <c r="F60" t="s">
        <v>49</v>
      </c>
      <c r="G60" t="s">
        <v>218</v>
      </c>
      <c r="H60">
        <v>177</v>
      </c>
      <c r="I60" t="s">
        <v>51</v>
      </c>
      <c r="J60" t="s">
        <v>163</v>
      </c>
      <c r="K60" t="s">
        <v>64</v>
      </c>
      <c r="L60" t="s">
        <v>56</v>
      </c>
      <c r="M60" t="s">
        <v>54</v>
      </c>
      <c r="N60">
        <v>3</v>
      </c>
      <c r="O60">
        <v>-2</v>
      </c>
      <c r="P60">
        <v>0</v>
      </c>
      <c r="Q60">
        <v>26</v>
      </c>
      <c r="R60">
        <v>0</v>
      </c>
      <c r="T60">
        <v>0</v>
      </c>
      <c r="U60">
        <v>1</v>
      </c>
      <c r="V60">
        <v>1355</v>
      </c>
      <c r="W60">
        <v>25</v>
      </c>
      <c r="X60" t="s">
        <v>65</v>
      </c>
      <c r="Y60">
        <v>1</v>
      </c>
      <c r="Z60">
        <v>3</v>
      </c>
      <c r="AA60">
        <v>61</v>
      </c>
      <c r="AB60">
        <v>3</v>
      </c>
      <c r="AC60">
        <v>1</v>
      </c>
      <c r="AD60">
        <v>2</v>
      </c>
      <c r="AE60">
        <v>2942</v>
      </c>
      <c r="AF60">
        <v>8916</v>
      </c>
      <c r="AG60">
        <v>1</v>
      </c>
      <c r="AH60">
        <v>23</v>
      </c>
      <c r="AI60">
        <v>4</v>
      </c>
      <c r="AJ60">
        <v>4</v>
      </c>
      <c r="AK60">
        <v>80</v>
      </c>
      <c r="AL60">
        <v>1</v>
      </c>
      <c r="AM60">
        <v>8</v>
      </c>
      <c r="AN60">
        <v>3</v>
      </c>
      <c r="AO60">
        <v>8</v>
      </c>
      <c r="AP60">
        <v>7</v>
      </c>
      <c r="AQ60">
        <v>5</v>
      </c>
      <c r="AR60">
        <v>7</v>
      </c>
    </row>
    <row r="61" spans="1:44" x14ac:dyDescent="0.3">
      <c r="A61" t="s">
        <v>56</v>
      </c>
      <c r="B61" t="s">
        <v>91</v>
      </c>
      <c r="C61" t="s">
        <v>58</v>
      </c>
      <c r="D61" t="s">
        <v>59</v>
      </c>
      <c r="E61" t="s">
        <v>161</v>
      </c>
      <c r="F61" t="s">
        <v>163</v>
      </c>
      <c r="G61" t="s">
        <v>196</v>
      </c>
      <c r="H61">
        <v>148</v>
      </c>
      <c r="I61" t="s">
        <v>51</v>
      </c>
      <c r="J61" t="s">
        <v>95</v>
      </c>
      <c r="K61" t="s">
        <v>53</v>
      </c>
      <c r="L61" t="s">
        <v>44</v>
      </c>
      <c r="M61" t="s">
        <v>54</v>
      </c>
      <c r="N61">
        <v>3</v>
      </c>
      <c r="O61">
        <v>-2</v>
      </c>
      <c r="P61">
        <v>0</v>
      </c>
      <c r="Q61">
        <v>54</v>
      </c>
      <c r="R61">
        <v>0</v>
      </c>
      <c r="T61">
        <v>0</v>
      </c>
      <c r="U61">
        <v>1</v>
      </c>
      <c r="V61">
        <v>142</v>
      </c>
      <c r="W61">
        <v>26</v>
      </c>
      <c r="X61" t="s">
        <v>77</v>
      </c>
      <c r="Y61">
        <v>1</v>
      </c>
      <c r="Z61">
        <v>4</v>
      </c>
      <c r="AA61">
        <v>30</v>
      </c>
      <c r="AB61">
        <v>4</v>
      </c>
      <c r="AC61">
        <v>4</v>
      </c>
      <c r="AD61">
        <v>4</v>
      </c>
      <c r="AE61">
        <v>17328</v>
      </c>
      <c r="AF61">
        <v>13871</v>
      </c>
      <c r="AG61">
        <v>2</v>
      </c>
      <c r="AH61">
        <v>12</v>
      </c>
      <c r="AI61">
        <v>3</v>
      </c>
      <c r="AJ61">
        <v>3</v>
      </c>
      <c r="AK61">
        <v>80</v>
      </c>
      <c r="AL61">
        <v>0</v>
      </c>
      <c r="AM61">
        <v>23</v>
      </c>
      <c r="AN61">
        <v>3</v>
      </c>
      <c r="AO61">
        <v>5</v>
      </c>
      <c r="AP61">
        <v>3</v>
      </c>
      <c r="AQ61">
        <v>4</v>
      </c>
      <c r="AR61">
        <v>4</v>
      </c>
    </row>
    <row r="62" spans="1:44" x14ac:dyDescent="0.3">
      <c r="A62" t="s">
        <v>56</v>
      </c>
      <c r="B62" t="s">
        <v>91</v>
      </c>
      <c r="C62" t="s">
        <v>75</v>
      </c>
      <c r="D62" t="s">
        <v>59</v>
      </c>
      <c r="E62" t="s">
        <v>161</v>
      </c>
      <c r="F62" t="s">
        <v>163</v>
      </c>
      <c r="G62" t="s">
        <v>189</v>
      </c>
      <c r="H62">
        <v>140</v>
      </c>
      <c r="I62" t="s">
        <v>51</v>
      </c>
      <c r="J62" t="s">
        <v>95</v>
      </c>
      <c r="K62" t="s">
        <v>64</v>
      </c>
      <c r="L62" t="s">
        <v>56</v>
      </c>
      <c r="M62" t="s">
        <v>54</v>
      </c>
      <c r="N62">
        <v>3</v>
      </c>
      <c r="O62">
        <v>-2</v>
      </c>
      <c r="P62">
        <v>0</v>
      </c>
      <c r="Q62">
        <v>59</v>
      </c>
      <c r="R62">
        <v>0</v>
      </c>
      <c r="T62">
        <v>0</v>
      </c>
      <c r="U62">
        <v>1</v>
      </c>
      <c r="V62">
        <v>1420</v>
      </c>
      <c r="W62">
        <v>2</v>
      </c>
      <c r="X62" t="s">
        <v>71</v>
      </c>
      <c r="Y62">
        <v>1</v>
      </c>
      <c r="Z62">
        <v>3</v>
      </c>
      <c r="AA62">
        <v>32</v>
      </c>
      <c r="AB62">
        <v>2</v>
      </c>
      <c r="AC62">
        <v>5</v>
      </c>
      <c r="AD62">
        <v>4</v>
      </c>
      <c r="AE62">
        <v>18844</v>
      </c>
      <c r="AF62">
        <v>21922</v>
      </c>
      <c r="AG62">
        <v>9</v>
      </c>
      <c r="AH62">
        <v>21</v>
      </c>
      <c r="AI62">
        <v>4</v>
      </c>
      <c r="AJ62">
        <v>4</v>
      </c>
      <c r="AK62">
        <v>80</v>
      </c>
      <c r="AL62">
        <v>1</v>
      </c>
      <c r="AM62">
        <v>30</v>
      </c>
      <c r="AN62">
        <v>3</v>
      </c>
      <c r="AO62">
        <v>3</v>
      </c>
      <c r="AP62">
        <v>2</v>
      </c>
      <c r="AQ62">
        <v>2</v>
      </c>
      <c r="AR62">
        <v>2</v>
      </c>
    </row>
    <row r="63" spans="1:44" x14ac:dyDescent="0.3">
      <c r="A63" t="s">
        <v>44</v>
      </c>
      <c r="B63" t="s">
        <v>45</v>
      </c>
      <c r="C63" t="s">
        <v>46</v>
      </c>
      <c r="D63" t="s">
        <v>47</v>
      </c>
      <c r="E63" t="s">
        <v>161</v>
      </c>
      <c r="F63" t="s">
        <v>163</v>
      </c>
      <c r="G63" t="s">
        <v>184</v>
      </c>
      <c r="H63">
        <v>133</v>
      </c>
      <c r="I63" t="s">
        <v>62</v>
      </c>
      <c r="J63" t="s">
        <v>163</v>
      </c>
      <c r="K63" t="s">
        <v>79</v>
      </c>
      <c r="L63" t="s">
        <v>44</v>
      </c>
      <c r="M63" t="s">
        <v>54</v>
      </c>
      <c r="N63">
        <v>3</v>
      </c>
      <c r="O63">
        <v>-2</v>
      </c>
      <c r="P63">
        <v>0</v>
      </c>
      <c r="Q63">
        <v>37</v>
      </c>
      <c r="R63">
        <v>1</v>
      </c>
      <c r="S63">
        <v>1</v>
      </c>
      <c r="T63">
        <v>1</v>
      </c>
      <c r="U63">
        <v>0</v>
      </c>
      <c r="V63">
        <v>807</v>
      </c>
      <c r="W63">
        <v>6</v>
      </c>
      <c r="X63" t="s">
        <v>71</v>
      </c>
      <c r="Y63">
        <v>1</v>
      </c>
      <c r="Z63">
        <v>3</v>
      </c>
      <c r="AA63">
        <v>63</v>
      </c>
      <c r="AB63">
        <v>3</v>
      </c>
      <c r="AC63">
        <v>1</v>
      </c>
      <c r="AD63">
        <v>4</v>
      </c>
      <c r="AE63">
        <v>2073</v>
      </c>
      <c r="AF63">
        <v>23648</v>
      </c>
      <c r="AG63">
        <v>4</v>
      </c>
      <c r="AH63">
        <v>22</v>
      </c>
      <c r="AI63">
        <v>4</v>
      </c>
      <c r="AJ63">
        <v>4</v>
      </c>
      <c r="AK63">
        <v>80</v>
      </c>
      <c r="AL63">
        <v>0</v>
      </c>
      <c r="AM63">
        <v>7</v>
      </c>
      <c r="AN63">
        <v>3</v>
      </c>
      <c r="AO63">
        <v>3</v>
      </c>
      <c r="AP63">
        <v>2</v>
      </c>
      <c r="AQ63">
        <v>0</v>
      </c>
      <c r="AR63">
        <v>2</v>
      </c>
    </row>
    <row r="64" spans="1:44" x14ac:dyDescent="0.3">
      <c r="A64" t="s">
        <v>56</v>
      </c>
      <c r="B64" t="s">
        <v>45</v>
      </c>
      <c r="C64" t="s">
        <v>58</v>
      </c>
      <c r="D64" t="s">
        <v>59</v>
      </c>
      <c r="E64" t="s">
        <v>161</v>
      </c>
      <c r="F64" t="s">
        <v>72</v>
      </c>
      <c r="G64" t="s">
        <v>162</v>
      </c>
      <c r="H64">
        <v>103</v>
      </c>
      <c r="I64" t="s">
        <v>62</v>
      </c>
      <c r="J64" t="s">
        <v>163</v>
      </c>
      <c r="K64" t="s">
        <v>79</v>
      </c>
      <c r="L64" t="s">
        <v>44</v>
      </c>
      <c r="M64" t="s">
        <v>54</v>
      </c>
      <c r="N64">
        <v>2</v>
      </c>
      <c r="O64">
        <v>-2</v>
      </c>
      <c r="P64">
        <v>0</v>
      </c>
      <c r="Q64">
        <v>46</v>
      </c>
      <c r="R64">
        <v>0</v>
      </c>
      <c r="T64">
        <v>0</v>
      </c>
      <c r="U64">
        <v>1</v>
      </c>
      <c r="V64">
        <v>945</v>
      </c>
      <c r="W64">
        <v>5</v>
      </c>
      <c r="X64" t="s">
        <v>55</v>
      </c>
      <c r="Y64">
        <v>1</v>
      </c>
      <c r="Z64">
        <v>2</v>
      </c>
      <c r="AA64">
        <v>80</v>
      </c>
      <c r="AB64">
        <v>3</v>
      </c>
      <c r="AC64">
        <v>2</v>
      </c>
      <c r="AD64">
        <v>3</v>
      </c>
      <c r="AE64">
        <v>5021</v>
      </c>
      <c r="AF64">
        <v>10425</v>
      </c>
      <c r="AG64">
        <v>8</v>
      </c>
      <c r="AH64">
        <v>22</v>
      </c>
      <c r="AI64">
        <v>4</v>
      </c>
      <c r="AJ64">
        <v>4</v>
      </c>
      <c r="AK64">
        <v>80</v>
      </c>
      <c r="AL64">
        <v>1</v>
      </c>
      <c r="AM64">
        <v>16</v>
      </c>
      <c r="AN64">
        <v>3</v>
      </c>
      <c r="AO64">
        <v>4</v>
      </c>
      <c r="AP64">
        <v>2</v>
      </c>
      <c r="AQ64">
        <v>0</v>
      </c>
      <c r="AR64">
        <v>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B40DA-2BC3-483A-BA08-F22DE6395D81}">
  <dimension ref="A3:B7"/>
  <sheetViews>
    <sheetView workbookViewId="0">
      <selection activeCell="B6" sqref="B6"/>
    </sheetView>
  </sheetViews>
  <sheetFormatPr defaultRowHeight="15.6" x14ac:dyDescent="0.3"/>
  <cols>
    <col min="1" max="1" width="12.19921875" bestFit="1" customWidth="1"/>
    <col min="2" max="2" width="22.796875" bestFit="1" customWidth="1"/>
  </cols>
  <sheetData>
    <row r="3" spans="1:2" x14ac:dyDescent="0.3">
      <c r="A3" s="14" t="s">
        <v>1565</v>
      </c>
      <c r="B3" s="3" t="s">
        <v>1555</v>
      </c>
    </row>
    <row r="4" spans="1:2" x14ac:dyDescent="0.3">
      <c r="A4" s="15" t="s">
        <v>161</v>
      </c>
      <c r="B4" s="25">
        <v>5.0632911392405063E-2</v>
      </c>
    </row>
    <row r="5" spans="1:2" x14ac:dyDescent="0.3">
      <c r="A5" s="17" t="s">
        <v>60</v>
      </c>
      <c r="B5" s="26">
        <v>0.56118143459915615</v>
      </c>
    </row>
    <row r="6" spans="1:2" x14ac:dyDescent="0.3">
      <c r="A6" s="17" t="s">
        <v>48</v>
      </c>
      <c r="B6" s="26">
        <v>0.3881856540084388</v>
      </c>
    </row>
    <row r="7" spans="1:2" x14ac:dyDescent="0.3">
      <c r="A7" s="19" t="s">
        <v>1566</v>
      </c>
      <c r="B7" s="27">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67688-D72A-4A8C-8EAB-F6A6D831B0F5}">
  <dimension ref="A3:B9"/>
  <sheetViews>
    <sheetView workbookViewId="0">
      <selection activeCell="B4" sqref="B4"/>
    </sheetView>
  </sheetViews>
  <sheetFormatPr defaultRowHeight="15.6" x14ac:dyDescent="0.3"/>
  <cols>
    <col min="1" max="1" width="12.19921875" bestFit="1" customWidth="1"/>
    <col min="2" max="2" width="22.796875" bestFit="1" customWidth="1"/>
  </cols>
  <sheetData>
    <row r="3" spans="1:2" x14ac:dyDescent="0.3">
      <c r="A3" s="14" t="s">
        <v>1565</v>
      </c>
      <c r="B3" s="3" t="s">
        <v>1555</v>
      </c>
    </row>
    <row r="4" spans="1:2" x14ac:dyDescent="0.3">
      <c r="A4" s="15" t="s">
        <v>69</v>
      </c>
      <c r="B4" s="16">
        <v>112</v>
      </c>
    </row>
    <row r="5" spans="1:2" x14ac:dyDescent="0.3">
      <c r="A5" s="17" t="s">
        <v>46</v>
      </c>
      <c r="B5" s="18">
        <v>51</v>
      </c>
    </row>
    <row r="6" spans="1:2" x14ac:dyDescent="0.3">
      <c r="A6" s="17" t="s">
        <v>92</v>
      </c>
      <c r="B6" s="18">
        <v>38</v>
      </c>
    </row>
    <row r="7" spans="1:2" x14ac:dyDescent="0.3">
      <c r="A7" s="17" t="s">
        <v>58</v>
      </c>
      <c r="B7" s="18">
        <v>25</v>
      </c>
    </row>
    <row r="8" spans="1:2" x14ac:dyDescent="0.3">
      <c r="A8" s="17" t="s">
        <v>75</v>
      </c>
      <c r="B8" s="18">
        <v>11</v>
      </c>
    </row>
    <row r="9" spans="1:2" x14ac:dyDescent="0.3">
      <c r="A9" s="19" t="s">
        <v>1566</v>
      </c>
      <c r="B9" s="20">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09129-3D98-4671-9E48-05D73E8990E2}">
  <dimension ref="A3:E7"/>
  <sheetViews>
    <sheetView workbookViewId="0">
      <selection activeCell="B4" sqref="B4"/>
    </sheetView>
  </sheetViews>
  <sheetFormatPr defaultRowHeight="15.6" x14ac:dyDescent="0.3"/>
  <cols>
    <col min="1" max="1" width="12.19921875" bestFit="1" customWidth="1"/>
    <col min="2" max="2" width="22.796875" bestFit="1" customWidth="1"/>
    <col min="4" max="4" width="12.59765625" bestFit="1" customWidth="1"/>
  </cols>
  <sheetData>
    <row r="3" spans="1:5" x14ac:dyDescent="0.3">
      <c r="A3" s="14" t="s">
        <v>1565</v>
      </c>
      <c r="B3" s="3" t="s">
        <v>1555</v>
      </c>
      <c r="D3" s="23" t="s">
        <v>1570</v>
      </c>
      <c r="E3" s="23" t="s">
        <v>0</v>
      </c>
    </row>
    <row r="4" spans="1:5" x14ac:dyDescent="0.3">
      <c r="A4" s="15" t="s">
        <v>79</v>
      </c>
      <c r="B4" s="16">
        <v>33</v>
      </c>
      <c r="D4" t="str">
        <f>A4</f>
        <v>Divorced</v>
      </c>
      <c r="E4">
        <f>GETPIVOTDATA("CF_attrition count",$A$3,"Marital Status",A4)</f>
        <v>33</v>
      </c>
    </row>
    <row r="5" spans="1:5" x14ac:dyDescent="0.3">
      <c r="A5" s="17" t="s">
        <v>64</v>
      </c>
      <c r="B5" s="18">
        <v>84</v>
      </c>
      <c r="D5" t="str">
        <f t="shared" ref="D5:D6" si="0">A5</f>
        <v>Married</v>
      </c>
      <c r="E5">
        <f t="shared" ref="E5:E6" si="1">GETPIVOTDATA("CF_attrition count",$A$3,"Marital Status",A5)</f>
        <v>84</v>
      </c>
    </row>
    <row r="6" spans="1:5" x14ac:dyDescent="0.3">
      <c r="A6" s="17" t="s">
        <v>53</v>
      </c>
      <c r="B6" s="18">
        <v>120</v>
      </c>
      <c r="D6" t="str">
        <f t="shared" si="0"/>
        <v>Single</v>
      </c>
      <c r="E6">
        <f t="shared" si="1"/>
        <v>120</v>
      </c>
    </row>
    <row r="7" spans="1:5" x14ac:dyDescent="0.3">
      <c r="A7" s="19" t="s">
        <v>1566</v>
      </c>
      <c r="B7" s="20">
        <v>237</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L2" sqref="L2"/>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showGridLines="0" tabSelected="1" zoomScale="55" zoomScaleNormal="55" workbookViewId="0">
      <selection activeCell="AB24" sqref="AB24"/>
    </sheetView>
  </sheetViews>
  <sheetFormatPr defaultColWidth="11.19921875" defaultRowHeight="15" customHeight="1" x14ac:dyDescent="0.3"/>
  <cols>
    <col min="1" max="26" width="8.59765625" style="11" customWidth="1"/>
    <col min="27" max="16384" width="11.19921875" style="11"/>
  </cols>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topLeftCell="E1" zoomScale="85" zoomScaleNormal="85" workbookViewId="0">
      <selection activeCell="AF9" sqref="AF9"/>
    </sheetView>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KPI</vt:lpstr>
      <vt:lpstr>Rating</vt:lpstr>
      <vt:lpstr>Gender</vt:lpstr>
      <vt:lpstr>Education by Attrition</vt:lpstr>
      <vt:lpstr>Attrition by job</vt:lpstr>
      <vt:lpstr>Sheet5</vt:lpstr>
      <vt:lpstr>Dept. wise Attrition</vt:lpstr>
      <vt:lpstr>Attrition by Age Group</vt:lpstr>
      <vt:lpstr>Marital Stauts</vt:lpstr>
      <vt:lpstr>Data</vt:lpstr>
      <vt:lpstr>Images</vt:lpstr>
      <vt:lpstr>Background 1</vt:lpstr>
      <vt:lpstr>Dashboard</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sachin basantia</cp:lastModifiedBy>
  <dcterms:created xsi:type="dcterms:W3CDTF">2022-12-29T16:02:46Z</dcterms:created>
  <dcterms:modified xsi:type="dcterms:W3CDTF">2024-01-07T10:47:36Z</dcterms:modified>
</cp:coreProperties>
</file>