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SAI\INTRODUCTION TO EXCEL\Assignment 4\mandatory\"/>
    </mc:Choice>
  </mc:AlternateContent>
  <xr:revisionPtr revIDLastSave="0" documentId="8_{A2449942-054B-494A-A1F5-C1E68C62E4BF}" xr6:coauthVersionLast="36" xr6:coauthVersionMax="36" xr10:uidLastSave="{00000000-0000-0000-0000-000000000000}"/>
  <bookViews>
    <workbookView xWindow="0" yWindow="0" windowWidth="28800" windowHeight="11685" activeTab="5" xr2:uid="{00000000-000D-0000-FFFF-FFFF00000000}"/>
  </bookViews>
  <sheets>
    <sheet name="Hockey Team Data" sheetId="1" r:id="rId1"/>
    <sheet name="Lookup functions" sheetId="2" r:id="rId2"/>
    <sheet name="Index_match_lookup" sheetId="3" r:id="rId3"/>
    <sheet name="Case_sensitivity_lookup" sheetId="4" r:id="rId4"/>
    <sheet name="Named_Ranges" sheetId="5" r:id="rId5"/>
    <sheet name="Data validation" sheetId="6" r:id="rId6"/>
  </sheets>
  <calcPr calcId="191029"/>
</workbook>
</file>

<file path=xl/calcChain.xml><?xml version="1.0" encoding="utf-8"?>
<calcChain xmlns="http://schemas.openxmlformats.org/spreadsheetml/2006/main">
  <c r="E20" i="5" l="1"/>
  <c r="E19" i="5"/>
  <c r="E18" i="5"/>
  <c r="E17" i="5"/>
  <c r="E16" i="5"/>
  <c r="L4" i="4"/>
  <c r="K4" i="4"/>
  <c r="H6" i="3"/>
  <c r="H7" i="3"/>
  <c r="H8" i="3"/>
  <c r="H9" i="3"/>
  <c r="H10" i="3"/>
  <c r="H11" i="3"/>
  <c r="H5" i="3"/>
  <c r="G6" i="3"/>
  <c r="G7" i="3"/>
  <c r="G8" i="3"/>
  <c r="G9" i="3"/>
  <c r="G10" i="3"/>
  <c r="G11" i="3"/>
  <c r="G5" i="3"/>
  <c r="F6" i="3"/>
  <c r="F7" i="3"/>
  <c r="F8" i="3"/>
  <c r="F9" i="3"/>
  <c r="F10" i="3"/>
  <c r="F11" i="3"/>
  <c r="F5" i="3"/>
  <c r="E6" i="3"/>
  <c r="E7" i="3"/>
  <c r="E8" i="3"/>
  <c r="E9" i="3"/>
  <c r="E10" i="3"/>
  <c r="E11" i="3"/>
  <c r="E5" i="3"/>
  <c r="F6" i="2"/>
  <c r="F7" i="2"/>
  <c r="F8" i="2"/>
  <c r="F9" i="2"/>
  <c r="F10" i="2"/>
  <c r="F11" i="2"/>
  <c r="F12" i="2"/>
  <c r="F13" i="2"/>
  <c r="F14" i="2"/>
  <c r="F15" i="2"/>
  <c r="F5" i="2"/>
  <c r="E6" i="2"/>
  <c r="E7" i="2"/>
  <c r="E8" i="2"/>
  <c r="E9" i="2"/>
  <c r="E10" i="2"/>
  <c r="E11" i="2"/>
  <c r="E12" i="2"/>
  <c r="E13" i="2"/>
  <c r="E14" i="2"/>
  <c r="E15" i="2"/>
  <c r="E5" i="2"/>
  <c r="D6" i="2"/>
  <c r="D7" i="2"/>
  <c r="D8" i="2"/>
  <c r="D9" i="2"/>
  <c r="D10" i="2"/>
  <c r="D11" i="2"/>
  <c r="D12" i="2"/>
  <c r="D13" i="2"/>
  <c r="D14" i="2"/>
  <c r="D15" i="2"/>
  <c r="D5" i="2"/>
</calcChain>
</file>

<file path=xl/sharedStrings.xml><?xml version="1.0" encoding="utf-8"?>
<sst xmlns="http://schemas.openxmlformats.org/spreadsheetml/2006/main" count="549" uniqueCount="229">
  <si>
    <t>ID</t>
  </si>
  <si>
    <t>Country</t>
  </si>
  <si>
    <t>Weight</t>
  </si>
  <si>
    <t>Height</t>
  </si>
  <si>
    <t>DOB</t>
  </si>
  <si>
    <t>Hometown</t>
  </si>
  <si>
    <t>Women</t>
  </si>
  <si>
    <t>Canada</t>
  </si>
  <si>
    <t>Meghan</t>
  </si>
  <si>
    <t>5'7</t>
  </si>
  <si>
    <t>Ruthven</t>
  </si>
  <si>
    <t>Rebecca</t>
  </si>
  <si>
    <t>5'9</t>
  </si>
  <si>
    <t>Sudbury</t>
  </si>
  <si>
    <t>Laura</t>
  </si>
  <si>
    <t>5'10</t>
  </si>
  <si>
    <t>Kleinburg</t>
  </si>
  <si>
    <t>Jennifer</t>
  </si>
  <si>
    <t>Pickering</t>
  </si>
  <si>
    <t>Jillian</t>
  </si>
  <si>
    <t>5'5</t>
  </si>
  <si>
    <t>Halifax</t>
  </si>
  <si>
    <t>Mélodie</t>
  </si>
  <si>
    <t>5'6</t>
  </si>
  <si>
    <t>Valleyfield</t>
  </si>
  <si>
    <t>Bailey</t>
  </si>
  <si>
    <t>5'8</t>
  </si>
  <si>
    <t>St. Anne</t>
  </si>
  <si>
    <t>Brianne</t>
  </si>
  <si>
    <t>Oakville</t>
  </si>
  <si>
    <t>Sarah</t>
  </si>
  <si>
    <t>Hamilton</t>
  </si>
  <si>
    <t>Haley</t>
  </si>
  <si>
    <t>Thunder Bay</t>
  </si>
  <si>
    <t>Natalie</t>
  </si>
  <si>
    <t>Scarborough</t>
  </si>
  <si>
    <t>Emily</t>
  </si>
  <si>
    <t>Saskatoon</t>
  </si>
  <si>
    <t>Marie-Philip</t>
  </si>
  <si>
    <t>Beauceville</t>
  </si>
  <si>
    <t>Blayre</t>
  </si>
  <si>
    <t>Stellarton</t>
  </si>
  <si>
    <t>Jocelyne</t>
  </si>
  <si>
    <t>Ste. Anne</t>
  </si>
  <si>
    <t>Brigette</t>
  </si>
  <si>
    <t>Mallard</t>
  </si>
  <si>
    <t>Lauriane</t>
  </si>
  <si>
    <t>Beaconsfield</t>
  </si>
  <si>
    <t>5'4</t>
  </si>
  <si>
    <t>Meaghan</t>
  </si>
  <si>
    <t>St. Albert</t>
  </si>
  <si>
    <t>Renata</t>
  </si>
  <si>
    <t>Burlington</t>
  </si>
  <si>
    <t>Shannon</t>
  </si>
  <si>
    <t>Edmonton</t>
  </si>
  <si>
    <t>Geneviève</t>
  </si>
  <si>
    <t>Kingston</t>
  </si>
  <si>
    <t>Ann-Renée</t>
  </si>
  <si>
    <t>La Malbaie</t>
  </si>
  <si>
    <t>Men</t>
  </si>
  <si>
    <t>Gilbert</t>
  </si>
  <si>
    <t>5'11</t>
  </si>
  <si>
    <t>Vancouver</t>
  </si>
  <si>
    <t>Wojtek</t>
  </si>
  <si>
    <t>6'3</t>
  </si>
  <si>
    <t>Toronto</t>
  </si>
  <si>
    <t>Derek</t>
  </si>
  <si>
    <t>Rockland</t>
  </si>
  <si>
    <t>Chris</t>
  </si>
  <si>
    <t>Kelly</t>
  </si>
  <si>
    <t>6'0</t>
  </si>
  <si>
    <t>Rob</t>
  </si>
  <si>
    <t>Lethbridge</t>
  </si>
  <si>
    <t>Brandon</t>
  </si>
  <si>
    <t>Calgary</t>
  </si>
  <si>
    <t>Quinton</t>
  </si>
  <si>
    <t>6'2</t>
  </si>
  <si>
    <t>Oakbank</t>
  </si>
  <si>
    <t>René</t>
  </si>
  <si>
    <t>Lac La Biche</t>
  </si>
  <si>
    <t>Andrew</t>
  </si>
  <si>
    <t>Vernon</t>
  </si>
  <si>
    <t>Mason</t>
  </si>
  <si>
    <t>6'1</t>
  </si>
  <si>
    <t>Cochrane</t>
  </si>
  <si>
    <t>Eric</t>
  </si>
  <si>
    <t>Ottawa</t>
  </si>
  <si>
    <t>Maxim</t>
  </si>
  <si>
    <t>Brossard</t>
  </si>
  <si>
    <t>Linden</t>
  </si>
  <si>
    <t>Wakaw</t>
  </si>
  <si>
    <t>Christian</t>
  </si>
  <si>
    <t>Karl</t>
  </si>
  <si>
    <t>Camrose</t>
  </si>
  <si>
    <t>Lee</t>
  </si>
  <si>
    <t>MacTier</t>
  </si>
  <si>
    <t>Chay</t>
  </si>
  <si>
    <t>Morden</t>
  </si>
  <si>
    <t>Marc-Andre</t>
  </si>
  <si>
    <t>L’Île-Bizard</t>
  </si>
  <si>
    <t>Stefan</t>
  </si>
  <si>
    <t>Cody</t>
  </si>
  <si>
    <t>Mat</t>
  </si>
  <si>
    <t>Montreal</t>
  </si>
  <si>
    <t>Ben</t>
  </si>
  <si>
    <t>Spruce Grove</t>
  </si>
  <si>
    <t>Kevin</t>
  </si>
  <si>
    <t>Justin</t>
  </si>
  <si>
    <t>Blyth</t>
  </si>
  <si>
    <t>USA</t>
  </si>
  <si>
    <t>Cayla</t>
  </si>
  <si>
    <t>5'1</t>
  </si>
  <si>
    <t>Eastvale</t>
  </si>
  <si>
    <t>Kacey</t>
  </si>
  <si>
    <t>Westfield</t>
  </si>
  <si>
    <t>Hannah</t>
  </si>
  <si>
    <t>Vadnais Heights</t>
  </si>
  <si>
    <t>Dani</t>
  </si>
  <si>
    <t>Plymouth</t>
  </si>
  <si>
    <t>Kendall</t>
  </si>
  <si>
    <t>5'2</t>
  </si>
  <si>
    <t>Palos Heights</t>
  </si>
  <si>
    <t>Brianna</t>
  </si>
  <si>
    <t>Dousman</t>
  </si>
  <si>
    <t>Danvers</t>
  </si>
  <si>
    <t>Kali</t>
  </si>
  <si>
    <t>Nicole</t>
  </si>
  <si>
    <t>Lakewood</t>
  </si>
  <si>
    <t>Megan</t>
  </si>
  <si>
    <t>Farmington</t>
  </si>
  <si>
    <t>Amanda</t>
  </si>
  <si>
    <t>Madison</t>
  </si>
  <si>
    <t>Hilary</t>
  </si>
  <si>
    <t>Sun Valley</t>
  </si>
  <si>
    <t>Grand Forks</t>
  </si>
  <si>
    <t>Monique</t>
  </si>
  <si>
    <t>Gigi</t>
  </si>
  <si>
    <t>Warroad</t>
  </si>
  <si>
    <t>Sidney</t>
  </si>
  <si>
    <t>Minnetonka</t>
  </si>
  <si>
    <t>5'3</t>
  </si>
  <si>
    <t>Montpelier</t>
  </si>
  <si>
    <t>Buffalo</t>
  </si>
  <si>
    <t>Alex</t>
  </si>
  <si>
    <t>Delafield</t>
  </si>
  <si>
    <t>Maddie</t>
  </si>
  <si>
    <t>Andover</t>
  </si>
  <si>
    <t>Rockville</t>
  </si>
  <si>
    <t>Roseville</t>
  </si>
  <si>
    <t>Mark</t>
  </si>
  <si>
    <t>Milford</t>
  </si>
  <si>
    <t>Chad</t>
  </si>
  <si>
    <t>Marysville</t>
  </si>
  <si>
    <t>Jonathan</t>
  </si>
  <si>
    <t>Ladera Ranch</t>
  </si>
  <si>
    <t>Will</t>
  </si>
  <si>
    <t>Moorhead</t>
  </si>
  <si>
    <t>North Reading</t>
  </si>
  <si>
    <t>Bobby</t>
  </si>
  <si>
    <t>Marlborough</t>
  </si>
  <si>
    <t>Ryan</t>
  </si>
  <si>
    <t>Scituate</t>
  </si>
  <si>
    <t>Matt</t>
  </si>
  <si>
    <t>Bellmore</t>
  </si>
  <si>
    <t>Brian</t>
  </si>
  <si>
    <t>Rochester</t>
  </si>
  <si>
    <t>Jordan</t>
  </si>
  <si>
    <t>6'5</t>
  </si>
  <si>
    <t>Canton</t>
  </si>
  <si>
    <t>Bensalem</t>
  </si>
  <si>
    <t>Abington</t>
  </si>
  <si>
    <t>David</t>
  </si>
  <si>
    <t>Broc</t>
  </si>
  <si>
    <t>Rindge</t>
  </si>
  <si>
    <t>Winter Park</t>
  </si>
  <si>
    <t>John</t>
  </si>
  <si>
    <t>Boston</t>
  </si>
  <si>
    <t>Yardley</t>
  </si>
  <si>
    <t>Garrett</t>
  </si>
  <si>
    <t>Vienna</t>
  </si>
  <si>
    <t>Wilmington</t>
  </si>
  <si>
    <t>Jim</t>
  </si>
  <si>
    <t>Lapeer</t>
  </si>
  <si>
    <t>Bloomington</t>
  </si>
  <si>
    <t>Troy</t>
  </si>
  <si>
    <t>Highlands Ranch</t>
  </si>
  <si>
    <t>Noah</t>
  </si>
  <si>
    <t>6'4</t>
  </si>
  <si>
    <t>Brighton</t>
  </si>
  <si>
    <t>James</t>
  </si>
  <si>
    <t>Erie</t>
  </si>
  <si>
    <t>Name</t>
  </si>
  <si>
    <t>Hockey Team</t>
  </si>
  <si>
    <t>Player_ID</t>
  </si>
  <si>
    <t>Use lookup function to get Name,Country and DOB from Hockey Team Data</t>
  </si>
  <si>
    <t>Player_id</t>
  </si>
  <si>
    <t>Hockey_Team</t>
  </si>
  <si>
    <t>Use lookup functions to get Player_id,Height,Team and Country using Player_Name</t>
  </si>
  <si>
    <t>Student_Name</t>
  </si>
  <si>
    <t>Excel_marks</t>
  </si>
  <si>
    <t>Python_marks</t>
  </si>
  <si>
    <t>ML_Marks</t>
  </si>
  <si>
    <t>Gaurav</t>
  </si>
  <si>
    <t>saurabh</t>
  </si>
  <si>
    <t>Sandeep</t>
  </si>
  <si>
    <t>Syam</t>
  </si>
  <si>
    <t>SAURABH</t>
  </si>
  <si>
    <t>Excel</t>
  </si>
  <si>
    <t>python</t>
  </si>
  <si>
    <t>ML</t>
  </si>
  <si>
    <t>Total_marks</t>
  </si>
  <si>
    <t>Using lookup function get marks of "saurabh" from given table</t>
  </si>
  <si>
    <t>Give named range to Excel_marks,Python_marks,ML_Marks with name as Excel_grades,Python_Marks,ML_Marks</t>
  </si>
  <si>
    <t>Answer following questions using named ranges</t>
  </si>
  <si>
    <t>Average of Excel_marks</t>
  </si>
  <si>
    <t>Average of Python_marks</t>
  </si>
  <si>
    <t>Average of ML_marks</t>
  </si>
  <si>
    <t>Maximum of ML_marks</t>
  </si>
  <si>
    <t>Minimum of Python_Marks</t>
  </si>
  <si>
    <t>Personal Data Table</t>
  </si>
  <si>
    <t>Pincode</t>
  </si>
  <si>
    <t>Date of birth</t>
  </si>
  <si>
    <t>Contact number</t>
  </si>
  <si>
    <t>Give input message as "Enter Name" and give condition as "Text length should be between 5-12 characters" and error message should "Enter name with in 5-12  characters</t>
  </si>
  <si>
    <t>Give input message as "Enter Number" and give condition as "Only whole numbers" and error message should "Enter whole numbers only"</t>
  </si>
  <si>
    <t>Create a drop down button for this from the available pin codes in pincode table</t>
  </si>
  <si>
    <t>Give input message as "Enter DOB" and give condition as "date between 1/1/1995 to 1/1/2022" and error message should "You are not eligible"</t>
  </si>
  <si>
    <t>Using Data validation to answer the following</t>
  </si>
  <si>
    <t>Sachin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</si>
</sst>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2" fillId="0" borderId="0" xfId="0" applyFont="1"/>
    <xf numFmtId="0" fontId="0" fillId="5" borderId="0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99"/>
  <sheetViews>
    <sheetView workbookViewId="0">
      <selection activeCell="I38" sqref="I38"/>
    </sheetView>
  </sheetViews>
  <sheetFormatPr defaultRowHeight="15" x14ac:dyDescent="0.25"/>
  <cols>
    <col min="2" max="2" width="13.7109375" customWidth="1"/>
    <col min="3" max="3" width="14" customWidth="1"/>
    <col min="4" max="4" width="15.42578125" customWidth="1"/>
    <col min="5" max="5" width="20" customWidth="1"/>
    <col min="8" max="8" width="18.85546875" customWidth="1"/>
    <col min="9" max="9" width="19" customWidth="1"/>
  </cols>
  <sheetData>
    <row r="3" spans="2:9" x14ac:dyDescent="0.25">
      <c r="B3" s="1" t="s">
        <v>193</v>
      </c>
      <c r="C3" s="1" t="s">
        <v>192</v>
      </c>
      <c r="D3" s="1" t="s">
        <v>1</v>
      </c>
      <c r="E3" s="1" t="s">
        <v>191</v>
      </c>
      <c r="F3" s="1" t="s">
        <v>2</v>
      </c>
      <c r="G3" s="1" t="s">
        <v>3</v>
      </c>
      <c r="H3" s="1" t="s">
        <v>4</v>
      </c>
      <c r="I3" s="1" t="s">
        <v>5</v>
      </c>
    </row>
    <row r="4" spans="2:9" x14ac:dyDescent="0.25">
      <c r="B4" s="2">
        <v>1</v>
      </c>
      <c r="C4" s="2" t="s">
        <v>6</v>
      </c>
      <c r="D4" s="2" t="s">
        <v>7</v>
      </c>
      <c r="E4" s="2" t="s">
        <v>8</v>
      </c>
      <c r="F4" s="2">
        <v>148</v>
      </c>
      <c r="G4" s="2" t="s">
        <v>9</v>
      </c>
      <c r="H4" s="3">
        <v>31820</v>
      </c>
      <c r="I4" s="2" t="s">
        <v>10</v>
      </c>
    </row>
    <row r="5" spans="2:9" x14ac:dyDescent="0.25">
      <c r="B5" s="2">
        <v>2</v>
      </c>
      <c r="C5" s="2" t="s">
        <v>6</v>
      </c>
      <c r="D5" s="2" t="s">
        <v>7</v>
      </c>
      <c r="E5" s="2" t="s">
        <v>11</v>
      </c>
      <c r="F5" s="2">
        <v>148</v>
      </c>
      <c r="G5" s="2" t="s">
        <v>12</v>
      </c>
      <c r="H5" s="3">
        <v>32775</v>
      </c>
      <c r="I5" s="2" t="s">
        <v>13</v>
      </c>
    </row>
    <row r="6" spans="2:9" x14ac:dyDescent="0.25">
      <c r="B6" s="2">
        <v>3</v>
      </c>
      <c r="C6" s="2" t="s">
        <v>6</v>
      </c>
      <c r="D6" s="2" t="s">
        <v>7</v>
      </c>
      <c r="E6" s="2" t="s">
        <v>14</v>
      </c>
      <c r="F6" s="2">
        <v>156</v>
      </c>
      <c r="G6" s="2" t="s">
        <v>15</v>
      </c>
      <c r="H6" s="3">
        <v>34459</v>
      </c>
      <c r="I6" s="2" t="s">
        <v>16</v>
      </c>
    </row>
    <row r="7" spans="2:9" x14ac:dyDescent="0.25">
      <c r="B7" s="2">
        <v>4</v>
      </c>
      <c r="C7" s="2" t="s">
        <v>6</v>
      </c>
      <c r="D7" s="2" t="s">
        <v>7</v>
      </c>
      <c r="E7" s="2" t="s">
        <v>17</v>
      </c>
      <c r="F7" s="2">
        <v>172</v>
      </c>
      <c r="G7" s="2" t="s">
        <v>15</v>
      </c>
      <c r="H7" s="3">
        <v>32674</v>
      </c>
      <c r="I7" s="2" t="s">
        <v>18</v>
      </c>
    </row>
    <row r="8" spans="2:9" x14ac:dyDescent="0.25">
      <c r="B8" s="2">
        <v>5</v>
      </c>
      <c r="C8" s="2" t="s">
        <v>6</v>
      </c>
      <c r="D8" s="2" t="s">
        <v>7</v>
      </c>
      <c r="E8" s="2" t="s">
        <v>19</v>
      </c>
      <c r="F8" s="2">
        <v>144</v>
      </c>
      <c r="G8" s="2" t="s">
        <v>20</v>
      </c>
      <c r="H8" s="3">
        <v>33670</v>
      </c>
      <c r="I8" s="2" t="s">
        <v>21</v>
      </c>
    </row>
    <row r="9" spans="2:9" x14ac:dyDescent="0.25">
      <c r="B9" s="2">
        <v>6</v>
      </c>
      <c r="C9" s="2" t="s">
        <v>6</v>
      </c>
      <c r="D9" s="2" t="s">
        <v>7</v>
      </c>
      <c r="E9" s="2" t="s">
        <v>22</v>
      </c>
      <c r="F9" s="2">
        <v>159</v>
      </c>
      <c r="G9" s="2" t="s">
        <v>23</v>
      </c>
      <c r="H9" s="3">
        <v>33610</v>
      </c>
      <c r="I9" s="2" t="s">
        <v>24</v>
      </c>
    </row>
    <row r="10" spans="2:9" x14ac:dyDescent="0.25">
      <c r="B10" s="2">
        <v>7</v>
      </c>
      <c r="C10" s="2" t="s">
        <v>6</v>
      </c>
      <c r="D10" s="2" t="s">
        <v>7</v>
      </c>
      <c r="E10" s="2" t="s">
        <v>25</v>
      </c>
      <c r="F10" s="2">
        <v>150</v>
      </c>
      <c r="G10" s="2" t="s">
        <v>26</v>
      </c>
      <c r="H10" s="3">
        <v>33121</v>
      </c>
      <c r="I10" s="2" t="s">
        <v>27</v>
      </c>
    </row>
    <row r="11" spans="2:9" x14ac:dyDescent="0.25">
      <c r="B11" s="2">
        <v>8</v>
      </c>
      <c r="C11" s="2" t="s">
        <v>6</v>
      </c>
      <c r="D11" s="2" t="s">
        <v>7</v>
      </c>
      <c r="E11" s="2" t="s">
        <v>28</v>
      </c>
      <c r="F11" s="2">
        <v>156</v>
      </c>
      <c r="G11" s="2" t="s">
        <v>12</v>
      </c>
      <c r="H11" s="3">
        <v>33362</v>
      </c>
      <c r="I11" s="2" t="s">
        <v>29</v>
      </c>
    </row>
    <row r="12" spans="2:9" x14ac:dyDescent="0.25">
      <c r="B12" s="2">
        <v>9</v>
      </c>
      <c r="C12" s="2" t="s">
        <v>6</v>
      </c>
      <c r="D12" s="2" t="s">
        <v>7</v>
      </c>
      <c r="E12" s="2" t="s">
        <v>30</v>
      </c>
      <c r="F12" s="2">
        <v>140</v>
      </c>
      <c r="G12" s="2" t="s">
        <v>26</v>
      </c>
      <c r="H12" s="3">
        <v>34703</v>
      </c>
      <c r="I12" s="2" t="s">
        <v>31</v>
      </c>
    </row>
    <row r="13" spans="2:9" x14ac:dyDescent="0.25">
      <c r="B13" s="2">
        <v>10</v>
      </c>
      <c r="C13" s="2" t="s">
        <v>6</v>
      </c>
      <c r="D13" s="2" t="s">
        <v>7</v>
      </c>
      <c r="E13" s="2" t="s">
        <v>32</v>
      </c>
      <c r="F13" s="2">
        <v>170</v>
      </c>
      <c r="G13" s="2" t="s">
        <v>9</v>
      </c>
      <c r="H13" s="3">
        <v>32300</v>
      </c>
      <c r="I13" s="2" t="s">
        <v>33</v>
      </c>
    </row>
    <row r="14" spans="2:9" x14ac:dyDescent="0.25">
      <c r="B14" s="2">
        <v>11</v>
      </c>
      <c r="C14" s="2" t="s">
        <v>6</v>
      </c>
      <c r="D14" s="2" t="s">
        <v>7</v>
      </c>
      <c r="E14" s="2" t="s">
        <v>34</v>
      </c>
      <c r="F14" s="2">
        <v>180</v>
      </c>
      <c r="G14" s="2" t="s">
        <v>15</v>
      </c>
      <c r="H14" s="3">
        <v>33163</v>
      </c>
      <c r="I14" s="2" t="s">
        <v>35</v>
      </c>
    </row>
    <row r="15" spans="2:9" x14ac:dyDescent="0.25">
      <c r="B15" s="2">
        <v>12</v>
      </c>
      <c r="C15" s="2" t="s">
        <v>6</v>
      </c>
      <c r="D15" s="2" t="s">
        <v>7</v>
      </c>
      <c r="E15" s="2" t="s">
        <v>36</v>
      </c>
      <c r="F15" s="2">
        <v>130</v>
      </c>
      <c r="G15" s="2" t="s">
        <v>9</v>
      </c>
      <c r="H15" s="3">
        <v>35031</v>
      </c>
      <c r="I15" s="2" t="s">
        <v>37</v>
      </c>
    </row>
    <row r="16" spans="2:9" x14ac:dyDescent="0.25">
      <c r="B16" s="2">
        <v>13</v>
      </c>
      <c r="C16" s="2" t="s">
        <v>6</v>
      </c>
      <c r="D16" s="2" t="s">
        <v>7</v>
      </c>
      <c r="E16" s="2" t="s">
        <v>38</v>
      </c>
      <c r="F16" s="2">
        <v>160</v>
      </c>
      <c r="G16" s="2" t="s">
        <v>9</v>
      </c>
      <c r="H16" s="3">
        <v>33325</v>
      </c>
      <c r="I16" s="2" t="s">
        <v>39</v>
      </c>
    </row>
    <row r="17" spans="2:9" x14ac:dyDescent="0.25">
      <c r="B17" s="2">
        <v>14</v>
      </c>
      <c r="C17" s="2" t="s">
        <v>6</v>
      </c>
      <c r="D17" s="2" t="s">
        <v>7</v>
      </c>
      <c r="E17" s="2" t="s">
        <v>40</v>
      </c>
      <c r="F17" s="2">
        <v>155</v>
      </c>
      <c r="G17" s="2" t="s">
        <v>9</v>
      </c>
      <c r="H17" s="3">
        <v>34165</v>
      </c>
      <c r="I17" s="2" t="s">
        <v>41</v>
      </c>
    </row>
    <row r="18" spans="2:9" x14ac:dyDescent="0.25">
      <c r="B18" s="2">
        <v>15</v>
      </c>
      <c r="C18" s="2" t="s">
        <v>6</v>
      </c>
      <c r="D18" s="2" t="s">
        <v>7</v>
      </c>
      <c r="E18" s="2" t="s">
        <v>42</v>
      </c>
      <c r="F18" s="2">
        <v>139</v>
      </c>
      <c r="G18" s="2" t="s">
        <v>23</v>
      </c>
      <c r="H18" s="3">
        <v>32282</v>
      </c>
      <c r="I18" s="2" t="s">
        <v>43</v>
      </c>
    </row>
    <row r="19" spans="2:9" x14ac:dyDescent="0.25">
      <c r="B19" s="2">
        <v>16</v>
      </c>
      <c r="C19" s="2" t="s">
        <v>6</v>
      </c>
      <c r="D19" s="2" t="s">
        <v>7</v>
      </c>
      <c r="E19" s="2" t="s">
        <v>44</v>
      </c>
      <c r="F19" s="2">
        <v>180</v>
      </c>
      <c r="G19" s="2" t="s">
        <v>23</v>
      </c>
      <c r="H19" s="3">
        <v>33888</v>
      </c>
      <c r="I19" s="2" t="s">
        <v>45</v>
      </c>
    </row>
    <row r="20" spans="2:9" x14ac:dyDescent="0.25">
      <c r="B20" s="2">
        <v>17</v>
      </c>
      <c r="C20" s="2" t="s">
        <v>6</v>
      </c>
      <c r="D20" s="2" t="s">
        <v>7</v>
      </c>
      <c r="E20" s="2" t="s">
        <v>46</v>
      </c>
      <c r="F20" s="2">
        <v>167</v>
      </c>
      <c r="G20" s="2" t="s">
        <v>26</v>
      </c>
      <c r="H20" s="3">
        <v>32975</v>
      </c>
      <c r="I20" s="2" t="s">
        <v>47</v>
      </c>
    </row>
    <row r="21" spans="2:9" x14ac:dyDescent="0.25">
      <c r="B21" s="2">
        <v>18</v>
      </c>
      <c r="C21" s="2" t="s">
        <v>6</v>
      </c>
      <c r="D21" s="2" t="s">
        <v>7</v>
      </c>
      <c r="E21" s="2" t="s">
        <v>14</v>
      </c>
      <c r="F21" s="2">
        <v>137</v>
      </c>
      <c r="G21" s="2" t="s">
        <v>48</v>
      </c>
      <c r="H21" s="3">
        <v>33268</v>
      </c>
      <c r="I21" s="2" t="s">
        <v>31</v>
      </c>
    </row>
    <row r="22" spans="2:9" x14ac:dyDescent="0.25">
      <c r="B22" s="2">
        <v>19</v>
      </c>
      <c r="C22" s="2" t="s">
        <v>6</v>
      </c>
      <c r="D22" s="2" t="s">
        <v>7</v>
      </c>
      <c r="E22" s="2" t="s">
        <v>49</v>
      </c>
      <c r="F22" s="2">
        <v>139</v>
      </c>
      <c r="G22" s="2" t="s">
        <v>12</v>
      </c>
      <c r="H22" s="3">
        <v>31051</v>
      </c>
      <c r="I22" s="2" t="s">
        <v>50</v>
      </c>
    </row>
    <row r="23" spans="2:9" x14ac:dyDescent="0.25">
      <c r="B23" s="2">
        <v>20</v>
      </c>
      <c r="C23" s="2" t="s">
        <v>6</v>
      </c>
      <c r="D23" s="2" t="s">
        <v>7</v>
      </c>
      <c r="E23" s="2" t="s">
        <v>51</v>
      </c>
      <c r="F23" s="2">
        <v>144</v>
      </c>
      <c r="G23" s="2" t="s">
        <v>23</v>
      </c>
      <c r="H23" s="3">
        <v>34613</v>
      </c>
      <c r="I23" s="2" t="s">
        <v>52</v>
      </c>
    </row>
    <row r="24" spans="2:9" x14ac:dyDescent="0.25">
      <c r="B24" s="2">
        <v>21</v>
      </c>
      <c r="C24" s="2" t="s">
        <v>6</v>
      </c>
      <c r="D24" s="2" t="s">
        <v>7</v>
      </c>
      <c r="E24" s="2" t="s">
        <v>53</v>
      </c>
      <c r="F24" s="2">
        <v>146</v>
      </c>
      <c r="G24" s="2" t="s">
        <v>26</v>
      </c>
      <c r="H24" s="3">
        <v>31630</v>
      </c>
      <c r="I24" s="2" t="s">
        <v>54</v>
      </c>
    </row>
    <row r="25" spans="2:9" x14ac:dyDescent="0.25">
      <c r="B25" s="2">
        <v>22</v>
      </c>
      <c r="C25" s="2" t="s">
        <v>6</v>
      </c>
      <c r="D25" s="2" t="s">
        <v>7</v>
      </c>
      <c r="E25" s="2" t="s">
        <v>55</v>
      </c>
      <c r="F25" s="2">
        <v>136</v>
      </c>
      <c r="G25" s="2" t="s">
        <v>26</v>
      </c>
      <c r="H25" s="3">
        <v>32633</v>
      </c>
      <c r="I25" s="2" t="s">
        <v>56</v>
      </c>
    </row>
    <row r="26" spans="2:9" x14ac:dyDescent="0.25">
      <c r="B26" s="2">
        <v>23</v>
      </c>
      <c r="C26" s="2" t="s">
        <v>6</v>
      </c>
      <c r="D26" s="2" t="s">
        <v>7</v>
      </c>
      <c r="E26" s="2" t="s">
        <v>57</v>
      </c>
      <c r="F26" s="2">
        <v>160</v>
      </c>
      <c r="G26" s="2" t="s">
        <v>12</v>
      </c>
      <c r="H26" s="3">
        <v>34434</v>
      </c>
      <c r="I26" s="2" t="s">
        <v>58</v>
      </c>
    </row>
    <row r="27" spans="2:9" x14ac:dyDescent="0.25">
      <c r="B27" s="2">
        <v>24</v>
      </c>
      <c r="C27" s="2" t="s">
        <v>59</v>
      </c>
      <c r="D27" s="2" t="s">
        <v>7</v>
      </c>
      <c r="E27" s="2" t="s">
        <v>60</v>
      </c>
      <c r="F27" s="2">
        <v>190</v>
      </c>
      <c r="G27" s="2" t="s">
        <v>61</v>
      </c>
      <c r="H27" s="3">
        <v>31778</v>
      </c>
      <c r="I27" s="2" t="s">
        <v>62</v>
      </c>
    </row>
    <row r="28" spans="2:9" x14ac:dyDescent="0.25">
      <c r="B28" s="2">
        <v>25</v>
      </c>
      <c r="C28" s="2" t="s">
        <v>59</v>
      </c>
      <c r="D28" s="2" t="s">
        <v>7</v>
      </c>
      <c r="E28" s="2" t="s">
        <v>63</v>
      </c>
      <c r="F28" s="2">
        <v>220</v>
      </c>
      <c r="G28" s="2" t="s">
        <v>64</v>
      </c>
      <c r="H28" s="3">
        <v>31467</v>
      </c>
      <c r="I28" s="2" t="s">
        <v>65</v>
      </c>
    </row>
    <row r="29" spans="2:9" x14ac:dyDescent="0.25">
      <c r="B29" s="2">
        <v>26</v>
      </c>
      <c r="C29" s="2" t="s">
        <v>59</v>
      </c>
      <c r="D29" s="2" t="s">
        <v>7</v>
      </c>
      <c r="E29" s="2" t="s">
        <v>66</v>
      </c>
      <c r="F29" s="2">
        <v>187</v>
      </c>
      <c r="G29" s="2" t="s">
        <v>12</v>
      </c>
      <c r="H29" s="3">
        <v>30440</v>
      </c>
      <c r="I29" s="2" t="s">
        <v>67</v>
      </c>
    </row>
    <row r="30" spans="2:9" x14ac:dyDescent="0.25">
      <c r="B30" s="2">
        <v>27</v>
      </c>
      <c r="C30" s="2" t="s">
        <v>59</v>
      </c>
      <c r="D30" s="2" t="s">
        <v>7</v>
      </c>
      <c r="E30" s="2" t="s">
        <v>68</v>
      </c>
      <c r="F30" s="2">
        <v>194</v>
      </c>
      <c r="G30" s="2" t="s">
        <v>70</v>
      </c>
      <c r="H30" s="3">
        <v>29536</v>
      </c>
      <c r="I30" s="2" t="s">
        <v>65</v>
      </c>
    </row>
    <row r="31" spans="2:9" x14ac:dyDescent="0.25">
      <c r="B31" s="2">
        <v>28</v>
      </c>
      <c r="C31" s="2" t="s">
        <v>59</v>
      </c>
      <c r="D31" s="2" t="s">
        <v>7</v>
      </c>
      <c r="E31" s="2" t="s">
        <v>71</v>
      </c>
      <c r="F31" s="2">
        <v>214</v>
      </c>
      <c r="G31" s="2" t="s">
        <v>64</v>
      </c>
      <c r="H31" s="3">
        <v>31636</v>
      </c>
      <c r="I31" s="2" t="s">
        <v>72</v>
      </c>
    </row>
    <row r="32" spans="2:9" x14ac:dyDescent="0.25">
      <c r="B32" s="2">
        <v>29</v>
      </c>
      <c r="C32" s="2" t="s">
        <v>59</v>
      </c>
      <c r="D32" s="2" t="s">
        <v>7</v>
      </c>
      <c r="E32" s="2" t="s">
        <v>73</v>
      </c>
      <c r="F32" s="2">
        <v>170</v>
      </c>
      <c r="G32" s="2" t="s">
        <v>26</v>
      </c>
      <c r="H32" s="3">
        <v>32940</v>
      </c>
      <c r="I32" s="2" t="s">
        <v>74</v>
      </c>
    </row>
    <row r="33" spans="2:9" x14ac:dyDescent="0.25">
      <c r="B33" s="2">
        <v>30</v>
      </c>
      <c r="C33" s="2" t="s">
        <v>59</v>
      </c>
      <c r="D33" s="2" t="s">
        <v>7</v>
      </c>
      <c r="E33" s="2" t="s">
        <v>75</v>
      </c>
      <c r="F33" s="2">
        <v>190</v>
      </c>
      <c r="G33" s="2" t="s">
        <v>76</v>
      </c>
      <c r="H33" s="3">
        <v>33624</v>
      </c>
      <c r="I33" s="2" t="s">
        <v>77</v>
      </c>
    </row>
    <row r="34" spans="2:9" x14ac:dyDescent="0.25">
      <c r="B34" s="2">
        <v>31</v>
      </c>
      <c r="C34" s="2" t="s">
        <v>59</v>
      </c>
      <c r="D34" s="2" t="s">
        <v>7</v>
      </c>
      <c r="E34" s="2" t="s">
        <v>78</v>
      </c>
      <c r="F34" s="2">
        <v>216</v>
      </c>
      <c r="G34" s="2" t="s">
        <v>76</v>
      </c>
      <c r="H34" s="3">
        <v>29930</v>
      </c>
      <c r="I34" s="2" t="s">
        <v>79</v>
      </c>
    </row>
    <row r="35" spans="2:9" x14ac:dyDescent="0.25">
      <c r="B35" s="2">
        <v>32</v>
      </c>
      <c r="C35" s="2" t="s">
        <v>59</v>
      </c>
      <c r="D35" s="2" t="s">
        <v>7</v>
      </c>
      <c r="E35" s="2" t="s">
        <v>80</v>
      </c>
      <c r="F35" s="2">
        <v>176</v>
      </c>
      <c r="G35" s="2" t="s">
        <v>12</v>
      </c>
      <c r="H35" s="3">
        <v>30318</v>
      </c>
      <c r="I35" s="2" t="s">
        <v>81</v>
      </c>
    </row>
    <row r="36" spans="2:9" x14ac:dyDescent="0.25">
      <c r="B36" s="2">
        <v>33</v>
      </c>
      <c r="C36" s="2" t="s">
        <v>59</v>
      </c>
      <c r="D36" s="2" t="s">
        <v>7</v>
      </c>
      <c r="E36" s="2" t="s">
        <v>82</v>
      </c>
      <c r="F36" s="2">
        <v>179</v>
      </c>
      <c r="G36" s="2" t="s">
        <v>83</v>
      </c>
      <c r="H36" s="3">
        <v>31307</v>
      </c>
      <c r="I36" s="2" t="s">
        <v>84</v>
      </c>
    </row>
    <row r="37" spans="2:9" x14ac:dyDescent="0.25">
      <c r="B37" s="2">
        <v>34</v>
      </c>
      <c r="C37" s="2" t="s">
        <v>59</v>
      </c>
      <c r="D37" s="2" t="s">
        <v>7</v>
      </c>
      <c r="E37" s="2" t="s">
        <v>85</v>
      </c>
      <c r="F37" s="2">
        <v>201</v>
      </c>
      <c r="G37" s="2" t="s">
        <v>83</v>
      </c>
      <c r="H37" s="3">
        <v>33045</v>
      </c>
      <c r="I37" s="2" t="s">
        <v>86</v>
      </c>
    </row>
    <row r="38" spans="2:9" x14ac:dyDescent="0.25">
      <c r="B38" s="2">
        <v>35</v>
      </c>
      <c r="C38" s="2" t="s">
        <v>59</v>
      </c>
      <c r="D38" s="2" t="s">
        <v>7</v>
      </c>
      <c r="E38" s="2" t="s">
        <v>87</v>
      </c>
      <c r="F38" s="2">
        <v>216</v>
      </c>
      <c r="G38" s="2" t="s">
        <v>70</v>
      </c>
      <c r="H38" s="3">
        <v>31135</v>
      </c>
      <c r="I38" s="2" t="s">
        <v>88</v>
      </c>
    </row>
    <row r="39" spans="2:9" x14ac:dyDescent="0.25">
      <c r="B39" s="2">
        <v>36</v>
      </c>
      <c r="C39" s="2" t="s">
        <v>59</v>
      </c>
      <c r="D39" s="2" t="s">
        <v>7</v>
      </c>
      <c r="E39" s="2" t="s">
        <v>89</v>
      </c>
      <c r="F39" s="2">
        <v>190</v>
      </c>
      <c r="G39" s="2" t="s">
        <v>70</v>
      </c>
      <c r="H39" s="3">
        <v>33436</v>
      </c>
      <c r="I39" s="2" t="s">
        <v>90</v>
      </c>
    </row>
    <row r="40" spans="2:9" x14ac:dyDescent="0.25">
      <c r="B40" s="2">
        <v>37</v>
      </c>
      <c r="C40" s="2" t="s">
        <v>59</v>
      </c>
      <c r="D40" s="2" t="s">
        <v>7</v>
      </c>
      <c r="E40" s="2" t="s">
        <v>91</v>
      </c>
      <c r="F40" s="2">
        <v>174</v>
      </c>
      <c r="G40" s="2" t="s">
        <v>12</v>
      </c>
      <c r="H40" s="3">
        <v>33750</v>
      </c>
      <c r="I40" s="2" t="s">
        <v>65</v>
      </c>
    </row>
    <row r="41" spans="2:9" x14ac:dyDescent="0.25">
      <c r="B41" s="2">
        <v>38</v>
      </c>
      <c r="C41" s="2" t="s">
        <v>59</v>
      </c>
      <c r="D41" s="2" t="s">
        <v>7</v>
      </c>
      <c r="E41" s="2" t="s">
        <v>92</v>
      </c>
      <c r="F41" s="2">
        <v>181</v>
      </c>
      <c r="G41" s="2" t="s">
        <v>61</v>
      </c>
      <c r="H41" s="3">
        <v>32102</v>
      </c>
      <c r="I41" s="2" t="s">
        <v>93</v>
      </c>
    </row>
    <row r="42" spans="2:9" x14ac:dyDescent="0.25">
      <c r="B42" s="2">
        <v>39</v>
      </c>
      <c r="C42" s="2" t="s">
        <v>59</v>
      </c>
      <c r="D42" s="2" t="s">
        <v>7</v>
      </c>
      <c r="E42" s="2" t="s">
        <v>68</v>
      </c>
      <c r="F42" s="2">
        <v>187</v>
      </c>
      <c r="G42" s="2" t="s">
        <v>70</v>
      </c>
      <c r="H42" s="3">
        <v>29497</v>
      </c>
      <c r="I42" s="2" t="s">
        <v>95</v>
      </c>
    </row>
    <row r="43" spans="2:9" x14ac:dyDescent="0.25">
      <c r="B43" s="2">
        <v>40</v>
      </c>
      <c r="C43" s="2" t="s">
        <v>59</v>
      </c>
      <c r="D43" s="2" t="s">
        <v>7</v>
      </c>
      <c r="E43" s="2" t="s">
        <v>96</v>
      </c>
      <c r="F43" s="2">
        <v>170</v>
      </c>
      <c r="G43" s="2" t="s">
        <v>12</v>
      </c>
      <c r="H43" s="3">
        <v>31766</v>
      </c>
      <c r="I43" s="2" t="s">
        <v>97</v>
      </c>
    </row>
    <row r="44" spans="2:9" x14ac:dyDescent="0.25">
      <c r="B44" s="2">
        <v>41</v>
      </c>
      <c r="C44" s="2" t="s">
        <v>59</v>
      </c>
      <c r="D44" s="2" t="s">
        <v>7</v>
      </c>
      <c r="E44" s="2" t="s">
        <v>98</v>
      </c>
      <c r="F44" s="2">
        <v>205</v>
      </c>
      <c r="G44" s="2" t="s">
        <v>64</v>
      </c>
      <c r="H44" s="3">
        <v>31847</v>
      </c>
      <c r="I44" s="2" t="s">
        <v>99</v>
      </c>
    </row>
    <row r="45" spans="2:9" x14ac:dyDescent="0.25">
      <c r="B45" s="2">
        <v>42</v>
      </c>
      <c r="C45" s="2" t="s">
        <v>59</v>
      </c>
      <c r="D45" s="2" t="s">
        <v>7</v>
      </c>
      <c r="E45" s="2" t="s">
        <v>100</v>
      </c>
      <c r="F45" s="2">
        <v>190</v>
      </c>
      <c r="G45" s="2" t="s">
        <v>83</v>
      </c>
      <c r="H45" s="3">
        <v>33268</v>
      </c>
      <c r="I45" s="2" t="s">
        <v>62</v>
      </c>
    </row>
    <row r="46" spans="2:9" x14ac:dyDescent="0.25">
      <c r="B46" s="2">
        <v>43</v>
      </c>
      <c r="C46" s="2" t="s">
        <v>59</v>
      </c>
      <c r="D46" s="2" t="s">
        <v>7</v>
      </c>
      <c r="E46" s="2" t="s">
        <v>101</v>
      </c>
      <c r="F46" s="2">
        <v>200</v>
      </c>
      <c r="G46" s="2" t="s">
        <v>83</v>
      </c>
      <c r="H46" s="3">
        <v>32842</v>
      </c>
      <c r="I46" s="2" t="s">
        <v>29</v>
      </c>
    </row>
    <row r="47" spans="2:9" x14ac:dyDescent="0.25">
      <c r="B47" s="2">
        <v>44</v>
      </c>
      <c r="C47" s="2" t="s">
        <v>59</v>
      </c>
      <c r="D47" s="2" t="s">
        <v>7</v>
      </c>
      <c r="E47" s="2" t="s">
        <v>102</v>
      </c>
      <c r="F47" s="2">
        <v>185</v>
      </c>
      <c r="G47" s="2" t="s">
        <v>15</v>
      </c>
      <c r="H47" s="3">
        <v>31583</v>
      </c>
      <c r="I47" s="2" t="s">
        <v>74</v>
      </c>
    </row>
    <row r="48" spans="2:9" x14ac:dyDescent="0.25">
      <c r="B48" s="2">
        <v>45</v>
      </c>
      <c r="C48" s="2" t="s">
        <v>59</v>
      </c>
      <c r="D48" s="2" t="s">
        <v>7</v>
      </c>
      <c r="E48" s="2" t="s">
        <v>87</v>
      </c>
      <c r="F48" s="2">
        <v>198</v>
      </c>
      <c r="G48" s="2" t="s">
        <v>70</v>
      </c>
      <c r="H48" s="3">
        <v>31921</v>
      </c>
      <c r="I48" s="2" t="s">
        <v>103</v>
      </c>
    </row>
    <row r="49" spans="2:9" x14ac:dyDescent="0.25">
      <c r="B49" s="2">
        <v>46</v>
      </c>
      <c r="C49" s="2" t="s">
        <v>59</v>
      </c>
      <c r="D49" s="2" t="s">
        <v>7</v>
      </c>
      <c r="E49" s="2" t="s">
        <v>104</v>
      </c>
      <c r="F49" s="2">
        <v>181</v>
      </c>
      <c r="G49" s="2" t="s">
        <v>76</v>
      </c>
      <c r="H49" s="3">
        <v>31666</v>
      </c>
      <c r="I49" s="2" t="s">
        <v>105</v>
      </c>
    </row>
    <row r="50" spans="2:9" x14ac:dyDescent="0.25">
      <c r="B50" s="2">
        <v>47</v>
      </c>
      <c r="C50" s="2" t="s">
        <v>59</v>
      </c>
      <c r="D50" s="2" t="s">
        <v>7</v>
      </c>
      <c r="E50" s="2" t="s">
        <v>106</v>
      </c>
      <c r="F50" s="2">
        <v>205</v>
      </c>
      <c r="G50" s="2" t="s">
        <v>76</v>
      </c>
      <c r="H50" s="3">
        <v>32975</v>
      </c>
      <c r="I50" s="2" t="s">
        <v>103</v>
      </c>
    </row>
    <row r="51" spans="2:9" x14ac:dyDescent="0.25">
      <c r="B51" s="2">
        <v>48</v>
      </c>
      <c r="C51" s="2" t="s">
        <v>59</v>
      </c>
      <c r="D51" s="2" t="s">
        <v>7</v>
      </c>
      <c r="E51" s="2" t="s">
        <v>107</v>
      </c>
      <c r="F51" s="2">
        <v>210</v>
      </c>
      <c r="G51" s="2" t="s">
        <v>83</v>
      </c>
      <c r="H51" s="3">
        <v>31654</v>
      </c>
      <c r="I51" s="2" t="s">
        <v>108</v>
      </c>
    </row>
    <row r="52" spans="2:9" x14ac:dyDescent="0.25">
      <c r="B52" s="2">
        <v>49</v>
      </c>
      <c r="C52" s="2" t="s">
        <v>6</v>
      </c>
      <c r="D52" s="2" t="s">
        <v>109</v>
      </c>
      <c r="E52" s="2" t="s">
        <v>110</v>
      </c>
      <c r="F52" s="2">
        <v>145</v>
      </c>
      <c r="G52" s="2" t="s">
        <v>111</v>
      </c>
      <c r="H52" s="3">
        <v>36167</v>
      </c>
      <c r="I52" s="2" t="s">
        <v>112</v>
      </c>
    </row>
    <row r="53" spans="2:9" x14ac:dyDescent="0.25">
      <c r="B53" s="2">
        <v>50</v>
      </c>
      <c r="C53" s="2" t="s">
        <v>6</v>
      </c>
      <c r="D53" s="2" t="s">
        <v>109</v>
      </c>
      <c r="E53" s="2" t="s">
        <v>113</v>
      </c>
      <c r="F53" s="2">
        <v>145</v>
      </c>
      <c r="G53" s="2" t="s">
        <v>9</v>
      </c>
      <c r="H53" s="3">
        <v>31889</v>
      </c>
      <c r="I53" s="2" t="s">
        <v>114</v>
      </c>
    </row>
    <row r="54" spans="2:9" x14ac:dyDescent="0.25">
      <c r="B54" s="2">
        <v>51</v>
      </c>
      <c r="C54" s="2" t="s">
        <v>6</v>
      </c>
      <c r="D54" s="2" t="s">
        <v>109</v>
      </c>
      <c r="E54" s="2" t="s">
        <v>115</v>
      </c>
      <c r="F54" s="2">
        <v>150</v>
      </c>
      <c r="G54" s="2" t="s">
        <v>23</v>
      </c>
      <c r="H54" s="3">
        <v>34300</v>
      </c>
      <c r="I54" s="2" t="s">
        <v>116</v>
      </c>
    </row>
    <row r="55" spans="2:9" x14ac:dyDescent="0.25">
      <c r="B55" s="2">
        <v>52</v>
      </c>
      <c r="C55" s="2" t="s">
        <v>6</v>
      </c>
      <c r="D55" s="2" t="s">
        <v>109</v>
      </c>
      <c r="E55" s="2" t="s">
        <v>117</v>
      </c>
      <c r="F55" s="2">
        <v>148</v>
      </c>
      <c r="G55" s="2" t="s">
        <v>20</v>
      </c>
      <c r="H55" s="3">
        <v>34880</v>
      </c>
      <c r="I55" s="2" t="s">
        <v>118</v>
      </c>
    </row>
    <row r="56" spans="2:9" x14ac:dyDescent="0.25">
      <c r="B56" s="2">
        <v>53</v>
      </c>
      <c r="C56" s="2" t="s">
        <v>6</v>
      </c>
      <c r="D56" s="2" t="s">
        <v>109</v>
      </c>
      <c r="E56" s="2" t="s">
        <v>119</v>
      </c>
      <c r="F56" s="2">
        <v>123</v>
      </c>
      <c r="G56" s="2" t="s">
        <v>120</v>
      </c>
      <c r="H56" s="3">
        <v>33749</v>
      </c>
      <c r="I56" s="2" t="s">
        <v>121</v>
      </c>
    </row>
    <row r="57" spans="2:9" x14ac:dyDescent="0.25">
      <c r="B57" s="2">
        <v>54</v>
      </c>
      <c r="C57" s="2" t="s">
        <v>6</v>
      </c>
      <c r="D57" s="2" t="s">
        <v>109</v>
      </c>
      <c r="E57" s="2" t="s">
        <v>122</v>
      </c>
      <c r="F57" s="2">
        <v>150</v>
      </c>
      <c r="G57" s="2" t="s">
        <v>48</v>
      </c>
      <c r="H57" s="3">
        <v>33371</v>
      </c>
      <c r="I57" s="2" t="s">
        <v>123</v>
      </c>
    </row>
    <row r="58" spans="2:9" x14ac:dyDescent="0.25">
      <c r="B58" s="2">
        <v>55</v>
      </c>
      <c r="C58" s="2" t="s">
        <v>6</v>
      </c>
      <c r="D58" s="2" t="s">
        <v>109</v>
      </c>
      <c r="E58" s="2" t="s">
        <v>8</v>
      </c>
      <c r="F58" s="2">
        <v>164</v>
      </c>
      <c r="G58" s="2" t="s">
        <v>15</v>
      </c>
      <c r="H58" s="3">
        <v>32023</v>
      </c>
      <c r="I58" s="2" t="s">
        <v>124</v>
      </c>
    </row>
    <row r="59" spans="2:9" x14ac:dyDescent="0.25">
      <c r="B59" s="2">
        <v>56</v>
      </c>
      <c r="C59" s="2" t="s">
        <v>6</v>
      </c>
      <c r="D59" s="2" t="s">
        <v>109</v>
      </c>
      <c r="E59" s="2" t="s">
        <v>125</v>
      </c>
      <c r="F59" s="2">
        <v>142</v>
      </c>
      <c r="G59" s="2" t="s">
        <v>48</v>
      </c>
      <c r="H59" s="3">
        <v>34961</v>
      </c>
      <c r="I59" s="2" t="s">
        <v>52</v>
      </c>
    </row>
    <row r="60" spans="2:9" x14ac:dyDescent="0.25">
      <c r="B60" s="2">
        <v>57</v>
      </c>
      <c r="C60" s="2" t="s">
        <v>6</v>
      </c>
      <c r="D60" s="2" t="s">
        <v>109</v>
      </c>
      <c r="E60" s="2" t="s">
        <v>126</v>
      </c>
      <c r="F60" s="2">
        <v>155</v>
      </c>
      <c r="G60" s="2" t="s">
        <v>9</v>
      </c>
      <c r="H60" s="3">
        <v>34508</v>
      </c>
      <c r="I60" s="2" t="s">
        <v>127</v>
      </c>
    </row>
    <row r="61" spans="2:9" x14ac:dyDescent="0.25">
      <c r="B61" s="2">
        <v>58</v>
      </c>
      <c r="C61" s="2" t="s">
        <v>6</v>
      </c>
      <c r="D61" s="2" t="s">
        <v>109</v>
      </c>
      <c r="E61" s="2" t="s">
        <v>128</v>
      </c>
      <c r="F61" s="2">
        <v>160</v>
      </c>
      <c r="G61" s="2" t="s">
        <v>61</v>
      </c>
      <c r="H61" s="3">
        <v>35186</v>
      </c>
      <c r="I61" s="2" t="s">
        <v>129</v>
      </c>
    </row>
    <row r="62" spans="2:9" x14ac:dyDescent="0.25">
      <c r="B62" s="2">
        <v>59</v>
      </c>
      <c r="C62" s="2" t="s">
        <v>6</v>
      </c>
      <c r="D62" s="2" t="s">
        <v>109</v>
      </c>
      <c r="E62" s="2" t="s">
        <v>130</v>
      </c>
      <c r="F62" s="2">
        <v>136</v>
      </c>
      <c r="G62" s="2" t="s">
        <v>20</v>
      </c>
      <c r="H62" s="3">
        <v>33478</v>
      </c>
      <c r="I62" s="2" t="s">
        <v>131</v>
      </c>
    </row>
    <row r="63" spans="2:9" x14ac:dyDescent="0.25">
      <c r="B63" s="2">
        <v>60</v>
      </c>
      <c r="C63" s="2" t="s">
        <v>6</v>
      </c>
      <c r="D63" s="2" t="s">
        <v>109</v>
      </c>
      <c r="E63" s="2" t="s">
        <v>132</v>
      </c>
      <c r="F63" s="2">
        <v>175</v>
      </c>
      <c r="G63" s="2" t="s">
        <v>61</v>
      </c>
      <c r="H63" s="3">
        <v>32701</v>
      </c>
      <c r="I63" s="2" t="s">
        <v>133</v>
      </c>
    </row>
    <row r="64" spans="2:9" x14ac:dyDescent="0.25">
      <c r="B64" s="2">
        <v>61</v>
      </c>
      <c r="C64" s="2" t="s">
        <v>6</v>
      </c>
      <c r="D64" s="2" t="s">
        <v>109</v>
      </c>
      <c r="E64" s="2" t="s">
        <v>42</v>
      </c>
      <c r="F64" s="2">
        <v>150</v>
      </c>
      <c r="G64" s="2" t="s">
        <v>23</v>
      </c>
      <c r="H64" s="3">
        <v>32692</v>
      </c>
      <c r="I64" s="2" t="s">
        <v>134</v>
      </c>
    </row>
    <row r="65" spans="2:9" x14ac:dyDescent="0.25">
      <c r="B65" s="2">
        <v>62</v>
      </c>
      <c r="C65" s="2" t="s">
        <v>6</v>
      </c>
      <c r="D65" s="2" t="s">
        <v>109</v>
      </c>
      <c r="E65" s="2" t="s">
        <v>135</v>
      </c>
      <c r="F65" s="2">
        <v>147</v>
      </c>
      <c r="G65" s="2" t="s">
        <v>23</v>
      </c>
      <c r="H65" s="3">
        <v>32692</v>
      </c>
      <c r="I65" s="2" t="s">
        <v>134</v>
      </c>
    </row>
    <row r="66" spans="2:9" x14ac:dyDescent="0.25">
      <c r="B66" s="2">
        <v>63</v>
      </c>
      <c r="C66" s="2" t="s">
        <v>6</v>
      </c>
      <c r="D66" s="2" t="s">
        <v>109</v>
      </c>
      <c r="E66" s="2" t="s">
        <v>136</v>
      </c>
      <c r="F66" s="2">
        <v>159</v>
      </c>
      <c r="G66" s="2" t="s">
        <v>26</v>
      </c>
      <c r="H66" s="3">
        <v>31843</v>
      </c>
      <c r="I66" s="2" t="s">
        <v>137</v>
      </c>
    </row>
    <row r="67" spans="2:9" x14ac:dyDescent="0.25">
      <c r="B67" s="2">
        <v>64</v>
      </c>
      <c r="C67" s="2" t="s">
        <v>6</v>
      </c>
      <c r="D67" s="2" t="s">
        <v>109</v>
      </c>
      <c r="E67" s="2" t="s">
        <v>138</v>
      </c>
      <c r="F67" s="2">
        <v>140</v>
      </c>
      <c r="G67" s="2" t="s">
        <v>20</v>
      </c>
      <c r="H67" s="3">
        <v>34856</v>
      </c>
      <c r="I67" s="2" t="s">
        <v>139</v>
      </c>
    </row>
    <row r="68" spans="2:9" x14ac:dyDescent="0.25">
      <c r="B68" s="2">
        <v>65</v>
      </c>
      <c r="C68" s="2" t="s">
        <v>6</v>
      </c>
      <c r="D68" s="2" t="s">
        <v>109</v>
      </c>
      <c r="E68" s="2" t="s">
        <v>69</v>
      </c>
      <c r="F68" s="2">
        <v>165</v>
      </c>
      <c r="G68" s="2" t="s">
        <v>26</v>
      </c>
      <c r="H68" s="3">
        <v>35062</v>
      </c>
      <c r="I68" s="2" t="s">
        <v>118</v>
      </c>
    </row>
    <row r="69" spans="2:9" x14ac:dyDescent="0.25">
      <c r="B69" s="2">
        <v>66</v>
      </c>
      <c r="C69" s="2" t="s">
        <v>6</v>
      </c>
      <c r="D69" s="2" t="s">
        <v>109</v>
      </c>
      <c r="E69" s="2" t="s">
        <v>130</v>
      </c>
      <c r="F69" s="2">
        <v>135</v>
      </c>
      <c r="G69" s="2" t="s">
        <v>140</v>
      </c>
      <c r="H69" s="3">
        <v>34118</v>
      </c>
      <c r="I69" s="2" t="s">
        <v>141</v>
      </c>
    </row>
    <row r="70" spans="2:9" x14ac:dyDescent="0.25">
      <c r="B70" s="2">
        <v>67</v>
      </c>
      <c r="C70" s="2" t="s">
        <v>6</v>
      </c>
      <c r="D70" s="2" t="s">
        <v>109</v>
      </c>
      <c r="E70" s="2" t="s">
        <v>36</v>
      </c>
      <c r="F70" s="2">
        <v>125</v>
      </c>
      <c r="G70" s="2" t="s">
        <v>140</v>
      </c>
      <c r="H70" s="3">
        <v>34134</v>
      </c>
      <c r="I70" s="2" t="s">
        <v>142</v>
      </c>
    </row>
    <row r="71" spans="2:9" x14ac:dyDescent="0.25">
      <c r="B71" s="2">
        <v>68</v>
      </c>
      <c r="C71" s="2" t="s">
        <v>6</v>
      </c>
      <c r="D71" s="2" t="s">
        <v>109</v>
      </c>
      <c r="E71" s="2" t="s">
        <v>143</v>
      </c>
      <c r="F71" s="2">
        <v>150</v>
      </c>
      <c r="G71" s="2" t="s">
        <v>9</v>
      </c>
      <c r="H71" s="3">
        <v>33606</v>
      </c>
      <c r="I71" s="2" t="s">
        <v>144</v>
      </c>
    </row>
    <row r="72" spans="2:9" x14ac:dyDescent="0.25">
      <c r="B72" s="2">
        <v>69</v>
      </c>
      <c r="C72" s="2" t="s">
        <v>6</v>
      </c>
      <c r="D72" s="2" t="s">
        <v>109</v>
      </c>
      <c r="E72" s="2" t="s">
        <v>145</v>
      </c>
      <c r="F72" s="2">
        <v>145</v>
      </c>
      <c r="G72" s="2" t="s">
        <v>20</v>
      </c>
      <c r="H72" s="3">
        <v>35618</v>
      </c>
      <c r="I72" s="2" t="s">
        <v>146</v>
      </c>
    </row>
    <row r="73" spans="2:9" x14ac:dyDescent="0.25">
      <c r="B73" s="2">
        <v>70</v>
      </c>
      <c r="C73" s="2" t="s">
        <v>6</v>
      </c>
      <c r="D73" s="2" t="s">
        <v>109</v>
      </c>
      <c r="E73" s="2" t="s">
        <v>32</v>
      </c>
      <c r="F73" s="2">
        <v>140</v>
      </c>
      <c r="G73" s="2" t="s">
        <v>23</v>
      </c>
      <c r="H73" s="3">
        <v>34337</v>
      </c>
      <c r="I73" s="2" t="s">
        <v>147</v>
      </c>
    </row>
    <row r="74" spans="2:9" x14ac:dyDescent="0.25">
      <c r="B74" s="2">
        <v>71</v>
      </c>
      <c r="C74" s="2" t="s">
        <v>6</v>
      </c>
      <c r="D74" s="2" t="s">
        <v>109</v>
      </c>
      <c r="E74" s="2" t="s">
        <v>94</v>
      </c>
      <c r="F74" s="2">
        <v>175</v>
      </c>
      <c r="G74" s="2" t="s">
        <v>70</v>
      </c>
      <c r="H74" s="3">
        <v>34447</v>
      </c>
      <c r="I74" s="2" t="s">
        <v>148</v>
      </c>
    </row>
    <row r="75" spans="2:9" x14ac:dyDescent="0.25">
      <c r="B75" s="2">
        <v>72</v>
      </c>
      <c r="C75" s="2" t="s">
        <v>59</v>
      </c>
      <c r="D75" s="2" t="s">
        <v>109</v>
      </c>
      <c r="E75" s="2" t="s">
        <v>149</v>
      </c>
      <c r="F75" s="2">
        <v>170</v>
      </c>
      <c r="G75" s="2" t="s">
        <v>26</v>
      </c>
      <c r="H75" s="3">
        <v>32367</v>
      </c>
      <c r="I75" s="2" t="s">
        <v>150</v>
      </c>
    </row>
    <row r="76" spans="2:9" x14ac:dyDescent="0.25">
      <c r="B76" s="2">
        <v>73</v>
      </c>
      <c r="C76" s="2" t="s">
        <v>59</v>
      </c>
      <c r="D76" s="2" t="s">
        <v>109</v>
      </c>
      <c r="E76" s="2" t="s">
        <v>151</v>
      </c>
      <c r="F76" s="2">
        <v>185</v>
      </c>
      <c r="G76" s="2" t="s">
        <v>15</v>
      </c>
      <c r="H76" s="3">
        <v>32654</v>
      </c>
      <c r="I76" s="2" t="s">
        <v>152</v>
      </c>
    </row>
    <row r="77" spans="2:9" x14ac:dyDescent="0.25">
      <c r="B77" s="2">
        <v>74</v>
      </c>
      <c r="C77" s="2" t="s">
        <v>59</v>
      </c>
      <c r="D77" s="2" t="s">
        <v>109</v>
      </c>
      <c r="E77" s="2" t="s">
        <v>153</v>
      </c>
      <c r="F77" s="2">
        <v>195</v>
      </c>
      <c r="G77" s="2" t="s">
        <v>83</v>
      </c>
      <c r="H77" s="3">
        <v>32538</v>
      </c>
      <c r="I77" s="2" t="s">
        <v>154</v>
      </c>
    </row>
    <row r="78" spans="2:9" x14ac:dyDescent="0.25">
      <c r="B78" s="2">
        <v>75</v>
      </c>
      <c r="C78" s="2" t="s">
        <v>59</v>
      </c>
      <c r="D78" s="2" t="s">
        <v>109</v>
      </c>
      <c r="E78" s="2" t="s">
        <v>155</v>
      </c>
      <c r="F78" s="2">
        <v>195</v>
      </c>
      <c r="G78" s="2" t="s">
        <v>76</v>
      </c>
      <c r="H78" s="3">
        <v>35418</v>
      </c>
      <c r="I78" s="2" t="s">
        <v>156</v>
      </c>
    </row>
    <row r="79" spans="2:9" x14ac:dyDescent="0.25">
      <c r="B79" s="2">
        <v>76</v>
      </c>
      <c r="C79" s="2" t="s">
        <v>59</v>
      </c>
      <c r="D79" s="2" t="s">
        <v>109</v>
      </c>
      <c r="E79" s="2" t="s">
        <v>68</v>
      </c>
      <c r="F79" s="2">
        <v>180</v>
      </c>
      <c r="G79" s="2" t="s">
        <v>26</v>
      </c>
      <c r="H79" s="3">
        <v>31441</v>
      </c>
      <c r="I79" s="2" t="s">
        <v>157</v>
      </c>
    </row>
    <row r="80" spans="2:9" x14ac:dyDescent="0.25">
      <c r="B80" s="2">
        <v>77</v>
      </c>
      <c r="C80" s="2" t="s">
        <v>59</v>
      </c>
      <c r="D80" s="2" t="s">
        <v>109</v>
      </c>
      <c r="E80" s="2" t="s">
        <v>158</v>
      </c>
      <c r="F80" s="2">
        <v>189</v>
      </c>
      <c r="G80" s="2" t="s">
        <v>70</v>
      </c>
      <c r="H80" s="3">
        <v>31893</v>
      </c>
      <c r="I80" s="2" t="s">
        <v>159</v>
      </c>
    </row>
    <row r="81" spans="2:9" x14ac:dyDescent="0.25">
      <c r="B81" s="2">
        <v>78</v>
      </c>
      <c r="C81" s="2" t="s">
        <v>59</v>
      </c>
      <c r="D81" s="2" t="s">
        <v>109</v>
      </c>
      <c r="E81" s="2" t="s">
        <v>160</v>
      </c>
      <c r="F81" s="2">
        <v>196</v>
      </c>
      <c r="G81" s="2" t="s">
        <v>83</v>
      </c>
      <c r="H81" s="3">
        <v>35164</v>
      </c>
      <c r="I81" s="2" t="s">
        <v>161</v>
      </c>
    </row>
    <row r="82" spans="2:9" x14ac:dyDescent="0.25">
      <c r="B82" s="2">
        <v>79</v>
      </c>
      <c r="C82" s="2" t="s">
        <v>59</v>
      </c>
      <c r="D82" s="2" t="s">
        <v>109</v>
      </c>
      <c r="E82" s="2" t="s">
        <v>162</v>
      </c>
      <c r="F82" s="2">
        <v>200</v>
      </c>
      <c r="G82" s="2" t="s">
        <v>83</v>
      </c>
      <c r="H82" s="3">
        <v>30883</v>
      </c>
      <c r="I82" s="2" t="s">
        <v>163</v>
      </c>
    </row>
    <row r="83" spans="2:9" x14ac:dyDescent="0.25">
      <c r="B83" s="2">
        <v>80</v>
      </c>
      <c r="C83" s="2" t="s">
        <v>59</v>
      </c>
      <c r="D83" s="2" t="s">
        <v>109</v>
      </c>
      <c r="E83" s="2" t="s">
        <v>164</v>
      </c>
      <c r="F83" s="2">
        <v>175</v>
      </c>
      <c r="G83" s="2" t="s">
        <v>9</v>
      </c>
      <c r="H83" s="3">
        <v>28873</v>
      </c>
      <c r="I83" s="2" t="s">
        <v>165</v>
      </c>
    </row>
    <row r="84" spans="2:9" x14ac:dyDescent="0.25">
      <c r="B84" s="2">
        <v>81</v>
      </c>
      <c r="C84" s="2" t="s">
        <v>59</v>
      </c>
      <c r="D84" s="2" t="s">
        <v>109</v>
      </c>
      <c r="E84" s="2" t="s">
        <v>166</v>
      </c>
      <c r="F84" s="2">
        <v>235</v>
      </c>
      <c r="G84" s="2" t="s">
        <v>167</v>
      </c>
      <c r="H84" s="3">
        <v>35477</v>
      </c>
      <c r="I84" s="2" t="s">
        <v>168</v>
      </c>
    </row>
    <row r="85" spans="2:9" x14ac:dyDescent="0.25">
      <c r="B85" s="2">
        <v>82</v>
      </c>
      <c r="C85" s="2" t="s">
        <v>59</v>
      </c>
      <c r="D85" s="2" t="s">
        <v>109</v>
      </c>
      <c r="E85" s="2" t="s">
        <v>160</v>
      </c>
      <c r="F85" s="2">
        <v>170</v>
      </c>
      <c r="G85" s="2" t="s">
        <v>12</v>
      </c>
      <c r="H85" s="3">
        <v>31275</v>
      </c>
      <c r="I85" s="2" t="s">
        <v>169</v>
      </c>
    </row>
    <row r="86" spans="2:9" x14ac:dyDescent="0.25">
      <c r="B86" s="2">
        <v>83</v>
      </c>
      <c r="C86" s="2" t="s">
        <v>59</v>
      </c>
      <c r="D86" s="2" t="s">
        <v>109</v>
      </c>
      <c r="E86" s="2" t="s">
        <v>151</v>
      </c>
      <c r="F86" s="2">
        <v>185</v>
      </c>
      <c r="G86" s="2" t="s">
        <v>61</v>
      </c>
      <c r="H86" s="3">
        <v>31438</v>
      </c>
      <c r="I86" s="2" t="s">
        <v>170</v>
      </c>
    </row>
    <row r="87" spans="2:9" x14ac:dyDescent="0.25">
      <c r="B87" s="2">
        <v>84</v>
      </c>
      <c r="C87" s="2" t="s">
        <v>59</v>
      </c>
      <c r="D87" s="2" t="s">
        <v>109</v>
      </c>
      <c r="E87" s="2" t="s">
        <v>171</v>
      </c>
      <c r="F87" s="2">
        <v>185</v>
      </c>
      <c r="G87" s="2" t="s">
        <v>70</v>
      </c>
      <c r="H87" s="3">
        <v>30894</v>
      </c>
      <c r="I87" s="2" t="s">
        <v>142</v>
      </c>
    </row>
    <row r="88" spans="2:9" x14ac:dyDescent="0.25">
      <c r="B88" s="2">
        <v>85</v>
      </c>
      <c r="C88" s="2" t="s">
        <v>59</v>
      </c>
      <c r="D88" s="2" t="s">
        <v>109</v>
      </c>
      <c r="E88" s="2" t="s">
        <v>172</v>
      </c>
      <c r="F88" s="2">
        <v>170</v>
      </c>
      <c r="G88" s="2" t="s">
        <v>12</v>
      </c>
      <c r="H88" s="3">
        <v>32226</v>
      </c>
      <c r="I88" s="2" t="s">
        <v>173</v>
      </c>
    </row>
    <row r="89" spans="2:9" x14ac:dyDescent="0.25">
      <c r="B89" s="2">
        <v>86</v>
      </c>
      <c r="C89" s="2" t="s">
        <v>59</v>
      </c>
      <c r="D89" s="2" t="s">
        <v>109</v>
      </c>
      <c r="E89" s="2" t="s">
        <v>73</v>
      </c>
      <c r="F89" s="2">
        <v>196</v>
      </c>
      <c r="G89" s="2" t="s">
        <v>83</v>
      </c>
      <c r="H89" s="3">
        <v>33319</v>
      </c>
      <c r="I89" s="2" t="s">
        <v>174</v>
      </c>
    </row>
    <row r="90" spans="2:9" x14ac:dyDescent="0.25">
      <c r="B90" s="2">
        <v>87</v>
      </c>
      <c r="C90" s="2" t="s">
        <v>59</v>
      </c>
      <c r="D90" s="2" t="s">
        <v>109</v>
      </c>
      <c r="E90" s="2" t="s">
        <v>175</v>
      </c>
      <c r="F90" s="2">
        <v>195</v>
      </c>
      <c r="G90" s="2" t="s">
        <v>83</v>
      </c>
      <c r="H90" s="3">
        <v>31633</v>
      </c>
      <c r="I90" s="2" t="s">
        <v>176</v>
      </c>
    </row>
    <row r="91" spans="2:9" x14ac:dyDescent="0.25">
      <c r="B91" s="2">
        <v>88</v>
      </c>
      <c r="C91" s="2" t="s">
        <v>59</v>
      </c>
      <c r="D91" s="2" t="s">
        <v>109</v>
      </c>
      <c r="E91" s="2" t="s">
        <v>164</v>
      </c>
      <c r="F91" s="2">
        <v>174</v>
      </c>
      <c r="G91" s="2" t="s">
        <v>12</v>
      </c>
      <c r="H91" s="3">
        <v>32295</v>
      </c>
      <c r="I91" s="2" t="s">
        <v>177</v>
      </c>
    </row>
    <row r="92" spans="2:9" x14ac:dyDescent="0.25">
      <c r="B92" s="2">
        <v>89</v>
      </c>
      <c r="C92" s="2" t="s">
        <v>59</v>
      </c>
      <c r="D92" s="2" t="s">
        <v>109</v>
      </c>
      <c r="E92" s="2" t="s">
        <v>178</v>
      </c>
      <c r="F92" s="2">
        <v>178</v>
      </c>
      <c r="G92" s="2" t="s">
        <v>12</v>
      </c>
      <c r="H92" s="3">
        <v>32195</v>
      </c>
      <c r="I92" s="2" t="s">
        <v>179</v>
      </c>
    </row>
    <row r="93" spans="2:9" x14ac:dyDescent="0.25">
      <c r="B93" s="2">
        <v>90</v>
      </c>
      <c r="C93" s="2" t="s">
        <v>59</v>
      </c>
      <c r="D93" s="2" t="s">
        <v>109</v>
      </c>
      <c r="E93" s="2" t="s">
        <v>158</v>
      </c>
      <c r="F93" s="2">
        <v>190</v>
      </c>
      <c r="G93" s="2" t="s">
        <v>76</v>
      </c>
      <c r="H93" s="3">
        <v>32202</v>
      </c>
      <c r="I93" s="2" t="s">
        <v>180</v>
      </c>
    </row>
    <row r="94" spans="2:9" x14ac:dyDescent="0.25">
      <c r="B94" s="2">
        <v>91</v>
      </c>
      <c r="C94" s="2" t="s">
        <v>59</v>
      </c>
      <c r="D94" s="2" t="s">
        <v>109</v>
      </c>
      <c r="E94" s="2" t="s">
        <v>181</v>
      </c>
      <c r="F94" s="2">
        <v>200</v>
      </c>
      <c r="G94" s="2" t="s">
        <v>70</v>
      </c>
      <c r="H94" s="3">
        <v>30294</v>
      </c>
      <c r="I94" s="2" t="s">
        <v>182</v>
      </c>
    </row>
    <row r="95" spans="2:9" x14ac:dyDescent="0.25">
      <c r="B95" s="2">
        <v>92</v>
      </c>
      <c r="C95" s="2" t="s">
        <v>59</v>
      </c>
      <c r="D95" s="2" t="s">
        <v>109</v>
      </c>
      <c r="E95" s="2" t="s">
        <v>160</v>
      </c>
      <c r="F95" s="2">
        <v>210</v>
      </c>
      <c r="G95" s="2" t="s">
        <v>64</v>
      </c>
      <c r="H95" s="3">
        <v>31880</v>
      </c>
      <c r="I95" s="2" t="s">
        <v>183</v>
      </c>
    </row>
    <row r="96" spans="2:9" x14ac:dyDescent="0.25">
      <c r="B96" s="2">
        <v>93</v>
      </c>
      <c r="C96" s="2" t="s">
        <v>59</v>
      </c>
      <c r="D96" s="2" t="s">
        <v>109</v>
      </c>
      <c r="E96" s="2" t="s">
        <v>184</v>
      </c>
      <c r="F96" s="2">
        <v>179</v>
      </c>
      <c r="G96" s="2" t="s">
        <v>70</v>
      </c>
      <c r="H96" s="3">
        <v>35683</v>
      </c>
      <c r="I96" s="2" t="s">
        <v>185</v>
      </c>
    </row>
    <row r="97" spans="2:9" x14ac:dyDescent="0.25">
      <c r="B97" s="2">
        <v>94</v>
      </c>
      <c r="C97" s="2" t="s">
        <v>59</v>
      </c>
      <c r="D97" s="2" t="s">
        <v>109</v>
      </c>
      <c r="E97" s="2" t="s">
        <v>186</v>
      </c>
      <c r="F97" s="2">
        <v>215</v>
      </c>
      <c r="G97" s="2" t="s">
        <v>187</v>
      </c>
      <c r="H97" s="3">
        <v>30189</v>
      </c>
      <c r="I97" s="2" t="s">
        <v>188</v>
      </c>
    </row>
    <row r="98" spans="2:9" x14ac:dyDescent="0.25">
      <c r="B98" s="2">
        <v>95</v>
      </c>
      <c r="C98" s="2" t="s">
        <v>59</v>
      </c>
      <c r="D98" s="2" t="s">
        <v>109</v>
      </c>
      <c r="E98" s="2" t="s">
        <v>189</v>
      </c>
      <c r="F98" s="2">
        <v>205</v>
      </c>
      <c r="G98" s="2" t="s">
        <v>70</v>
      </c>
      <c r="H98" s="3">
        <v>30733</v>
      </c>
      <c r="I98" s="2" t="s">
        <v>168</v>
      </c>
    </row>
    <row r="99" spans="2:9" x14ac:dyDescent="0.25">
      <c r="B99" s="2">
        <v>96</v>
      </c>
      <c r="C99" s="2" t="s">
        <v>59</v>
      </c>
      <c r="D99" s="2" t="s">
        <v>109</v>
      </c>
      <c r="E99" s="2" t="s">
        <v>160</v>
      </c>
      <c r="F99" s="2">
        <v>203</v>
      </c>
      <c r="G99" s="2" t="s">
        <v>70</v>
      </c>
      <c r="H99" s="3">
        <v>31727</v>
      </c>
      <c r="I99" s="2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F15"/>
  <sheetViews>
    <sheetView zoomScale="148" zoomScaleNormal="148" workbookViewId="0">
      <selection activeCell="H13" sqref="H13"/>
    </sheetView>
  </sheetViews>
  <sheetFormatPr defaultRowHeight="15" x14ac:dyDescent="0.25"/>
  <cols>
    <col min="6" max="6" width="11.140625" bestFit="1" customWidth="1"/>
  </cols>
  <sheetData>
    <row r="2" spans="3:6" x14ac:dyDescent="0.25">
      <c r="C2" t="s">
        <v>194</v>
      </c>
    </row>
    <row r="4" spans="3:6" x14ac:dyDescent="0.25">
      <c r="C4" s="6" t="s">
        <v>0</v>
      </c>
      <c r="D4" s="6" t="s">
        <v>191</v>
      </c>
      <c r="E4" s="6" t="s">
        <v>1</v>
      </c>
      <c r="F4" s="6" t="s">
        <v>4</v>
      </c>
    </row>
    <row r="5" spans="3:6" x14ac:dyDescent="0.25">
      <c r="C5" s="5">
        <v>3</v>
      </c>
      <c r="D5" s="5" t="str">
        <f>VLOOKUP(C5,'Hockey Team Data'!$B$3:$I$99,4,FALSE)</f>
        <v>Laura</v>
      </c>
      <c r="E5" s="5" t="str">
        <f>VLOOKUP(C5,'Hockey Team Data'!$B$3:$I$99,3,FALSE)</f>
        <v>Canada</v>
      </c>
      <c r="F5" s="16">
        <f>VLOOKUP(C5,'Hockey Team Data'!$B$3:$I$99,7,FALSE)</f>
        <v>34459</v>
      </c>
    </row>
    <row r="6" spans="3:6" x14ac:dyDescent="0.25">
      <c r="C6" s="5">
        <v>25</v>
      </c>
      <c r="D6" s="5" t="str">
        <f>VLOOKUP(C6,'Hockey Team Data'!$B$3:$I$99,4,FALSE)</f>
        <v>Wojtek</v>
      </c>
      <c r="E6" s="5" t="str">
        <f>VLOOKUP(C6,'Hockey Team Data'!$B$3:$I$99,3,FALSE)</f>
        <v>Canada</v>
      </c>
      <c r="F6" s="16">
        <f>VLOOKUP(C6,'Hockey Team Data'!$B$3:$I$99,7,FALSE)</f>
        <v>31467</v>
      </c>
    </row>
    <row r="7" spans="3:6" x14ac:dyDescent="0.25">
      <c r="C7" s="5">
        <v>34</v>
      </c>
      <c r="D7" s="5" t="str">
        <f>VLOOKUP(C7,'Hockey Team Data'!$B$3:$I$99,4,FALSE)</f>
        <v>Eric</v>
      </c>
      <c r="E7" s="5" t="str">
        <f>VLOOKUP(C7,'Hockey Team Data'!$B$3:$I$99,3,FALSE)</f>
        <v>Canada</v>
      </c>
      <c r="F7" s="16">
        <f>VLOOKUP(C7,'Hockey Team Data'!$B$3:$I$99,7,FALSE)</f>
        <v>33045</v>
      </c>
    </row>
    <row r="8" spans="3:6" x14ac:dyDescent="0.25">
      <c r="C8" s="5">
        <v>45</v>
      </c>
      <c r="D8" s="5" t="str">
        <f>VLOOKUP(C8,'Hockey Team Data'!$B$3:$I$99,4,FALSE)</f>
        <v>Maxim</v>
      </c>
      <c r="E8" s="5" t="str">
        <f>VLOOKUP(C8,'Hockey Team Data'!$B$3:$I$99,3,FALSE)</f>
        <v>Canada</v>
      </c>
      <c r="F8" s="16">
        <f>VLOOKUP(C8,'Hockey Team Data'!$B$3:$I$99,7,FALSE)</f>
        <v>31921</v>
      </c>
    </row>
    <row r="9" spans="3:6" x14ac:dyDescent="0.25">
      <c r="C9" s="5">
        <v>57</v>
      </c>
      <c r="D9" s="5" t="str">
        <f>VLOOKUP(C9,'Hockey Team Data'!$B$3:$I$99,4,FALSE)</f>
        <v>Nicole</v>
      </c>
      <c r="E9" s="5" t="str">
        <f>VLOOKUP(C9,'Hockey Team Data'!$B$3:$I$99,3,FALSE)</f>
        <v>USA</v>
      </c>
      <c r="F9" s="16">
        <f>VLOOKUP(C9,'Hockey Team Data'!$B$3:$I$99,7,FALSE)</f>
        <v>34508</v>
      </c>
    </row>
    <row r="10" spans="3:6" x14ac:dyDescent="0.25">
      <c r="C10" s="5">
        <v>65</v>
      </c>
      <c r="D10" s="5" t="str">
        <f>VLOOKUP(C10,'Hockey Team Data'!$B$3:$I$99,4,FALSE)</f>
        <v>Kelly</v>
      </c>
      <c r="E10" s="5" t="str">
        <f>VLOOKUP(C10,'Hockey Team Data'!$B$3:$I$99,3,FALSE)</f>
        <v>USA</v>
      </c>
      <c r="F10" s="16">
        <f>VLOOKUP(C10,'Hockey Team Data'!$B$3:$I$99,7,FALSE)</f>
        <v>35062</v>
      </c>
    </row>
    <row r="11" spans="3:6" x14ac:dyDescent="0.25">
      <c r="C11" s="5">
        <v>71</v>
      </c>
      <c r="D11" s="5" t="str">
        <f>VLOOKUP(C11,'Hockey Team Data'!$B$3:$I$99,4,FALSE)</f>
        <v>Lee</v>
      </c>
      <c r="E11" s="5" t="str">
        <f>VLOOKUP(C11,'Hockey Team Data'!$B$3:$I$99,3,FALSE)</f>
        <v>USA</v>
      </c>
      <c r="F11" s="16">
        <f>VLOOKUP(C11,'Hockey Team Data'!$B$3:$I$99,7,FALSE)</f>
        <v>34447</v>
      </c>
    </row>
    <row r="12" spans="3:6" x14ac:dyDescent="0.25">
      <c r="C12" s="5">
        <v>79</v>
      </c>
      <c r="D12" s="5" t="str">
        <f>VLOOKUP(C12,'Hockey Team Data'!$B$3:$I$99,4,FALSE)</f>
        <v>Matt</v>
      </c>
      <c r="E12" s="5" t="str">
        <f>VLOOKUP(C12,'Hockey Team Data'!$B$3:$I$99,3,FALSE)</f>
        <v>USA</v>
      </c>
      <c r="F12" s="16">
        <f>VLOOKUP(C12,'Hockey Team Data'!$B$3:$I$99,7,FALSE)</f>
        <v>30883</v>
      </c>
    </row>
    <row r="13" spans="3:6" x14ac:dyDescent="0.25">
      <c r="C13" s="5">
        <v>82</v>
      </c>
      <c r="D13" s="5" t="str">
        <f>VLOOKUP(C13,'Hockey Team Data'!$B$3:$I$99,4,FALSE)</f>
        <v>Ryan</v>
      </c>
      <c r="E13" s="5" t="str">
        <f>VLOOKUP(C13,'Hockey Team Data'!$B$3:$I$99,3,FALSE)</f>
        <v>USA</v>
      </c>
      <c r="F13" s="16">
        <f>VLOOKUP(C13,'Hockey Team Data'!$B$3:$I$99,7,FALSE)</f>
        <v>31275</v>
      </c>
    </row>
    <row r="14" spans="3:6" x14ac:dyDescent="0.25">
      <c r="C14" s="5">
        <v>86</v>
      </c>
      <c r="D14" s="5" t="str">
        <f>VLOOKUP(C14,'Hockey Team Data'!$B$3:$I$99,4,FALSE)</f>
        <v>Brandon</v>
      </c>
      <c r="E14" s="5" t="str">
        <f>VLOOKUP(C14,'Hockey Team Data'!$B$3:$I$99,3,FALSE)</f>
        <v>USA</v>
      </c>
      <c r="F14" s="16">
        <f>VLOOKUP(C14,'Hockey Team Data'!$B$3:$I$99,7,FALSE)</f>
        <v>33319</v>
      </c>
    </row>
    <row r="15" spans="3:6" x14ac:dyDescent="0.25">
      <c r="C15" s="5">
        <v>90</v>
      </c>
      <c r="D15" s="5" t="str">
        <f>VLOOKUP(C15,'Hockey Team Data'!$B$3:$I$99,4,FALSE)</f>
        <v>Bobby</v>
      </c>
      <c r="E15" s="5" t="str">
        <f>VLOOKUP(C15,'Hockey Team Data'!$B$3:$I$99,3,FALSE)</f>
        <v>USA</v>
      </c>
      <c r="F15" s="16">
        <f>VLOOKUP(C15,'Hockey Team Data'!$B$3:$I$99,7,FALSE)</f>
        <v>32202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H11"/>
  <sheetViews>
    <sheetView workbookViewId="0">
      <selection activeCell="G18" sqref="G18"/>
    </sheetView>
  </sheetViews>
  <sheetFormatPr defaultRowHeight="15" x14ac:dyDescent="0.25"/>
  <cols>
    <col min="4" max="4" width="76.5703125" bestFit="1" customWidth="1"/>
    <col min="5" max="5" width="11.5703125" customWidth="1"/>
    <col min="7" max="7" width="18.28515625" customWidth="1"/>
  </cols>
  <sheetData>
    <row r="2" spans="4:8" x14ac:dyDescent="0.25">
      <c r="D2" t="s">
        <v>197</v>
      </c>
    </row>
    <row r="4" spans="4:8" x14ac:dyDescent="0.25">
      <c r="D4" s="6" t="s">
        <v>191</v>
      </c>
      <c r="E4" s="6" t="s">
        <v>195</v>
      </c>
      <c r="F4" s="6" t="s">
        <v>3</v>
      </c>
      <c r="G4" s="6" t="s">
        <v>196</v>
      </c>
      <c r="H4" s="6" t="s">
        <v>1</v>
      </c>
    </row>
    <row r="5" spans="4:8" x14ac:dyDescent="0.25">
      <c r="D5" s="2" t="s">
        <v>98</v>
      </c>
      <c r="E5" s="5">
        <f>INDEX('Hockey Team Data'!$B$3:$I$99,MATCH(Index_match_lookup!D5,'Hockey Team Data'!$E$3:$E$99,0),1)</f>
        <v>41</v>
      </c>
      <c r="F5" s="5" t="str">
        <f>INDEX('Hockey Team Data'!$B$3:$I$99,MATCH(Index_match_lookup!D5,'Hockey Team Data'!$E$3:$E$99,0),6)</f>
        <v>6'3</v>
      </c>
      <c r="G5" s="17" t="str">
        <f>INDEX('Hockey Team Data'!$B$3:$I$99,MATCH(Index_match_lookup!D5,'Hockey Team Data'!$E$3:$E$99,0),2)</f>
        <v>Men</v>
      </c>
      <c r="H5" s="5" t="str">
        <f>INDEX('Hockey Team Data'!$B$3:$I$99,MATCH(Index_match_lookup!D5,'Hockey Team Data'!$E$3:$E$99,0),3)</f>
        <v>Canada</v>
      </c>
    </row>
    <row r="6" spans="4:8" x14ac:dyDescent="0.25">
      <c r="D6" s="2" t="s">
        <v>100</v>
      </c>
      <c r="E6" s="5">
        <f>INDEX('Hockey Team Data'!$B$3:$I$99,MATCH(Index_match_lookup!D6,'Hockey Team Data'!$E$3:$E$99,0),1)</f>
        <v>42</v>
      </c>
      <c r="F6" s="5" t="str">
        <f>INDEX('Hockey Team Data'!$B$3:$I$99,MATCH(Index_match_lookup!D6,'Hockey Team Data'!$E$3:$E$99,0),6)</f>
        <v>6'1</v>
      </c>
      <c r="G6" s="17" t="str">
        <f>INDEX('Hockey Team Data'!$B$3:$I$99,MATCH(Index_match_lookup!D6,'Hockey Team Data'!$E$3:$E$99,0),2)</f>
        <v>Men</v>
      </c>
      <c r="H6" s="5" t="str">
        <f>INDEX('Hockey Team Data'!$B$3:$I$99,MATCH(Index_match_lookup!D6,'Hockey Team Data'!$E$3:$E$99,0),3)</f>
        <v>Canada</v>
      </c>
    </row>
    <row r="7" spans="4:8" x14ac:dyDescent="0.25">
      <c r="D7" s="2" t="s">
        <v>101</v>
      </c>
      <c r="E7" s="5">
        <f>INDEX('Hockey Team Data'!$B$3:$I$99,MATCH(Index_match_lookup!D7,'Hockey Team Data'!$E$3:$E$99,0),1)</f>
        <v>43</v>
      </c>
      <c r="F7" s="5" t="str">
        <f>INDEX('Hockey Team Data'!$B$3:$I$99,MATCH(Index_match_lookup!D7,'Hockey Team Data'!$E$3:$E$99,0),6)</f>
        <v>6'1</v>
      </c>
      <c r="G7" s="17" t="str">
        <f>INDEX('Hockey Team Data'!$B$3:$I$99,MATCH(Index_match_lookup!D7,'Hockey Team Data'!$E$3:$E$99,0),2)</f>
        <v>Men</v>
      </c>
      <c r="H7" s="5" t="str">
        <f>INDEX('Hockey Team Data'!$B$3:$I$99,MATCH(Index_match_lookup!D7,'Hockey Team Data'!$E$3:$E$99,0),3)</f>
        <v>Canada</v>
      </c>
    </row>
    <row r="8" spans="4:8" x14ac:dyDescent="0.25">
      <c r="D8" s="2" t="s">
        <v>55</v>
      </c>
      <c r="E8" s="5">
        <f>INDEX('Hockey Team Data'!$B$3:$I$99,MATCH(Index_match_lookup!D8,'Hockey Team Data'!$E$3:$E$99,0),1)</f>
        <v>22</v>
      </c>
      <c r="F8" s="5" t="str">
        <f>INDEX('Hockey Team Data'!$B$3:$I$99,MATCH(Index_match_lookup!D8,'Hockey Team Data'!$E$3:$E$99,0),6)</f>
        <v>5'8</v>
      </c>
      <c r="G8" s="17" t="str">
        <f>INDEX('Hockey Team Data'!$B$3:$I$99,MATCH(Index_match_lookup!D8,'Hockey Team Data'!$E$3:$E$99,0),2)</f>
        <v>Women</v>
      </c>
      <c r="H8" s="5" t="str">
        <f>INDEX('Hockey Team Data'!$B$3:$I$99,MATCH(Index_match_lookup!D8,'Hockey Team Data'!$E$3:$E$99,0),3)</f>
        <v>Canada</v>
      </c>
    </row>
    <row r="9" spans="4:8" x14ac:dyDescent="0.25">
      <c r="D9" s="2" t="s">
        <v>57</v>
      </c>
      <c r="E9" s="5">
        <f>INDEX('Hockey Team Data'!$B$3:$I$99,MATCH(Index_match_lookup!D9,'Hockey Team Data'!$E$3:$E$99,0),1)</f>
        <v>23</v>
      </c>
      <c r="F9" s="5" t="str">
        <f>INDEX('Hockey Team Data'!$B$3:$I$99,MATCH(Index_match_lookup!D9,'Hockey Team Data'!$E$3:$E$99,0),6)</f>
        <v>5'9</v>
      </c>
      <c r="G9" s="17" t="str">
        <f>INDEX('Hockey Team Data'!$B$3:$I$99,MATCH(Index_match_lookup!D9,'Hockey Team Data'!$E$3:$E$99,0),2)</f>
        <v>Women</v>
      </c>
      <c r="H9" s="5" t="str">
        <f>INDEX('Hockey Team Data'!$B$3:$I$99,MATCH(Index_match_lookup!D9,'Hockey Team Data'!$E$3:$E$99,0),3)</f>
        <v>Canada</v>
      </c>
    </row>
    <row r="10" spans="4:8" x14ac:dyDescent="0.25">
      <c r="D10" s="2" t="s">
        <v>75</v>
      </c>
      <c r="E10" s="5">
        <f>INDEX('Hockey Team Data'!$B$3:$I$99,MATCH(Index_match_lookup!D10,'Hockey Team Data'!$E$3:$E$99,0),1)</f>
        <v>30</v>
      </c>
      <c r="F10" s="5" t="str">
        <f>INDEX('Hockey Team Data'!$B$3:$I$99,MATCH(Index_match_lookup!D10,'Hockey Team Data'!$E$3:$E$99,0),6)</f>
        <v>6'2</v>
      </c>
      <c r="G10" s="17" t="str">
        <f>INDEX('Hockey Team Data'!$B$3:$I$99,MATCH(Index_match_lookup!D10,'Hockey Team Data'!$E$3:$E$99,0),2)</f>
        <v>Men</v>
      </c>
      <c r="H10" s="5" t="str">
        <f>INDEX('Hockey Team Data'!$B$3:$I$99,MATCH(Index_match_lookup!D10,'Hockey Team Data'!$E$3:$E$99,0),3)</f>
        <v>Canada</v>
      </c>
    </row>
    <row r="11" spans="4:8" x14ac:dyDescent="0.25">
      <c r="D11" s="2" t="s">
        <v>78</v>
      </c>
      <c r="E11" s="5">
        <f>INDEX('Hockey Team Data'!$B$3:$I$99,MATCH(Index_match_lookup!D11,'Hockey Team Data'!$E$3:$E$99,0),1)</f>
        <v>31</v>
      </c>
      <c r="F11" s="5" t="str">
        <f>INDEX('Hockey Team Data'!$B$3:$I$99,MATCH(Index_match_lookup!D11,'Hockey Team Data'!$E$3:$E$99,0),6)</f>
        <v>6'2</v>
      </c>
      <c r="G11" s="17" t="str">
        <f>INDEX('Hockey Team Data'!$B$3:$I$99,MATCH(Index_match_lookup!D11,'Hockey Team Data'!$E$3:$E$99,0),2)</f>
        <v>Men</v>
      </c>
      <c r="H11" s="5" t="str">
        <f>INDEX('Hockey Team Data'!$B$3:$I$99,MATCH(Index_match_lookup!D11,'Hockey Team Data'!$E$3:$E$99,0),3)</f>
        <v>Canada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N9"/>
  <sheetViews>
    <sheetView workbookViewId="0">
      <selection activeCell="L4" sqref="L4"/>
    </sheetView>
  </sheetViews>
  <sheetFormatPr defaultRowHeight="15" x14ac:dyDescent="0.25"/>
  <cols>
    <col min="4" max="4" width="15" customWidth="1"/>
    <col min="5" max="5" width="12.42578125" customWidth="1"/>
    <col min="6" max="6" width="14.7109375" customWidth="1"/>
    <col min="7" max="7" width="13.140625" customWidth="1"/>
    <col min="11" max="11" width="51.85546875" bestFit="1" customWidth="1"/>
    <col min="14" max="14" width="13" customWidth="1"/>
  </cols>
  <sheetData>
    <row r="3" spans="4:14" x14ac:dyDescent="0.25">
      <c r="J3" s="4"/>
      <c r="K3" s="6" t="s">
        <v>207</v>
      </c>
      <c r="L3" s="6" t="s">
        <v>208</v>
      </c>
      <c r="M3" s="6" t="s">
        <v>209</v>
      </c>
      <c r="N3" s="6" t="s">
        <v>210</v>
      </c>
    </row>
    <row r="4" spans="4:14" ht="29.25" customHeight="1" x14ac:dyDescent="0.25">
      <c r="D4" s="6" t="s">
        <v>198</v>
      </c>
      <c r="E4" s="6" t="s">
        <v>199</v>
      </c>
      <c r="F4" s="6" t="s">
        <v>200</v>
      </c>
      <c r="G4" s="6" t="s">
        <v>201</v>
      </c>
      <c r="J4" s="8" t="s">
        <v>203</v>
      </c>
      <c r="K4" s="4">
        <f>LOOKUP(J4,D5:G9)</f>
        <v>80</v>
      </c>
      <c r="L4" s="4">
        <f>LOOKUP(J4,D5:G9)</f>
        <v>80</v>
      </c>
      <c r="M4" s="4"/>
      <c r="N4" s="4"/>
    </row>
    <row r="5" spans="4:14" x14ac:dyDescent="0.25">
      <c r="D5" s="5" t="s">
        <v>206</v>
      </c>
      <c r="E5" s="5">
        <v>90</v>
      </c>
      <c r="F5" s="5">
        <v>89</v>
      </c>
      <c r="G5" s="5">
        <v>87</v>
      </c>
    </row>
    <row r="6" spans="4:14" x14ac:dyDescent="0.25">
      <c r="D6" s="5" t="s">
        <v>202</v>
      </c>
      <c r="E6" s="5">
        <v>87</v>
      </c>
      <c r="F6" s="5">
        <v>67</v>
      </c>
      <c r="G6" s="5">
        <v>81</v>
      </c>
      <c r="J6" t="s">
        <v>211</v>
      </c>
    </row>
    <row r="7" spans="4:14" x14ac:dyDescent="0.25">
      <c r="D7" s="5" t="s">
        <v>203</v>
      </c>
      <c r="E7" s="5">
        <v>80</v>
      </c>
      <c r="F7" s="5">
        <v>78</v>
      </c>
      <c r="G7" s="5">
        <v>80</v>
      </c>
    </row>
    <row r="8" spans="4:14" x14ac:dyDescent="0.25">
      <c r="D8" s="5" t="s">
        <v>204</v>
      </c>
      <c r="E8" s="5">
        <v>76</v>
      </c>
      <c r="F8" s="5">
        <v>69</v>
      </c>
      <c r="G8" s="5">
        <v>71</v>
      </c>
    </row>
    <row r="9" spans="4:14" x14ac:dyDescent="0.25">
      <c r="D9" s="5" t="s">
        <v>205</v>
      </c>
      <c r="E9" s="5">
        <v>99</v>
      </c>
      <c r="F9" s="5">
        <v>95</v>
      </c>
      <c r="G9" s="5">
        <v>90</v>
      </c>
    </row>
  </sheetData>
  <dataValidations count="1">
    <dataValidation allowBlank="1" showInputMessage="1" showErrorMessage="1" prompt="Use this cell as lookup value.Notice that saurabh is in small letters_x000a_" sqref="J4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20"/>
  <sheetViews>
    <sheetView workbookViewId="0">
      <selection activeCell="E21" sqref="E21"/>
    </sheetView>
  </sheetViews>
  <sheetFormatPr defaultRowHeight="15" x14ac:dyDescent="0.25"/>
  <cols>
    <col min="4" max="4" width="15.85546875" customWidth="1"/>
    <col min="5" max="5" width="13.42578125" customWidth="1"/>
    <col min="6" max="6" width="14" customWidth="1"/>
    <col min="7" max="7" width="15.7109375" customWidth="1"/>
  </cols>
  <sheetData>
    <row r="4" spans="2:11" x14ac:dyDescent="0.25">
      <c r="D4" s="6" t="s">
        <v>198</v>
      </c>
      <c r="E4" s="6" t="s">
        <v>199</v>
      </c>
      <c r="F4" s="6" t="s">
        <v>200</v>
      </c>
      <c r="G4" s="6" t="s">
        <v>201</v>
      </c>
    </row>
    <row r="5" spans="2:11" x14ac:dyDescent="0.25">
      <c r="D5" s="5" t="s">
        <v>206</v>
      </c>
      <c r="E5" s="5">
        <v>90</v>
      </c>
      <c r="F5" s="5">
        <v>89</v>
      </c>
      <c r="G5" s="5">
        <v>87</v>
      </c>
    </row>
    <row r="6" spans="2:11" x14ac:dyDescent="0.25">
      <c r="D6" s="5" t="s">
        <v>202</v>
      </c>
      <c r="E6" s="5">
        <v>87</v>
      </c>
      <c r="F6" s="5">
        <v>67</v>
      </c>
      <c r="G6" s="5">
        <v>81</v>
      </c>
    </row>
    <row r="7" spans="2:11" x14ac:dyDescent="0.25">
      <c r="D7" s="5" t="s">
        <v>203</v>
      </c>
      <c r="E7" s="5">
        <v>80</v>
      </c>
      <c r="F7" s="5">
        <v>78</v>
      </c>
      <c r="G7" s="5">
        <v>80</v>
      </c>
    </row>
    <row r="8" spans="2:11" x14ac:dyDescent="0.25">
      <c r="D8" s="5" t="s">
        <v>204</v>
      </c>
      <c r="E8" s="5">
        <v>76</v>
      </c>
      <c r="F8" s="5">
        <v>69</v>
      </c>
      <c r="G8" s="5">
        <v>71</v>
      </c>
    </row>
    <row r="9" spans="2:11" x14ac:dyDescent="0.25">
      <c r="D9" s="5" t="s">
        <v>205</v>
      </c>
      <c r="E9" s="5">
        <v>99</v>
      </c>
      <c r="F9" s="5">
        <v>95</v>
      </c>
      <c r="G9" s="5">
        <v>90</v>
      </c>
    </row>
    <row r="12" spans="2:11" x14ac:dyDescent="0.25">
      <c r="B12" s="11" t="s">
        <v>212</v>
      </c>
      <c r="C12" s="11"/>
      <c r="D12" s="11"/>
      <c r="E12" s="11"/>
      <c r="F12" s="11"/>
      <c r="G12" s="11"/>
      <c r="H12" s="11"/>
      <c r="I12" s="11"/>
      <c r="J12" s="11"/>
      <c r="K12" s="11"/>
    </row>
    <row r="14" spans="2:11" x14ac:dyDescent="0.25">
      <c r="C14" t="s">
        <v>213</v>
      </c>
    </row>
    <row r="16" spans="2:11" x14ac:dyDescent="0.25">
      <c r="C16" s="7" t="s">
        <v>214</v>
      </c>
      <c r="D16" s="7"/>
      <c r="E16" s="9">
        <f>AVERAGE(E5:E9)</f>
        <v>86.4</v>
      </c>
    </row>
    <row r="17" spans="3:5" x14ac:dyDescent="0.25">
      <c r="C17" s="7" t="s">
        <v>215</v>
      </c>
      <c r="D17" s="7"/>
      <c r="E17" s="9">
        <f>AVERAGE(F5:F10)</f>
        <v>79.599999999999994</v>
      </c>
    </row>
    <row r="18" spans="3:5" x14ac:dyDescent="0.25">
      <c r="C18" s="7" t="s">
        <v>216</v>
      </c>
      <c r="D18" s="7"/>
      <c r="E18" s="9">
        <f>AVERAGE(G5:G9)</f>
        <v>81.8</v>
      </c>
    </row>
    <row r="19" spans="3:5" x14ac:dyDescent="0.25">
      <c r="C19" s="7" t="s">
        <v>217</v>
      </c>
      <c r="D19" s="7"/>
      <c r="E19" s="9">
        <f>MAX(G5:G9)</f>
        <v>90</v>
      </c>
    </row>
    <row r="20" spans="3:5" x14ac:dyDescent="0.25">
      <c r="C20" s="7" t="s">
        <v>218</v>
      </c>
      <c r="D20" s="7"/>
      <c r="E20" s="9">
        <f>MIN(F5:F9)</f>
        <v>67</v>
      </c>
    </row>
  </sheetData>
  <mergeCells count="1">
    <mergeCell ref="B12: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L22"/>
  <sheetViews>
    <sheetView tabSelected="1" workbookViewId="0">
      <selection activeCell="O29" sqref="O29"/>
    </sheetView>
  </sheetViews>
  <sheetFormatPr defaultRowHeight="15" x14ac:dyDescent="0.25"/>
  <cols>
    <col min="5" max="5" width="11.85546875" customWidth="1"/>
    <col min="7" max="7" width="11.140625" customWidth="1"/>
  </cols>
  <sheetData>
    <row r="2" spans="3:9" ht="23.25" x14ac:dyDescent="0.35">
      <c r="C2" s="14" t="s">
        <v>227</v>
      </c>
      <c r="D2" s="14"/>
      <c r="E2" s="14"/>
      <c r="F2" s="14"/>
      <c r="G2" s="14"/>
      <c r="H2" s="14"/>
      <c r="I2" s="14"/>
    </row>
    <row r="4" spans="3:9" ht="21" x14ac:dyDescent="0.35">
      <c r="C4" s="15" t="s">
        <v>219</v>
      </c>
      <c r="D4" s="15"/>
      <c r="E4" s="15"/>
      <c r="F4" s="15"/>
      <c r="G4" s="15"/>
      <c r="H4" s="15"/>
    </row>
    <row r="6" spans="3:9" ht="18.75" x14ac:dyDescent="0.3">
      <c r="D6" s="12" t="s">
        <v>191</v>
      </c>
      <c r="E6" s="12"/>
      <c r="F6" s="13"/>
      <c r="G6" s="13"/>
      <c r="I6" s="10" t="s">
        <v>223</v>
      </c>
    </row>
    <row r="8" spans="3:9" ht="18.75" x14ac:dyDescent="0.3">
      <c r="D8" s="12" t="s">
        <v>222</v>
      </c>
      <c r="E8" s="12"/>
      <c r="F8" s="13"/>
      <c r="G8" s="13"/>
      <c r="I8" s="10" t="s">
        <v>224</v>
      </c>
    </row>
    <row r="10" spans="3:9" ht="18.75" x14ac:dyDescent="0.3">
      <c r="D10" s="12" t="s">
        <v>220</v>
      </c>
      <c r="E10" s="12"/>
      <c r="F10" s="13">
        <v>4</v>
      </c>
      <c r="G10" s="13"/>
      <c r="I10" s="10" t="s">
        <v>225</v>
      </c>
    </row>
    <row r="12" spans="3:9" ht="18.75" x14ac:dyDescent="0.3">
      <c r="D12" s="12" t="s">
        <v>221</v>
      </c>
      <c r="E12" s="12"/>
      <c r="F12" s="13"/>
      <c r="G12" s="13"/>
      <c r="I12" s="10" t="s">
        <v>226</v>
      </c>
    </row>
    <row r="17" spans="10:12" x14ac:dyDescent="0.25">
      <c r="J17" t="s">
        <v>220</v>
      </c>
    </row>
    <row r="18" spans="10:12" x14ac:dyDescent="0.25">
      <c r="J18">
        <v>1</v>
      </c>
    </row>
    <row r="19" spans="10:12" x14ac:dyDescent="0.25">
      <c r="J19">
        <v>2</v>
      </c>
    </row>
    <row r="20" spans="10:12" x14ac:dyDescent="0.25">
      <c r="J20">
        <v>3</v>
      </c>
    </row>
    <row r="21" spans="10:12" x14ac:dyDescent="0.25">
      <c r="J21">
        <v>4</v>
      </c>
      <c r="L21" t="s">
        <v>228</v>
      </c>
    </row>
    <row r="22" spans="10:12" x14ac:dyDescent="0.25">
      <c r="J22">
        <v>5</v>
      </c>
    </row>
  </sheetData>
  <mergeCells count="10">
    <mergeCell ref="C2:I2"/>
    <mergeCell ref="C4:H4"/>
    <mergeCell ref="D6:E6"/>
    <mergeCell ref="D8:E8"/>
    <mergeCell ref="D10:E10"/>
    <mergeCell ref="D12:E12"/>
    <mergeCell ref="F6:G6"/>
    <mergeCell ref="F8:G8"/>
    <mergeCell ref="F10:G10"/>
    <mergeCell ref="F12:G12"/>
  </mergeCells>
  <dataValidations count="4">
    <dataValidation type="list" allowBlank="1" showInputMessage="1" showErrorMessage="1" sqref="J17:J22 F10:G10" xr:uid="{EFAB9CE8-5696-424E-97F3-8E72D1C6B801}">
      <formula1>$J$18:$J$22</formula1>
    </dataValidation>
    <dataValidation type="whole" allowBlank="1" showInputMessage="1" showErrorMessage="1" errorTitle="enter valid number" error="Dont enter invalid number" promptTitle="Ennter Number" prompt="Enter only Valid number" sqref="F8:G8" xr:uid="{FB791E30-A01F-431C-9918-F21AF1796C1A}">
      <formula1>5</formula1>
      <formula2>12</formula2>
    </dataValidation>
    <dataValidation type="whole" allowBlank="1" showInputMessage="1" showErrorMessage="1" errorTitle="invalid DOB" promptTitle="Enter DOB" prompt="DOB" sqref="F12:G12" xr:uid="{A2D749C2-6783-411E-B907-5964D66282D0}">
      <formula1>2</formula1>
      <formula2>10</formula2>
    </dataValidation>
    <dataValidation type="custom" allowBlank="1" showInputMessage="1" showErrorMessage="1" sqref="F6:G6" xr:uid="{18403EEA-0F26-45E0-84D1-90055EF3AEA7}">
      <formula1>L21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Hockey Team Data</vt:lpstr>
      <vt:lpstr>Lookup functions</vt:lpstr>
      <vt:lpstr>Index_match_lookup</vt:lpstr>
      <vt:lpstr>Case_sensitivity_lookup</vt:lpstr>
      <vt:lpstr>Named_Ranges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Sunil Gupta</cp:lastModifiedBy>
  <dcterms:created xsi:type="dcterms:W3CDTF">2022-03-01T17:26:28Z</dcterms:created>
  <dcterms:modified xsi:type="dcterms:W3CDTF">2022-04-02T18:23:50Z</dcterms:modified>
</cp:coreProperties>
</file>