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d5dba921f4b056ab/Desktop/Excel projects/Excel sales performance/"/>
    </mc:Choice>
  </mc:AlternateContent>
  <xr:revisionPtr revIDLastSave="1225" documentId="8_{4C812620-014C-4608-BB1A-27C57E81357E}" xr6:coauthVersionLast="47" xr6:coauthVersionMax="47" xr10:uidLastSave="{E265EB2A-5E18-4276-95CE-6A19FDF438EB}"/>
  <bookViews>
    <workbookView xWindow="-108" yWindow="-108" windowWidth="23256" windowHeight="12576" activeTab="1" xr2:uid="{806F0325-5CA4-4C0F-80D4-29B5A94B6128}"/>
  </bookViews>
  <sheets>
    <sheet name="Database" sheetId="1" r:id="rId1"/>
    <sheet name="Dashboard" sheetId="4" r:id="rId2"/>
    <sheet name="Sheet7" sheetId="12" r:id="rId3"/>
    <sheet name="KPI" sheetId="3" r:id="rId4"/>
    <sheet name="Rating" sheetId="5" r:id="rId5"/>
    <sheet name="Gender" sheetId="6" r:id="rId6"/>
    <sheet name="Education by Attrition." sheetId="7" r:id="rId7"/>
    <sheet name="Attrition by Job." sheetId="8" r:id="rId8"/>
    <sheet name="Department by Attrition." sheetId="9" r:id="rId9"/>
    <sheet name="Attrition by Age." sheetId="10" r:id="rId10"/>
    <sheet name="Marital Status." sheetId="11" r:id="rId11"/>
  </sheets>
  <definedNames>
    <definedName name="_xlchart.v1.0" hidden="1">'Attrition by Job.'!$E$4:$E$12</definedName>
    <definedName name="_xlchart.v1.1" hidden="1">'Attrition by Job.'!$F$4:$F$12</definedName>
    <definedName name="_xlchart.v1.5" hidden="1">'Attrition by Job.'!$E$4:$E$12</definedName>
    <definedName name="_xlchart.v1.6" hidden="1">'Attrition by Job.'!$F$4:$F$12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1">#N/A</definedName>
    <definedName name="Slicer_Gender2">#N/A</definedName>
  </definedNames>
  <calcPr calcId="191029"/>
  <pivotCaches>
    <pivotCache cacheId="1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1" l="1"/>
  <c r="D5" i="11"/>
  <c r="D6" i="11"/>
  <c r="E5" i="8"/>
  <c r="E6" i="8"/>
  <c r="E7" i="8"/>
  <c r="E8" i="8"/>
  <c r="E9" i="8"/>
  <c r="E10" i="8"/>
  <c r="E11" i="8"/>
  <c r="E12" i="8"/>
  <c r="E4" i="8"/>
  <c r="D4" i="5"/>
  <c r="E4" i="11"/>
  <c r="F9" i="8"/>
  <c r="F7" i="8"/>
  <c r="B10" i="6"/>
  <c r="F5" i="8"/>
  <c r="F4" i="8"/>
  <c r="B8" i="3"/>
  <c r="E5" i="11"/>
  <c r="F10" i="8"/>
  <c r="F11" i="8"/>
  <c r="B9" i="6"/>
  <c r="A8" i="3"/>
  <c r="C8" i="3"/>
  <c r="E6" i="11"/>
  <c r="F12" i="8"/>
  <c r="F8" i="8"/>
  <c r="D8" i="3"/>
  <c r="D3" i="5"/>
  <c r="F6" i="8"/>
  <c r="C9" i="6" l="1"/>
  <c r="C10" i="6"/>
  <c r="E3" i="5"/>
  <c r="E4" i="5"/>
  <c r="E8" i="3"/>
</calcChain>
</file>

<file path=xl/sharedStrings.xml><?xml version="1.0" encoding="utf-8"?>
<sst xmlns="http://schemas.openxmlformats.org/spreadsheetml/2006/main" count="19217" uniqueCount="1575">
  <si>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</si>
  <si>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</si>
  <si>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</si>
  <si>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</si>
  <si>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</si>
  <si>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</si>
  <si>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</si>
  <si>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</si>
  <si>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</si>
  <si>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</si>
  <si>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</si>
  <si>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</si>
  <si>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</si>
  <si>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</si>
  <si>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</si>
  <si>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</si>
  <si>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</si>
  <si>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</si>
  <si>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</si>
  <si>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</si>
  <si>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</si>
  <si>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</si>
  <si>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</si>
  <si>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</si>
  <si>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</si>
  <si>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</si>
  <si>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</si>
  <si>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</si>
  <si>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</si>
  <si>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</si>
  <si>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</si>
  <si>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</si>
  <si>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</si>
  <si>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</si>
  <si>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</si>
  <si>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</si>
  <si>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</si>
  <si>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</si>
  <si>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</si>
  <si>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</si>
  <si>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</si>
  <si>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</si>
  <si>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</si>
  <si>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</si>
  <si>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</si>
  <si>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</si>
  <si>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</si>
  <si>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</si>
  <si>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</si>
  <si>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</si>
  <si>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</si>
  <si>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</si>
  <si>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</si>
  <si>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</si>
  <si>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</si>
  <si>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</si>
  <si>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</si>
  <si>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</si>
  <si>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</si>
  <si>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</si>
  <si>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</si>
  <si>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</si>
  <si>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</si>
  <si>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</si>
  <si>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</si>
  <si>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</si>
  <si>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</si>
  <si>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</si>
  <si>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</si>
  <si>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</si>
  <si>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</si>
  <si>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</si>
  <si>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</si>
  <si>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</si>
  <si>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</si>
  <si>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</si>
  <si>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</si>
  <si>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</si>
  <si>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</si>
  <si>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</si>
  <si>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</si>
  <si>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</si>
  <si>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</si>
  <si>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</si>
  <si>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</si>
  <si>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</si>
  <si>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</si>
  <si>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</si>
  <si>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</si>
  <si>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</si>
  <si>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</si>
  <si>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</si>
  <si>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</si>
  <si>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</si>
  <si>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</si>
  <si>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</si>
  <si>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</si>
  <si>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</si>
  <si>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</si>
  <si>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</si>
  <si>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</si>
  <si>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</si>
  <si>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</si>
  <si>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</si>
  <si>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</si>
  <si>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</si>
  <si>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</si>
  <si>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</si>
  <si>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</si>
  <si>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</si>
  <si>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</si>
  <si>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</si>
  <si>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</si>
  <si>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</si>
  <si>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</si>
  <si>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</si>
  <si>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</si>
  <si>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</si>
  <si>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</si>
  <si>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</si>
  <si>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</si>
  <si>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</si>
  <si>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</si>
  <si>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</si>
  <si>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</si>
  <si>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</si>
  <si>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</si>
  <si>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</si>
  <si>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</si>
  <si>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</si>
  <si>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</si>
  <si>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</si>
  <si>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</si>
  <si>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</si>
  <si>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</si>
  <si>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</si>
  <si>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</si>
  <si>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</si>
  <si>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</si>
  <si>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</si>
  <si>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</si>
  <si>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</si>
  <si>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</si>
  <si>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</si>
  <si>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</si>
  <si>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</si>
  <si>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</si>
  <si>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</si>
  <si>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</si>
  <si>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</si>
  <si>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</si>
  <si>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</si>
  <si>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</si>
  <si>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</si>
  <si>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</si>
  <si>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</si>
  <si>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</si>
  <si>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</si>
  <si>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</si>
  <si>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</si>
  <si>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</si>
  <si>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</si>
  <si>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</si>
  <si>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</si>
  <si>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</si>
  <si>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</si>
  <si>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</si>
  <si>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</si>
  <si>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</si>
  <si>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</si>
  <si>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</si>
  <si>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</si>
  <si>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</si>
  <si>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</si>
  <si>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</si>
  <si>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</si>
  <si>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</si>
  <si>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</si>
  <si>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</si>
  <si>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</si>
  <si>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</si>
  <si>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</si>
  <si>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</si>
  <si>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</si>
  <si>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</si>
  <si>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</si>
  <si>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</si>
  <si>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</si>
  <si>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</si>
  <si>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</si>
  <si>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</si>
  <si>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</si>
  <si>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</si>
  <si>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</si>
  <si>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</si>
  <si>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</si>
  <si>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</si>
  <si>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</si>
  <si>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</si>
  <si>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</si>
  <si>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</si>
  <si>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</si>
  <si>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</si>
  <si>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</si>
  <si>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</si>
  <si>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</si>
  <si>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</si>
  <si>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</si>
  <si>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</si>
  <si>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</si>
  <si>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</si>
  <si>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</si>
  <si>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</si>
  <si>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</si>
  <si>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</si>
  <si>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</si>
  <si>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</si>
  <si>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</si>
  <si>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</si>
  <si>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</si>
  <si>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</si>
  <si>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</si>
  <si>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</si>
  <si>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</si>
  <si>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</si>
  <si>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</si>
  <si>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</si>
  <si>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</si>
  <si>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</si>
  <si>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</si>
  <si>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</si>
  <si>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</si>
  <si>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</si>
  <si>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</si>
  <si>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</si>
  <si>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</si>
  <si>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</si>
  <si>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</si>
  <si>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</si>
  <si>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</si>
  <si>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</si>
  <si>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</si>
  <si>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</si>
  <si>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</si>
  <si>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</si>
  <si>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</si>
  <si>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</si>
  <si>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</si>
  <si>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</si>
  <si>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</si>
  <si>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</si>
  <si>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</si>
  <si>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</si>
  <si>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</si>
  <si>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</si>
  <si>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</si>
  <si>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</si>
  <si>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</si>
  <si>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</si>
  <si>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</si>
  <si>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</si>
  <si>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</si>
  <si>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</si>
  <si>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</si>
  <si>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</si>
  <si>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</si>
  <si>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</si>
  <si>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</si>
  <si>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</si>
  <si>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</si>
  <si>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</si>
  <si>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</si>
  <si>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</si>
  <si>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</si>
  <si>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</si>
  <si>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</si>
  <si>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</si>
  <si>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</si>
  <si>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</si>
  <si>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</si>
  <si>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</si>
  <si>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</si>
  <si>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</si>
  <si>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</si>
  <si>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</si>
  <si>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</si>
  <si>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</si>
  <si>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</si>
  <si>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</si>
  <si>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</si>
  <si>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</si>
  <si>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</si>
  <si>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</si>
  <si>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</si>
  <si>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</si>
  <si>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</si>
  <si>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</si>
  <si>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</si>
  <si>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</si>
  <si>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</si>
  <si>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</si>
  <si>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</si>
  <si>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</si>
  <si>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</si>
  <si>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</si>
  <si>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</si>
  <si>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</si>
  <si>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</si>
  <si>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</si>
  <si>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</si>
  <si>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</si>
  <si>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</si>
  <si>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</si>
  <si>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</si>
  <si>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</si>
  <si>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</si>
  <si>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</si>
  <si>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</si>
  <si>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</si>
  <si>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</si>
  <si>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</si>
  <si>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</si>
  <si>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</si>
  <si>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</si>
  <si>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</si>
  <si>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</si>
  <si>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</si>
  <si>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</si>
  <si>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</si>
  <si>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</si>
  <si>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</si>
  <si>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</si>
  <si>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</si>
  <si>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</si>
  <si>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</si>
  <si>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</si>
  <si>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</si>
  <si>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</si>
  <si>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</si>
  <si>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</si>
  <si>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</si>
  <si>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</si>
  <si>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</si>
  <si>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</si>
  <si>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</si>
  <si>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</si>
  <si>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</si>
  <si>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</si>
  <si>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</si>
  <si>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</si>
  <si>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</si>
  <si>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</si>
  <si>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</si>
  <si>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</si>
  <si>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</si>
  <si>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</si>
  <si>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</si>
  <si>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</si>
  <si>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</si>
  <si>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</si>
  <si>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</si>
  <si>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</si>
  <si>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</si>
  <si>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</si>
  <si>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</si>
  <si>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</si>
  <si>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</si>
  <si>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</si>
  <si>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</si>
  <si>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</si>
  <si>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</si>
  <si>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</si>
  <si>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</si>
  <si>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</si>
  <si>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</si>
  <si>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</si>
  <si>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</si>
  <si>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</si>
  <si>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</si>
  <si>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</si>
  <si>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</si>
  <si>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</si>
  <si>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</si>
  <si>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</si>
  <si>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</si>
  <si>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</si>
  <si>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</si>
  <si>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</si>
  <si>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</si>
  <si>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</si>
  <si>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</si>
  <si>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</si>
  <si>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</si>
  <si>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</si>
  <si>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</si>
  <si>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</si>
  <si>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</si>
  <si>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</si>
  <si>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</si>
  <si>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</si>
  <si>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</si>
  <si>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</si>
  <si>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</si>
  <si>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</si>
  <si>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</si>
  <si>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</si>
  <si>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</si>
  <si>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</si>
  <si>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</si>
  <si>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</si>
  <si>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</si>
  <si>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</si>
  <si>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</si>
  <si>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</si>
  <si>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</si>
  <si>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</si>
  <si>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</si>
  <si>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</si>
  <si>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</si>
  <si>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</si>
  <si>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</si>
  <si>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</si>
  <si>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</si>
  <si>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</si>
  <si>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</si>
  <si>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</si>
  <si>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</si>
  <si>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</si>
  <si>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</si>
  <si>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</si>
  <si>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</si>
  <si>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</si>
  <si>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</si>
  <si>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</si>
  <si>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</si>
  <si>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</si>
  <si>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</si>
  <si>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</si>
  <si>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</si>
  <si>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</si>
  <si>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</si>
  <si>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</si>
  <si>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</si>
  <si>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</si>
  <si>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</si>
  <si>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</si>
  <si>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</si>
  <si>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</si>
  <si>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</si>
  <si>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</si>
  <si>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</si>
  <si>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</si>
  <si>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</si>
  <si>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</si>
  <si>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</si>
  <si>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</si>
  <si>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</si>
  <si>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</si>
  <si>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</si>
  <si>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</si>
  <si>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</si>
  <si>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</si>
  <si>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</si>
  <si>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</si>
  <si>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</si>
  <si>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</si>
  <si>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</si>
  <si>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</si>
  <si>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</si>
  <si>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</si>
  <si>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</si>
  <si>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</si>
  <si>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</si>
  <si>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</si>
  <si>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</si>
  <si>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</si>
  <si>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</si>
  <si>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</si>
  <si>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</si>
  <si>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</si>
  <si>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</si>
  <si>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</si>
  <si>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</si>
  <si>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</si>
  <si>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</si>
  <si>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</si>
  <si>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</si>
  <si>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</si>
  <si>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</si>
  <si>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</si>
  <si>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</si>
  <si>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</si>
  <si>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</si>
  <si>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</si>
  <si>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</si>
  <si>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</si>
  <si>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</si>
  <si>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</si>
  <si>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</si>
  <si>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</si>
  <si>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</si>
  <si>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</si>
  <si>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</si>
  <si>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</si>
  <si>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</si>
  <si>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</si>
  <si>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</si>
  <si>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</si>
  <si>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</si>
  <si>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</si>
  <si>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</si>
  <si>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</si>
  <si>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</si>
  <si>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</si>
  <si>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</si>
  <si>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</si>
  <si>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</si>
  <si>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</si>
  <si>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</si>
  <si>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</si>
  <si>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</si>
  <si>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</si>
  <si>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</si>
  <si>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</si>
  <si>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</si>
  <si>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</si>
  <si>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</si>
  <si>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</si>
  <si>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</si>
  <si>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</si>
  <si>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</si>
  <si>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</si>
  <si>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</si>
  <si>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</si>
  <si>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</si>
  <si>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</si>
  <si>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</si>
  <si>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</si>
  <si>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</si>
  <si>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</si>
  <si>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</si>
  <si>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</si>
  <si>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</si>
  <si>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</si>
  <si>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</si>
  <si>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</si>
  <si>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</si>
  <si>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</si>
  <si>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</si>
  <si>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</si>
  <si>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</si>
  <si>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</si>
  <si>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</si>
  <si>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</si>
  <si>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</si>
  <si>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</si>
  <si>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</si>
  <si>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</si>
  <si>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</si>
  <si>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</si>
  <si>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</si>
  <si>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</si>
  <si>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</si>
  <si>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</si>
  <si>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</si>
  <si>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</si>
  <si>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</si>
  <si>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</si>
  <si>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</si>
  <si>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</si>
  <si>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</si>
  <si>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</si>
  <si>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</si>
  <si>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</si>
  <si>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</si>
  <si>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</si>
  <si>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</si>
  <si>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</si>
  <si>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</si>
  <si>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</si>
  <si>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</si>
  <si>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</si>
  <si>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</si>
  <si>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</si>
  <si>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</si>
  <si>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</si>
  <si>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</si>
  <si>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</si>
  <si>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</si>
  <si>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</si>
  <si>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</si>
  <si>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</si>
  <si>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</si>
  <si>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</si>
  <si>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</si>
  <si>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</si>
  <si>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</si>
  <si>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</si>
  <si>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</si>
  <si>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</si>
  <si>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</si>
  <si>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</si>
  <si>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</si>
  <si>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</si>
  <si>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</si>
  <si>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</si>
  <si>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</si>
  <si>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</si>
  <si>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</si>
  <si>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</si>
  <si>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</si>
  <si>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</si>
  <si>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</si>
  <si>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</si>
  <si>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</si>
  <si>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</si>
  <si>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</si>
  <si>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</si>
  <si>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</si>
  <si>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</si>
  <si>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</si>
  <si>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</si>
  <si>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</si>
  <si>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</si>
  <si>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</si>
  <si>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</si>
  <si>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</si>
  <si>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</si>
  <si>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</si>
  <si>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</si>
  <si>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</si>
  <si>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</si>
  <si>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</si>
  <si>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</si>
  <si>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</si>
  <si>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</si>
  <si>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</si>
  <si>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</si>
  <si>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</si>
  <si>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</si>
  <si>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</si>
  <si>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</si>
  <si>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</si>
  <si>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</si>
  <si>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</si>
  <si>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</si>
  <si>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</si>
  <si>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</si>
  <si>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</si>
  <si>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</si>
  <si>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</si>
  <si>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</si>
  <si>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</si>
  <si>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</si>
  <si>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</si>
  <si>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</si>
  <si>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</si>
  <si>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</si>
  <si>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</si>
  <si>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</si>
  <si>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</si>
  <si>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</si>
  <si>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</si>
  <si>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</si>
  <si>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</si>
  <si>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</si>
  <si>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</si>
  <si>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</si>
  <si>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</si>
  <si>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</si>
  <si>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</si>
  <si>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</si>
  <si>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</si>
  <si>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</si>
  <si>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</si>
  <si>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</si>
  <si>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</si>
  <si>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</si>
  <si>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</si>
  <si>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</si>
  <si>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</si>
  <si>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</si>
  <si>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</si>
  <si>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</si>
  <si>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</si>
  <si>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</si>
  <si>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</si>
  <si>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</si>
  <si>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</si>
  <si>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</si>
  <si>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</si>
  <si>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</si>
  <si>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</si>
  <si>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</si>
  <si>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</si>
  <si>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</si>
  <si>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</si>
  <si>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</si>
  <si>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</si>
  <si>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</si>
  <si>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</si>
  <si>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</si>
  <si>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</si>
  <si>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</si>
  <si>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</si>
  <si>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</si>
  <si>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</si>
  <si>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</si>
  <si>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</si>
  <si>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</si>
  <si>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</si>
  <si>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</si>
  <si>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</si>
  <si>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</si>
  <si>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</si>
  <si>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</si>
  <si>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</si>
  <si>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</si>
  <si>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</si>
  <si>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</si>
  <si>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</si>
  <si>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</si>
  <si>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</si>
  <si>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</si>
  <si>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</si>
  <si>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</si>
  <si>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</si>
  <si>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</si>
  <si>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</si>
  <si>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</si>
  <si>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</si>
  <si>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</si>
  <si>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</si>
  <si>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</si>
  <si>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</si>
  <si>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</si>
  <si>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</si>
  <si>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</si>
  <si>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</si>
  <si>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</si>
  <si>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</si>
  <si>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</si>
  <si>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</si>
  <si>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</si>
  <si>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</si>
  <si>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</si>
  <si>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</si>
  <si>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</si>
  <si>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</si>
  <si>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</si>
  <si>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</si>
  <si>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</si>
  <si>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</si>
  <si>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</si>
  <si>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</si>
  <si>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</si>
  <si>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</si>
  <si>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</si>
  <si>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</si>
  <si>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</si>
  <si>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</si>
  <si>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</si>
  <si>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</si>
  <si>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</si>
  <si>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</si>
  <si>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</si>
  <si>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</si>
  <si>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</si>
  <si>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</si>
  <si>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</si>
  <si>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</si>
  <si>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</si>
  <si>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</si>
  <si>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</si>
  <si>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</si>
  <si>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</si>
  <si>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</si>
  <si>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</si>
  <si>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</si>
  <si>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</si>
  <si>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</si>
  <si>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</si>
  <si>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</si>
  <si>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</si>
  <si>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</si>
  <si>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</si>
  <si>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</si>
  <si>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</si>
  <si>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</si>
  <si>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</si>
  <si>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</si>
  <si>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</si>
  <si>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</si>
  <si>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</si>
  <si>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</si>
  <si>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</si>
  <si>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</si>
  <si>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</si>
  <si>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</si>
  <si>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</si>
  <si>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</si>
  <si>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</si>
  <si>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</si>
  <si>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</si>
  <si>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</si>
  <si>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</si>
  <si>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</si>
  <si>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</si>
  <si>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</si>
  <si>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</si>
  <si>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</si>
  <si>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</si>
  <si>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</si>
  <si>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</si>
  <si>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</si>
  <si>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</si>
  <si>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</si>
  <si>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</si>
  <si>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</si>
  <si>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</si>
  <si>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</si>
  <si>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</si>
  <si>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</si>
  <si>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</si>
  <si>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</si>
  <si>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</si>
  <si>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</si>
  <si>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</si>
  <si>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</si>
  <si>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</si>
  <si>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</si>
  <si>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</si>
  <si>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</si>
  <si>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</si>
  <si>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</si>
  <si>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</si>
  <si>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</si>
  <si>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</si>
  <si>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</si>
  <si>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</si>
  <si>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</si>
  <si>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</si>
  <si>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</si>
  <si>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</si>
  <si>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</si>
  <si>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</si>
  <si>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</si>
  <si>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</si>
  <si>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</si>
  <si>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</si>
  <si>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</si>
  <si>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</si>
  <si>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</si>
  <si>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</si>
  <si>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</si>
  <si>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</si>
  <si>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</si>
  <si>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</si>
  <si>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</si>
  <si>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</si>
  <si>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</si>
  <si>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</si>
  <si>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</si>
  <si>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</si>
  <si>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</si>
  <si>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</si>
  <si>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</si>
  <si>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</si>
  <si>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</si>
  <si>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</si>
  <si>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</si>
  <si>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</si>
  <si>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</si>
  <si>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</si>
  <si>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</si>
  <si>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</si>
  <si>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</si>
  <si>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</si>
  <si>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</si>
  <si>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</si>
  <si>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</si>
  <si>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</si>
  <si>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</si>
  <si>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</si>
  <si>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</si>
  <si>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</si>
  <si>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</si>
  <si>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</si>
  <si>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</si>
  <si>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</si>
  <si>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</si>
  <si>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</si>
  <si>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</si>
  <si>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</si>
  <si>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</si>
  <si>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</si>
  <si>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</si>
  <si>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</si>
  <si>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</si>
  <si>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</si>
  <si>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</si>
  <si>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</si>
  <si>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</si>
  <si>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</si>
  <si>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</si>
  <si>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</si>
  <si>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</si>
  <si>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</si>
  <si>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</si>
  <si>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</si>
  <si>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</si>
  <si>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</si>
  <si>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</si>
  <si>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</si>
  <si>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</si>
  <si>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</si>
  <si>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</si>
  <si>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</si>
  <si>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</si>
  <si>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</si>
  <si>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</si>
  <si>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</si>
  <si>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</si>
  <si>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</si>
  <si>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</si>
  <si>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</si>
  <si>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</si>
  <si>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</si>
  <si>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</si>
  <si>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</si>
  <si>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</si>
  <si>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</si>
  <si>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</si>
  <si>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</si>
  <si>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</si>
  <si>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</si>
  <si>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</si>
  <si>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</si>
  <si>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</si>
  <si>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</si>
  <si>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</si>
  <si>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</si>
  <si>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</si>
  <si>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</si>
  <si>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</si>
  <si>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</si>
  <si>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</si>
  <si>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</si>
  <si>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</si>
  <si>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</si>
  <si>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</si>
  <si>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</si>
  <si>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</si>
  <si>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</si>
  <si>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</si>
  <si>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</si>
  <si>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</si>
  <si>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</si>
  <si>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</si>
  <si>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</si>
  <si>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</si>
  <si>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</si>
  <si>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</si>
  <si>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</si>
  <si>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</si>
  <si>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</si>
  <si>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</si>
  <si>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</si>
  <si>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</si>
  <si>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</si>
  <si>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</si>
  <si>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</si>
  <si>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</si>
  <si>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</si>
  <si>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</si>
  <si>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</si>
  <si>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</si>
  <si>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</si>
  <si>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</si>
  <si>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</si>
  <si>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</si>
  <si>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</si>
  <si>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</si>
  <si>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</si>
  <si>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</si>
  <si>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</si>
  <si>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</si>
  <si>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</si>
  <si>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</si>
  <si>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</si>
  <si>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</si>
  <si>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</si>
  <si>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</si>
  <si>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</si>
  <si>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</si>
  <si>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</si>
  <si>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</si>
  <si>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</si>
  <si>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</si>
  <si>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</si>
  <si>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</si>
  <si>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</si>
  <si>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</si>
  <si>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</si>
  <si>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</si>
  <si>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</si>
  <si>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</si>
  <si>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</si>
  <si>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</si>
  <si>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</si>
  <si>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</si>
  <si>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</si>
  <si>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</si>
  <si>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</si>
  <si>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</si>
  <si>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</si>
  <si>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</si>
  <si>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</si>
  <si>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</si>
  <si>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</si>
  <si>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</si>
  <si>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</si>
  <si>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</si>
  <si>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</si>
  <si>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</si>
  <si>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</si>
  <si>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</si>
  <si>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</si>
  <si>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</si>
  <si>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</si>
  <si>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</si>
  <si>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</si>
  <si>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</si>
  <si>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</si>
  <si>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</si>
  <si>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</si>
  <si>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</si>
  <si>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</si>
  <si>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</si>
  <si>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</si>
  <si>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</si>
  <si>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</si>
  <si>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</si>
  <si>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</si>
  <si>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</si>
  <si>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</si>
  <si>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</si>
  <si>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</si>
  <si>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</si>
  <si>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</si>
  <si>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</si>
  <si>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</si>
  <si>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</si>
  <si>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</si>
  <si>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</si>
  <si>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</si>
  <si>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</si>
  <si>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</si>
  <si>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</si>
  <si>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</si>
  <si>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</si>
  <si>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</si>
  <si>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</si>
  <si>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</si>
  <si>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</si>
  <si>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</si>
  <si>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</si>
  <si>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</si>
  <si>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</si>
  <si>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</si>
  <si>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</si>
  <si>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</si>
  <si>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</si>
  <si>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</si>
  <si>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</si>
  <si>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</si>
  <si>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</si>
  <si>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</si>
  <si>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</si>
  <si>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</si>
  <si>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</si>
  <si>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</si>
  <si>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</si>
  <si>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</si>
  <si>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</si>
  <si>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</si>
  <si>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</si>
  <si>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</si>
  <si>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</si>
  <si>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</si>
  <si>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</si>
  <si>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</si>
  <si>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</si>
  <si>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</si>
  <si>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</si>
  <si>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</si>
  <si>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</si>
  <si>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</si>
  <si>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</si>
  <si>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</si>
  <si>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</si>
  <si>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</si>
  <si>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</si>
  <si>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</si>
  <si>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</si>
  <si>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</si>
  <si>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</si>
  <si>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</si>
  <si>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</si>
  <si>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</si>
  <si>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</si>
  <si>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</si>
  <si>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</si>
  <si>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</si>
  <si>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</si>
  <si>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</si>
  <si>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</si>
  <si>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</si>
  <si>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</si>
  <si>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</si>
  <si>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</si>
  <si>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</si>
  <si>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</si>
  <si>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</si>
  <si>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</si>
  <si>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</si>
  <si>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</si>
  <si>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</si>
  <si>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</si>
  <si>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</si>
  <si>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</si>
  <si>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</si>
  <si>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</si>
  <si>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</si>
  <si>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</si>
  <si>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</si>
  <si>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</si>
  <si>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</si>
  <si>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</si>
  <si>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</si>
  <si>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</si>
  <si>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</si>
  <si>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</si>
  <si>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</si>
  <si>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</si>
  <si>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</si>
  <si>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</si>
  <si>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</si>
  <si>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</si>
  <si>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</si>
  <si>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</si>
  <si>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</si>
  <si>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</si>
  <si>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</si>
  <si>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</si>
  <si>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</si>
  <si>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</si>
  <si>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</si>
  <si>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</si>
  <si>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</si>
  <si>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</si>
  <si>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</si>
  <si>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</si>
  <si>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</si>
  <si>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</si>
  <si>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</si>
  <si>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</si>
  <si>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</si>
  <si>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</si>
  <si>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</si>
  <si>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</si>
  <si>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</si>
  <si>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</si>
  <si>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</si>
  <si>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</si>
  <si>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</si>
  <si>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</si>
  <si>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</si>
  <si>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</si>
  <si>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</si>
  <si>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</si>
  <si>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</si>
  <si>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</si>
  <si>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</si>
  <si>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</si>
  <si>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</si>
  <si>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</si>
  <si>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</si>
  <si>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</si>
  <si>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</si>
  <si>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</si>
  <si>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</si>
  <si>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</si>
  <si>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</si>
  <si>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</si>
  <si>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</si>
  <si>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</si>
  <si>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</si>
  <si>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</si>
  <si>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</si>
  <si>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</si>
  <si>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</si>
  <si>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</si>
  <si>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</si>
  <si>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</si>
  <si>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</si>
  <si>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</si>
  <si>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</si>
  <si>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</si>
  <si>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</si>
  <si>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</si>
  <si>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</si>
  <si>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</si>
  <si>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</si>
  <si>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</si>
  <si>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</si>
  <si>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</si>
  <si>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</si>
  <si>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</si>
  <si>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</si>
  <si>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</si>
  <si>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</si>
  <si>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</si>
  <si>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</si>
  <si>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</si>
  <si>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</si>
  <si>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</si>
  <si>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</si>
  <si>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</si>
  <si>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</si>
  <si>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</si>
  <si>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</si>
  <si>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</si>
  <si>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</si>
  <si>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</si>
  <si>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</si>
  <si>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</si>
  <si>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</si>
  <si>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</si>
  <si>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</si>
  <si>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</si>
  <si>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</si>
  <si>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</si>
  <si>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</si>
  <si>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</si>
  <si>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</si>
  <si>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</si>
  <si>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</si>
  <si>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</si>
  <si>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</si>
  <si>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</si>
  <si>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</si>
  <si>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</si>
  <si>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</si>
  <si>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</si>
  <si>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</si>
  <si>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</si>
  <si>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</si>
  <si>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</si>
  <si>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</si>
  <si>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</si>
  <si>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</si>
  <si>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</si>
  <si>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</si>
  <si>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</si>
  <si>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</si>
  <si>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</si>
  <si>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</si>
  <si>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</si>
  <si>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</si>
  <si>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</si>
  <si>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</si>
  <si>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</si>
  <si>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</si>
  <si>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</si>
  <si>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</si>
  <si>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</si>
  <si>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</si>
  <si>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</si>
  <si>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</si>
  <si>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</si>
  <si>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</si>
  <si>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</si>
  <si>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</si>
  <si>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</si>
  <si>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</si>
  <si>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</si>
  <si>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</si>
  <si>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</si>
  <si>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</si>
  <si>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</si>
  <si>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</si>
  <si>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</si>
  <si>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</si>
  <si>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</si>
  <si>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</si>
  <si>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</si>
  <si>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</si>
  <si>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</si>
  <si>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</si>
  <si>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</si>
  <si>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</si>
  <si>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</si>
  <si>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</si>
  <si>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</si>
  <si>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</si>
  <si>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</si>
  <si>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</si>
  <si>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</si>
  <si>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</si>
  <si>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</si>
  <si>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</si>
  <si>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</si>
  <si>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</si>
  <si>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</si>
  <si>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</si>
  <si>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</si>
  <si>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</si>
  <si>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</si>
  <si>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</si>
  <si>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</si>
  <si>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</si>
  <si>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</si>
  <si>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</si>
  <si>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</si>
  <si>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</si>
  <si>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</si>
  <si>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</si>
  <si>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</si>
  <si>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</si>
  <si>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</si>
  <si>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</si>
  <si>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</si>
  <si>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</si>
  <si>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</si>
  <si>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</si>
  <si>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</si>
  <si>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</si>
  <si>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</si>
  <si>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</si>
  <si>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</si>
  <si>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</si>
  <si>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</si>
  <si>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</si>
  <si>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</si>
  <si>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</si>
  <si>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</si>
  <si>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</si>
  <si>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</si>
  <si>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</si>
  <si>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</si>
  <si>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</si>
  <si>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</si>
  <si>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</si>
  <si>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</si>
  <si>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</si>
  <si>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</si>
  <si>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</si>
  <si>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</si>
  <si>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</si>
  <si>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</si>
  <si>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</si>
  <si>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</si>
  <si>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</si>
  <si>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</si>
  <si>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</si>
  <si>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</si>
  <si>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</si>
  <si>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</si>
  <si>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</si>
  <si>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</si>
  <si>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</si>
  <si>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</si>
  <si>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</si>
  <si>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</si>
  <si>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</si>
  <si>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</si>
  <si>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</si>
  <si>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</si>
  <si>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</si>
  <si>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</si>
  <si>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</si>
  <si>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</si>
  <si>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</si>
  <si>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</si>
  <si>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</si>
  <si>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</si>
  <si>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</si>
  <si>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</si>
  <si>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</si>
  <si>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</si>
  <si>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</si>
  <si>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</si>
  <si>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</si>
  <si>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</si>
  <si>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</si>
  <si>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</si>
  <si>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</si>
  <si>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</si>
  <si>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</si>
  <si>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</si>
  <si>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</si>
  <si>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</si>
  <si>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</si>
  <si>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</si>
  <si>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</si>
  <si>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</si>
  <si>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</si>
  <si>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</si>
  <si>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</si>
  <si>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</si>
  <si>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</si>
  <si>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</si>
  <si>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</si>
  <si>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</si>
  <si>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</si>
  <si>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</si>
  <si>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</si>
  <si>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</si>
  <si>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</si>
  <si>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</si>
  <si>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</si>
  <si>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</si>
  <si>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</si>
  <si>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</si>
  <si>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</si>
  <si>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</si>
  <si>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</si>
  <si>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</si>
  <si>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</si>
  <si>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</si>
  <si>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</si>
  <si>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</si>
  <si>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</si>
  <si>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</si>
  <si>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</si>
  <si>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</si>
  <si>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</si>
  <si>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</si>
  <si>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</si>
  <si>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</si>
  <si>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</si>
  <si>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</si>
  <si>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</si>
  <si>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</si>
  <si>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</si>
  <si>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</si>
  <si>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</si>
  <si>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</si>
  <si>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</si>
  <si>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</si>
  <si>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</si>
  <si>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</si>
  <si>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</si>
  <si>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</si>
  <si>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</si>
  <si>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</si>
  <si>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</si>
  <si>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</si>
  <si>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</si>
  <si>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</si>
  <si>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</si>
  <si>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</si>
  <si>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</si>
  <si>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</si>
  <si>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</si>
  <si>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</si>
  <si>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</si>
  <si>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</si>
  <si>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</si>
  <si>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</si>
  <si>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</si>
  <si>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</si>
  <si>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</si>
  <si>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</si>
  <si>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</si>
  <si>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</si>
  <si>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</si>
  <si>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</si>
  <si>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</si>
  <si>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</si>
  <si>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</si>
  <si>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</si>
  <si>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</si>
  <si>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</si>
  <si>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</si>
  <si>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</si>
  <si>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</si>
  <si>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</si>
  <si>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</si>
  <si>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</si>
  <si>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</si>
  <si>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</si>
  <si>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</si>
  <si>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</si>
  <si>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</si>
  <si>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</si>
  <si>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</si>
  <si>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</si>
  <si>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</si>
  <si>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</si>
  <si>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</si>
  <si>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</si>
  <si>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</si>
  <si>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</si>
  <si>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</si>
  <si>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</si>
  <si>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</si>
  <si>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</si>
  <si>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</si>
  <si>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</si>
  <si>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</si>
  <si>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</si>
  <si>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</si>
  <si>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</si>
  <si>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</si>
  <si>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</si>
  <si>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</si>
  <si>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</si>
  <si>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</si>
  <si>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</si>
  <si>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</si>
  <si>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</si>
  <si>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</si>
  <si>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</si>
  <si>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</si>
  <si>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</si>
  <si>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</si>
  <si>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</si>
  <si>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</si>
  <si>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</si>
  <si>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</si>
  <si>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</si>
  <si>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</si>
  <si>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</si>
  <si>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</si>
  <si>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</si>
  <si>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</si>
  <si>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</si>
  <si>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</si>
  <si>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</si>
  <si>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</si>
  <si>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</si>
  <si>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</si>
  <si>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</si>
  <si>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</si>
  <si>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</si>
  <si>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</si>
  <si>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</si>
  <si>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</si>
  <si>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</si>
  <si>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</si>
  <si>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</si>
  <si>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</si>
  <si>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</si>
  <si>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</si>
  <si>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</si>
  <si>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Sum of CF_current Employee</t>
  </si>
  <si>
    <t>Total Employees</t>
  </si>
  <si>
    <t>Attrition count</t>
  </si>
  <si>
    <t>Average Age</t>
  </si>
  <si>
    <t>Active Employees</t>
  </si>
  <si>
    <t>Attrition Rate</t>
  </si>
  <si>
    <t>Average of Job Satisfaction</t>
  </si>
  <si>
    <t>Rating</t>
  </si>
  <si>
    <t>Balance Rating</t>
  </si>
  <si>
    <t>Row Labels</t>
  </si>
  <si>
    <t>Grand Total</t>
  </si>
  <si>
    <t>Sum of Employee Count</t>
  </si>
  <si>
    <t>Job roles</t>
  </si>
  <si>
    <t>attrition</t>
  </si>
  <si>
    <t>Sum of CF_attrition count</t>
  </si>
  <si>
    <t>Count of Attrition</t>
  </si>
  <si>
    <t>Marital status</t>
  </si>
  <si>
    <t>password :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</si>
</sst>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1"/>
      <color theme="0" tint="-0.34998626667073579"/>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 fontId="0" fillId="0" borderId="0" xfId="0" applyNumberFormat="1"/>
    <xf numFmtId="10" fontId="0" fillId="0" borderId="0" xfId="1" applyNumberFormat="1" applyFont="1"/>
    <xf numFmtId="0" fontId="0" fillId="2" borderId="0" xfId="0" applyFill="1"/>
    <xf numFmtId="0" fontId="2" fillId="3" borderId="0" xfId="0" applyFont="1" applyFill="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6">
    <dxf>
      <numFmt numFmtId="164" formatCode="0.0"/>
    </dxf>
    <dxf>
      <fill>
        <patternFill>
          <bgColor rgb="FF00FFFF"/>
        </patternFill>
      </fill>
    </dxf>
    <dxf>
      <font>
        <sz val="8"/>
      </font>
      <fill>
        <patternFill>
          <bgColor theme="9" tint="0.39994506668294322"/>
        </patternFill>
      </fill>
    </dxf>
    <dxf>
      <font>
        <sz val="8"/>
      </font>
      <fill>
        <patternFill>
          <bgColor theme="5" tint="0.39994506668294322"/>
        </patternFill>
      </fill>
    </dxf>
    <dxf>
      <font>
        <sz val="8"/>
      </font>
    </dxf>
    <dxf>
      <fill>
        <patternFill>
          <bgColor rgb="FFC2AD5E"/>
        </patternFill>
      </fill>
    </dxf>
  </dxfs>
  <tableStyles count="5" defaultTableStyle="TableStyleMedium2" defaultPivotStyle="PivotStyleLight16">
    <tableStyle name="Slicer Style 1" pivot="0" table="0" count="1" xr9:uid="{51CC8672-121E-4E57-8120-A5423704DC41}">
      <tableStyleElement type="wholeTable" dxfId="5"/>
    </tableStyle>
    <tableStyle name="Slicer Style 2" pivot="0" table="0" count="1" xr9:uid="{7D818471-8746-4C93-8A57-E781163EB0EA}">
      <tableStyleElement type="wholeTable" dxfId="4"/>
    </tableStyle>
    <tableStyle name="Slicer Style 3" pivot="0" table="0" count="1" xr9:uid="{83F416F3-F675-4BC2-96C9-AAD7350B1A00}">
      <tableStyleElement type="wholeTable" dxfId="3"/>
    </tableStyle>
    <tableStyle name="Slicer Style 4" pivot="0" table="0" count="1" xr9:uid="{C1DE7C99-03FF-4E7E-99BA-693784DEA4E1}">
      <tableStyleElement type="wholeTable" dxfId="2"/>
    </tableStyle>
    <tableStyle name="Table Style 1" pivot="0" count="1" xr9:uid="{38E32CD0-013F-4629-B25D-B5595984AFC8}">
      <tableStyleElement type="wholeTable" dxfId="1"/>
    </tableStyle>
  </tableStyles>
  <colors>
    <mruColors>
      <color rgb="FF00FFFF"/>
      <color rgb="FF5B1FE1"/>
      <color rgb="FFC2AD5E"/>
      <color rgb="FFB8488D"/>
      <color rgb="FFFF00FF"/>
      <color rgb="FF56616A"/>
      <color rgb="FF50706C"/>
      <color rgb="FFAB4117"/>
      <color rgb="FFEA16D1"/>
      <color rgb="FF73724E"/>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50661875484519"/>
          <c:y val="4.7463564049347672E-2"/>
          <c:w val="0.53818887464102694"/>
          <c:h val="0.85164067864610238"/>
        </c:manualLayout>
      </c:layout>
      <c:doughnutChart>
        <c:varyColors val="1"/>
        <c:ser>
          <c:idx val="0"/>
          <c:order val="0"/>
          <c:dPt>
            <c:idx val="0"/>
            <c:bubble3D val="0"/>
            <c:spPr>
              <a:gradFill>
                <a:gsLst>
                  <a:gs pos="13000">
                    <a:srgbClr val="002060"/>
                  </a:gs>
                  <a:gs pos="100000">
                    <a:srgbClr val="FF0000"/>
                  </a:gs>
                </a:gsLst>
                <a:lin ang="5400000" scaled="1"/>
              </a:gradFill>
              <a:ln w="19050">
                <a:noFill/>
              </a:ln>
              <a:effectLst/>
            </c:spPr>
            <c:extLst>
              <c:ext xmlns:c16="http://schemas.microsoft.com/office/drawing/2014/chart" uri="{C3380CC4-5D6E-409C-BE32-E72D297353CC}">
                <c16:uniqueId val="{00000001-3DC1-4E83-800E-62D0D7C0190F}"/>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3DC1-4E83-800E-62D0D7C0190F}"/>
              </c:ext>
            </c:extLst>
          </c:dPt>
          <c:val>
            <c:numRef>
              <c:f>Rating!$E$3:$E$4</c:f>
              <c:numCache>
                <c:formatCode>General</c:formatCode>
                <c:ptCount val="2"/>
                <c:pt idx="0">
                  <c:v>0.64668367346938771</c:v>
                </c:pt>
                <c:pt idx="1">
                  <c:v>0.35331632653061229</c:v>
                </c:pt>
              </c:numCache>
            </c:numRef>
          </c:val>
          <c:extLst>
            <c:ext xmlns:c16="http://schemas.microsoft.com/office/drawing/2014/chart" uri="{C3380CC4-5D6E-409C-BE32-E72D297353CC}">
              <c16:uniqueId val="{00000004-3DC1-4E83-800E-62D0D7C0190F}"/>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val>
            <c:numRef>
              <c:f>Rating!$D$3</c:f>
              <c:numCache>
                <c:formatCode>0.0</c:formatCode>
                <c:ptCount val="1"/>
                <c:pt idx="0">
                  <c:v>2.5867346938775508</c:v>
                </c:pt>
              </c:numCache>
            </c:numRef>
          </c:val>
          <c:extLst>
            <c:ext xmlns:c16="http://schemas.microsoft.com/office/drawing/2014/chart" uri="{C3380CC4-5D6E-409C-BE32-E72D297353CC}">
              <c16:uniqueId val="{00000000-CA7A-49CF-A326-F84F414CF661}"/>
            </c:ext>
          </c:extLst>
        </c:ser>
        <c:ser>
          <c:idx val="1"/>
          <c:order val="1"/>
          <c:spPr>
            <a:solidFill>
              <a:schemeClr val="bg1">
                <a:lumMod val="95000"/>
              </a:schemeClr>
            </a:solidFill>
            <a:ln>
              <a:noFill/>
            </a:ln>
            <a:effectLst/>
          </c:spPr>
          <c:invertIfNegative val="0"/>
          <c:val>
            <c:numRef>
              <c:f>Rating!$D$4</c:f>
              <c:numCache>
                <c:formatCode>0.0</c:formatCode>
                <c:ptCount val="1"/>
                <c:pt idx="0">
                  <c:v>1.4132653061224492</c:v>
                </c:pt>
              </c:numCache>
            </c:numRef>
          </c:val>
          <c:extLst>
            <c:ext xmlns:c16="http://schemas.microsoft.com/office/drawing/2014/chart" uri="{C3380CC4-5D6E-409C-BE32-E72D297353CC}">
              <c16:uniqueId val="{00000001-CA7A-49CF-A326-F84F414CF661}"/>
            </c:ext>
          </c:extLst>
        </c:ser>
        <c:dLbls>
          <c:showLegendKey val="0"/>
          <c:showVal val="0"/>
          <c:showCatName val="0"/>
          <c:showSerName val="0"/>
          <c:showPercent val="0"/>
          <c:showBubbleSize val="0"/>
        </c:dLbls>
        <c:gapWidth val="0"/>
        <c:overlap val="100"/>
        <c:axId val="586678720"/>
        <c:axId val="586698880"/>
      </c:barChart>
      <c:catAx>
        <c:axId val="586678720"/>
        <c:scaling>
          <c:orientation val="minMax"/>
        </c:scaling>
        <c:delete val="1"/>
        <c:axPos val="l"/>
        <c:majorTickMark val="out"/>
        <c:minorTickMark val="none"/>
        <c:tickLblPos val="nextTo"/>
        <c:crossAx val="586698880"/>
        <c:crosses val="autoZero"/>
        <c:auto val="1"/>
        <c:lblAlgn val="ctr"/>
        <c:lblOffset val="100"/>
        <c:noMultiLvlLbl val="0"/>
      </c:catAx>
      <c:valAx>
        <c:axId val="586698880"/>
        <c:scaling>
          <c:orientation val="minMax"/>
          <c:max val="4"/>
        </c:scaling>
        <c:delete val="1"/>
        <c:axPos val="b"/>
        <c:numFmt formatCode="0.0" sourceLinked="1"/>
        <c:majorTickMark val="out"/>
        <c:minorTickMark val="none"/>
        <c:tickLblPos val="nextTo"/>
        <c:crossAx val="58667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118957396511628"/>
          <c:y val="0.11204243657411603"/>
          <c:w val="0.64079697488142151"/>
          <c:h val="0.77591512685176789"/>
        </c:manualLayout>
      </c:layout>
      <c:doughnutChart>
        <c:varyColors val="1"/>
        <c:ser>
          <c:idx val="0"/>
          <c:order val="0"/>
          <c:spPr>
            <a:ln>
              <a:noFill/>
            </a:ln>
          </c:spPr>
          <c:dPt>
            <c:idx val="0"/>
            <c:bubble3D val="0"/>
            <c:spPr>
              <a:gradFill>
                <a:gsLst>
                  <a:gs pos="29000">
                    <a:srgbClr val="B8488D"/>
                  </a:gs>
                  <a:gs pos="100000">
                    <a:srgbClr val="C00000"/>
                  </a:gs>
                </a:gsLst>
                <a:lin ang="5400000" scaled="1"/>
              </a:gradFill>
              <a:ln w="19050">
                <a:noFill/>
              </a:ln>
              <a:effectLst/>
            </c:spPr>
            <c:extLst>
              <c:ext xmlns:c16="http://schemas.microsoft.com/office/drawing/2014/chart" uri="{C3380CC4-5D6E-409C-BE32-E72D297353CC}">
                <c16:uniqueId val="{00000001-2B76-4C56-9765-333CC0853286}"/>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2B76-4C56-9765-333CC0853286}"/>
              </c:ext>
            </c:extLst>
          </c:dPt>
          <c:val>
            <c:numRef>
              <c:f>Gender!$C$9:$C$10</c:f>
              <c:numCache>
                <c:formatCode>0%</c:formatCode>
                <c:ptCount val="2"/>
                <c:pt idx="0">
                  <c:v>1</c:v>
                </c:pt>
                <c:pt idx="1">
                  <c:v>0</c:v>
                </c:pt>
              </c:numCache>
            </c:numRef>
          </c:val>
          <c:extLst>
            <c:ext xmlns:c16="http://schemas.microsoft.com/office/drawing/2014/chart" uri="{C3380CC4-5D6E-409C-BE32-E72D297353CC}">
              <c16:uniqueId val="{00000004-2B76-4C56-9765-333CC085328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193722957132018"/>
          <c:y val="0.1226526694280191"/>
          <c:w val="0.64079697488142151"/>
          <c:h val="0.77591512685176789"/>
        </c:manualLayout>
      </c:layout>
      <c:doughnutChart>
        <c:varyColors val="1"/>
        <c:ser>
          <c:idx val="0"/>
          <c:order val="0"/>
          <c:spPr>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DA6D-438A-8B01-F9A848DF0428}"/>
              </c:ext>
            </c:extLst>
          </c:dPt>
          <c:dPt>
            <c:idx val="1"/>
            <c:bubble3D val="0"/>
            <c:spPr>
              <a:gradFill>
                <a:gsLst>
                  <a:gs pos="100000">
                    <a:srgbClr val="0070C0"/>
                  </a:gs>
                  <a:gs pos="0">
                    <a:srgbClr val="0070C0"/>
                  </a:gs>
                  <a:gs pos="55000">
                    <a:srgbClr val="C00000"/>
                  </a:gs>
                </a:gsLst>
                <a:lin ang="5400000" scaled="1"/>
              </a:gradFill>
              <a:ln w="19050">
                <a:noFill/>
              </a:ln>
              <a:effectLst/>
            </c:spPr>
            <c:extLst>
              <c:ext xmlns:c16="http://schemas.microsoft.com/office/drawing/2014/chart" uri="{C3380CC4-5D6E-409C-BE32-E72D297353CC}">
                <c16:uniqueId val="{00000003-DA6D-438A-8B01-F9A848DF0428}"/>
              </c:ext>
            </c:extLst>
          </c:dPt>
          <c:val>
            <c:numRef>
              <c:f>Gender!$C$9:$C$10</c:f>
              <c:numCache>
                <c:formatCode>0%</c:formatCode>
                <c:ptCount val="2"/>
                <c:pt idx="0">
                  <c:v>1</c:v>
                </c:pt>
                <c:pt idx="1">
                  <c:v>0</c:v>
                </c:pt>
              </c:numCache>
            </c:numRef>
          </c:val>
          <c:extLst>
            <c:ext xmlns:c16="http://schemas.microsoft.com/office/drawing/2014/chart" uri="{C3380CC4-5D6E-409C-BE32-E72D297353CC}">
              <c16:uniqueId val="{00000004-DA6D-438A-8B01-F9A848DF042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85000">
                <a:srgbClr val="C00000"/>
              </a:gs>
              <a:gs pos="22000">
                <a:schemeClr val="accent6">
                  <a:lumMod val="75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387877767270752"/>
          <c:y val="0.14367908695408155"/>
          <c:w val="0.74458230242107837"/>
          <c:h val="0.85232995217900531"/>
        </c:manualLayout>
      </c:layout>
      <c:barChart>
        <c:barDir val="bar"/>
        <c:grouping val="clustered"/>
        <c:varyColors val="0"/>
        <c:ser>
          <c:idx val="0"/>
          <c:order val="0"/>
          <c:tx>
            <c:strRef>
              <c:f>'Education by Attrition.'!$B$3</c:f>
              <c:strCache>
                <c:ptCount val="1"/>
                <c:pt idx="0">
                  <c:v>Total</c:v>
                </c:pt>
              </c:strCache>
            </c:strRef>
          </c:tx>
          <c:spPr>
            <a:gradFill flip="none" rotWithShape="1">
              <a:gsLst>
                <a:gs pos="85000">
                  <a:srgbClr val="C00000"/>
                </a:gs>
                <a:gs pos="22000">
                  <a:schemeClr val="accent6">
                    <a:lumMod val="75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Master's Degree</c:v>
                </c:pt>
                <c:pt idx="3">
                  <c:v>Associates Degree</c:v>
                </c:pt>
                <c:pt idx="4">
                  <c:v>Bachelor's Degree</c:v>
                </c:pt>
              </c:strCache>
            </c:strRef>
          </c:cat>
          <c:val>
            <c:numRef>
              <c:f>'Education by Attrition.'!$B$4:$B$9</c:f>
              <c:numCache>
                <c:formatCode>General</c:formatCode>
                <c:ptCount val="5"/>
                <c:pt idx="0">
                  <c:v>3</c:v>
                </c:pt>
                <c:pt idx="1">
                  <c:v>11</c:v>
                </c:pt>
                <c:pt idx="2">
                  <c:v>16</c:v>
                </c:pt>
                <c:pt idx="3">
                  <c:v>19</c:v>
                </c:pt>
                <c:pt idx="4">
                  <c:v>38</c:v>
                </c:pt>
              </c:numCache>
            </c:numRef>
          </c:val>
          <c:extLst>
            <c:ext xmlns:c16="http://schemas.microsoft.com/office/drawing/2014/chart" uri="{C3380CC4-5D6E-409C-BE32-E72D297353CC}">
              <c16:uniqueId val="{00000000-CA55-4D56-A5CA-3B957BD85391}"/>
            </c:ext>
          </c:extLst>
        </c:ser>
        <c:dLbls>
          <c:dLblPos val="outEnd"/>
          <c:showLegendKey val="0"/>
          <c:showVal val="1"/>
          <c:showCatName val="0"/>
          <c:showSerName val="0"/>
          <c:showPercent val="0"/>
          <c:showBubbleSize val="0"/>
        </c:dLbls>
        <c:gapWidth val="79"/>
        <c:overlap val="-1"/>
        <c:axId val="770216079"/>
        <c:axId val="770219919"/>
      </c:barChart>
      <c:catAx>
        <c:axId val="7702160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70219919"/>
        <c:crosses val="autoZero"/>
        <c:auto val="1"/>
        <c:lblAlgn val="ctr"/>
        <c:lblOffset val="100"/>
        <c:noMultiLvlLbl val="0"/>
      </c:catAx>
      <c:valAx>
        <c:axId val="770219919"/>
        <c:scaling>
          <c:orientation val="minMax"/>
        </c:scaling>
        <c:delete val="1"/>
        <c:axPos val="b"/>
        <c:numFmt formatCode="General" sourceLinked="1"/>
        <c:majorTickMark val="out"/>
        <c:minorTickMark val="none"/>
        <c:tickLblPos val="nextTo"/>
        <c:crossAx val="77021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by Attrition.!Department by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63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rgbClr val="FFFF00"/>
              </a:gs>
              <a:gs pos="4000">
                <a:srgbClr val="B8488D"/>
              </a:gs>
            </a:gsLst>
            <a:lin ang="5400000" scaled="1"/>
          </a:gradFill>
          <a:ln w="6350">
            <a:solidFill>
              <a:schemeClr val="lt1"/>
            </a:solidFill>
          </a:ln>
          <a:effectLst/>
        </c:spPr>
      </c:pivotFmt>
      <c:pivotFmt>
        <c:idx val="7"/>
        <c:spPr>
          <a:gradFill>
            <a:gsLst>
              <a:gs pos="30000">
                <a:schemeClr val="accent6">
                  <a:lumMod val="75000"/>
                </a:schemeClr>
              </a:gs>
              <a:gs pos="93000">
                <a:srgbClr val="92D050"/>
              </a:gs>
            </a:gsLst>
            <a:lin ang="5400000" scaled="1"/>
          </a:gradFill>
          <a:ln w="6350">
            <a:solidFill>
              <a:schemeClr val="lt1"/>
            </a:solidFill>
          </a:ln>
          <a:effectLst/>
        </c:spPr>
      </c:pivotFmt>
      <c:pivotFmt>
        <c:idx val="8"/>
        <c:spPr>
          <a:gradFill flip="none" rotWithShape="1">
            <a:gsLst>
              <a:gs pos="100000">
                <a:srgbClr val="00FFFF"/>
              </a:gs>
              <a:gs pos="9000">
                <a:srgbClr val="002060"/>
              </a:gs>
            </a:gsLst>
            <a:lin ang="16200000" scaled="1"/>
            <a:tileRect/>
          </a:gradFill>
          <a:ln w="6350">
            <a:solidFill>
              <a:schemeClr val="lt1"/>
            </a:solidFill>
          </a:ln>
          <a:effectLst/>
        </c:spPr>
        <c:dLbl>
          <c:idx val="0"/>
          <c:layout>
            <c:manualLayout>
              <c:x val="1.438171099328929E-2"/>
              <c:y val="-0.2205535024590847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469920448680678E-2"/>
          <c:y val="0.10143225625685019"/>
          <c:w val="0.63516749330243172"/>
          <c:h val="0.81208670765890967"/>
        </c:manualLayout>
      </c:layout>
      <c:pieChart>
        <c:varyColors val="1"/>
        <c:ser>
          <c:idx val="0"/>
          <c:order val="0"/>
          <c:tx>
            <c:strRef>
              <c:f>'Department by Attrition.'!$B$3</c:f>
              <c:strCache>
                <c:ptCount val="1"/>
                <c:pt idx="0">
                  <c:v>Total</c:v>
                </c:pt>
              </c:strCache>
            </c:strRef>
          </c:tx>
          <c:spPr>
            <a:ln w="6350"/>
          </c:spPr>
          <c:dPt>
            <c:idx val="0"/>
            <c:bubble3D val="0"/>
            <c:spPr>
              <a:gradFill>
                <a:gsLst>
                  <a:gs pos="100000">
                    <a:srgbClr val="FFFF00"/>
                  </a:gs>
                  <a:gs pos="4000">
                    <a:srgbClr val="B8488D"/>
                  </a:gs>
                </a:gsLst>
                <a:lin ang="5400000" scaled="1"/>
              </a:gradFill>
              <a:ln w="6350">
                <a:solidFill>
                  <a:schemeClr val="lt1"/>
                </a:solidFill>
              </a:ln>
              <a:effectLst/>
            </c:spPr>
            <c:extLst>
              <c:ext xmlns:c16="http://schemas.microsoft.com/office/drawing/2014/chart" uri="{C3380CC4-5D6E-409C-BE32-E72D297353CC}">
                <c16:uniqueId val="{00000001-58CA-4FD6-8BB7-EF711EFF2D1C}"/>
              </c:ext>
            </c:extLst>
          </c:dPt>
          <c:dPt>
            <c:idx val="1"/>
            <c:bubble3D val="0"/>
            <c:spPr>
              <a:gradFill>
                <a:gsLst>
                  <a:gs pos="30000">
                    <a:schemeClr val="accent6">
                      <a:lumMod val="75000"/>
                    </a:schemeClr>
                  </a:gs>
                  <a:gs pos="93000">
                    <a:srgbClr val="92D050"/>
                  </a:gs>
                </a:gsLst>
                <a:lin ang="5400000" scaled="1"/>
              </a:gradFill>
              <a:ln w="6350">
                <a:solidFill>
                  <a:schemeClr val="lt1"/>
                </a:solidFill>
              </a:ln>
              <a:effectLst/>
            </c:spPr>
            <c:extLst>
              <c:ext xmlns:c16="http://schemas.microsoft.com/office/drawing/2014/chart" uri="{C3380CC4-5D6E-409C-BE32-E72D297353CC}">
                <c16:uniqueId val="{00000003-58CA-4FD6-8BB7-EF711EFF2D1C}"/>
              </c:ext>
            </c:extLst>
          </c:dPt>
          <c:dPt>
            <c:idx val="2"/>
            <c:bubble3D val="0"/>
            <c:spPr>
              <a:gradFill flip="none" rotWithShape="1">
                <a:gsLst>
                  <a:gs pos="100000">
                    <a:srgbClr val="00FFFF"/>
                  </a:gs>
                  <a:gs pos="9000">
                    <a:srgbClr val="002060"/>
                  </a:gs>
                </a:gsLst>
                <a:lin ang="16200000" scaled="1"/>
                <a:tileRect/>
              </a:gradFill>
              <a:ln w="6350">
                <a:solidFill>
                  <a:schemeClr val="lt1"/>
                </a:solidFill>
              </a:ln>
              <a:effectLst/>
            </c:spPr>
            <c:extLst>
              <c:ext xmlns:c16="http://schemas.microsoft.com/office/drawing/2014/chart" uri="{C3380CC4-5D6E-409C-BE32-E72D297353CC}">
                <c16:uniqueId val="{00000005-58CA-4FD6-8BB7-EF711EFF2D1C}"/>
              </c:ext>
            </c:extLst>
          </c:dPt>
          <c:dLbls>
            <c:dLbl>
              <c:idx val="2"/>
              <c:layout>
                <c:manualLayout>
                  <c:x val="1.438171099328929E-2"/>
                  <c:y val="-0.2205535024590847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8CA-4FD6-8BB7-EF711EFF2D1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6.8965517241379309E-2</c:v>
                </c:pt>
                <c:pt idx="1">
                  <c:v>0.4942528735632184</c:v>
                </c:pt>
                <c:pt idx="2">
                  <c:v>0.43678160919540232</c:v>
                </c:pt>
              </c:numCache>
            </c:numRef>
          </c:val>
          <c:extLst>
            <c:ext xmlns:c16="http://schemas.microsoft.com/office/drawing/2014/chart" uri="{C3380CC4-5D6E-409C-BE32-E72D297353CC}">
              <c16:uniqueId val="{00000006-58CA-4FD6-8BB7-EF711EFF2D1C}"/>
            </c:ext>
          </c:extLst>
        </c:ser>
        <c:dLbls>
          <c:dLblPos val="outEnd"/>
          <c:showLegendKey val="0"/>
          <c:showVal val="1"/>
          <c:showCatName val="0"/>
          <c:showSerName val="0"/>
          <c:showPercent val="0"/>
          <c:showBubbleSize val="0"/>
          <c:showLeaderLines val="1"/>
        </c:dLbls>
        <c:firstSliceAng val="0"/>
      </c:pieChart>
      <c:spPr>
        <a:noFill/>
        <a:ln w="0">
          <a:noFill/>
        </a:ln>
        <a:effectLst/>
      </c:spPr>
    </c:plotArea>
    <c:legend>
      <c:legendPos val="b"/>
      <c:layout>
        <c:manualLayout>
          <c:xMode val="edge"/>
          <c:yMode val="edge"/>
          <c:x val="0.53952501707781986"/>
          <c:y val="0.84955025940465934"/>
          <c:w val="0.44585050873340659"/>
          <c:h val="0.106074772137269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50000"/>
                </a:schemeClr>
              </a:gs>
              <a:gs pos="4000">
                <a:srgbClr val="B8488D"/>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240861347980884E-2"/>
          <c:y val="0.10582010582010581"/>
          <c:w val="0.85175464422089098"/>
          <c:h val="0.77382098071074445"/>
        </c:manualLayout>
      </c:layout>
      <c:barChart>
        <c:barDir val="col"/>
        <c:grouping val="clustered"/>
        <c:varyColors val="0"/>
        <c:ser>
          <c:idx val="0"/>
          <c:order val="0"/>
          <c:tx>
            <c:strRef>
              <c:f>'Attrition by Age.'!$B$3</c:f>
              <c:strCache>
                <c:ptCount val="1"/>
                <c:pt idx="0">
                  <c:v>Total</c:v>
                </c:pt>
              </c:strCache>
            </c:strRef>
          </c:tx>
          <c:spPr>
            <a:gradFill>
              <a:gsLst>
                <a:gs pos="100000">
                  <a:schemeClr val="accent6">
                    <a:lumMod val="50000"/>
                  </a:schemeClr>
                </a:gs>
                <a:gs pos="4000">
                  <a:srgbClr val="B8488D"/>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Under 25</c:v>
                </c:pt>
                <c:pt idx="2">
                  <c:v>35 - 44</c:v>
                </c:pt>
                <c:pt idx="3">
                  <c:v>45 - 54</c:v>
                </c:pt>
                <c:pt idx="4">
                  <c:v>Over 55</c:v>
                </c:pt>
              </c:strCache>
            </c:strRef>
          </c:cat>
          <c:val>
            <c:numRef>
              <c:f>'Attrition by Age.'!$B$4:$B$9</c:f>
              <c:numCache>
                <c:formatCode>General</c:formatCode>
                <c:ptCount val="5"/>
                <c:pt idx="0">
                  <c:v>43</c:v>
                </c:pt>
                <c:pt idx="1">
                  <c:v>18</c:v>
                </c:pt>
                <c:pt idx="2">
                  <c:v>14</c:v>
                </c:pt>
                <c:pt idx="3">
                  <c:v>9</c:v>
                </c:pt>
                <c:pt idx="4">
                  <c:v>3</c:v>
                </c:pt>
              </c:numCache>
            </c:numRef>
          </c:val>
          <c:extLst>
            <c:ext xmlns:c16="http://schemas.microsoft.com/office/drawing/2014/chart" uri="{C3380CC4-5D6E-409C-BE32-E72D297353CC}">
              <c16:uniqueId val="{00000000-E85F-45AF-B9CA-7BCC4B0D1457}"/>
            </c:ext>
          </c:extLst>
        </c:ser>
        <c:dLbls>
          <c:showLegendKey val="0"/>
          <c:showVal val="0"/>
          <c:showCatName val="0"/>
          <c:showSerName val="0"/>
          <c:showPercent val="0"/>
          <c:showBubbleSize val="0"/>
        </c:dLbls>
        <c:gapWidth val="148"/>
        <c:overlap val="-27"/>
        <c:axId val="1487446047"/>
        <c:axId val="1487446527"/>
      </c:barChart>
      <c:catAx>
        <c:axId val="148744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446527"/>
        <c:crosses val="autoZero"/>
        <c:auto val="1"/>
        <c:lblAlgn val="ctr"/>
        <c:lblOffset val="100"/>
        <c:noMultiLvlLbl val="0"/>
      </c:catAx>
      <c:valAx>
        <c:axId val="1487446527"/>
        <c:scaling>
          <c:orientation val="minMax"/>
        </c:scaling>
        <c:delete val="1"/>
        <c:axPos val="l"/>
        <c:numFmt formatCode="General" sourceLinked="1"/>
        <c:majorTickMark val="none"/>
        <c:minorTickMark val="none"/>
        <c:tickLblPos val="nextTo"/>
        <c:crossAx val="148744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50661875484525"/>
          <c:y val="0.12585197244061075"/>
          <c:w val="0.53818887464102694"/>
          <c:h val="0.85164067864610238"/>
        </c:manualLayout>
      </c:layout>
      <c:doughnutChart>
        <c:varyColors val="1"/>
        <c:ser>
          <c:idx val="0"/>
          <c:order val="0"/>
          <c:dPt>
            <c:idx val="0"/>
            <c:bubble3D val="0"/>
            <c:spPr>
              <a:gradFill>
                <a:gsLst>
                  <a:gs pos="13000">
                    <a:srgbClr val="002060"/>
                  </a:gs>
                  <a:gs pos="100000">
                    <a:srgbClr val="FF0000"/>
                  </a:gs>
                </a:gsLst>
                <a:lin ang="5400000" scaled="1"/>
              </a:gradFill>
              <a:ln w="19050">
                <a:noFill/>
              </a:ln>
              <a:effectLst/>
            </c:spPr>
            <c:extLst>
              <c:ext xmlns:c16="http://schemas.microsoft.com/office/drawing/2014/chart" uri="{C3380CC4-5D6E-409C-BE32-E72D297353CC}">
                <c16:uniqueId val="{00000001-9C45-461E-839F-0E59EBD71AB2}"/>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9C45-461E-839F-0E59EBD71AB2}"/>
              </c:ext>
            </c:extLst>
          </c:dPt>
          <c:val>
            <c:numRef>
              <c:f>Rating!$E$3:$E$4</c:f>
              <c:numCache>
                <c:formatCode>General</c:formatCode>
                <c:ptCount val="2"/>
                <c:pt idx="0">
                  <c:v>0.64668367346938771</c:v>
                </c:pt>
                <c:pt idx="1">
                  <c:v>0.35331632653061229</c:v>
                </c:pt>
              </c:numCache>
            </c:numRef>
          </c:val>
          <c:extLst>
            <c:ext xmlns:c16="http://schemas.microsoft.com/office/drawing/2014/chart" uri="{C3380CC4-5D6E-409C-BE32-E72D297353CC}">
              <c16:uniqueId val="{00000004-3DC1-4E83-800E-62D0D7C0190F}"/>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val>
            <c:numRef>
              <c:f>Rating!$D$3</c:f>
              <c:numCache>
                <c:formatCode>0.0</c:formatCode>
                <c:ptCount val="1"/>
                <c:pt idx="0">
                  <c:v>2.5867346938775508</c:v>
                </c:pt>
              </c:numCache>
            </c:numRef>
          </c:val>
          <c:extLst>
            <c:ext xmlns:c16="http://schemas.microsoft.com/office/drawing/2014/chart" uri="{C3380CC4-5D6E-409C-BE32-E72D297353CC}">
              <c16:uniqueId val="{00000000-CE5E-4227-BB36-D2FF62068CFB}"/>
            </c:ext>
          </c:extLst>
        </c:ser>
        <c:ser>
          <c:idx val="1"/>
          <c:order val="1"/>
          <c:spPr>
            <a:solidFill>
              <a:schemeClr val="accent2"/>
            </a:solidFill>
            <a:ln>
              <a:solidFill>
                <a:schemeClr val="bg1"/>
              </a:solidFill>
            </a:ln>
            <a:effectLst/>
          </c:spPr>
          <c:invertIfNegative val="0"/>
          <c:dPt>
            <c:idx val="0"/>
            <c:invertIfNegative val="0"/>
            <c:bubble3D val="0"/>
            <c:spPr>
              <a:solidFill>
                <a:schemeClr val="bg1"/>
              </a:solidFill>
              <a:ln>
                <a:solidFill>
                  <a:schemeClr val="bg1"/>
                </a:solidFill>
              </a:ln>
              <a:effectLst/>
            </c:spPr>
            <c:extLst>
              <c:ext xmlns:c16="http://schemas.microsoft.com/office/drawing/2014/chart" uri="{C3380CC4-5D6E-409C-BE32-E72D297353CC}">
                <c16:uniqueId val="{00000000-01FA-4ADB-A8E2-0F4EFE514CA9}"/>
              </c:ext>
            </c:extLst>
          </c:dPt>
          <c:val>
            <c:numRef>
              <c:f>Rating!$D$4</c:f>
              <c:numCache>
                <c:formatCode>0.0</c:formatCode>
                <c:ptCount val="1"/>
                <c:pt idx="0">
                  <c:v>1.4132653061224492</c:v>
                </c:pt>
              </c:numCache>
            </c:numRef>
          </c:val>
          <c:extLst>
            <c:ext xmlns:c16="http://schemas.microsoft.com/office/drawing/2014/chart" uri="{C3380CC4-5D6E-409C-BE32-E72D297353CC}">
              <c16:uniqueId val="{00000001-CE5E-4227-BB36-D2FF62068CFB}"/>
            </c:ext>
          </c:extLst>
        </c:ser>
        <c:dLbls>
          <c:showLegendKey val="0"/>
          <c:showVal val="0"/>
          <c:showCatName val="0"/>
          <c:showSerName val="0"/>
          <c:showPercent val="0"/>
          <c:showBubbleSize val="0"/>
        </c:dLbls>
        <c:gapWidth val="0"/>
        <c:overlap val="100"/>
        <c:axId val="586678720"/>
        <c:axId val="586698880"/>
      </c:barChart>
      <c:catAx>
        <c:axId val="586678720"/>
        <c:scaling>
          <c:orientation val="minMax"/>
        </c:scaling>
        <c:delete val="1"/>
        <c:axPos val="l"/>
        <c:majorTickMark val="out"/>
        <c:minorTickMark val="none"/>
        <c:tickLblPos val="nextTo"/>
        <c:crossAx val="586698880"/>
        <c:crosses val="autoZero"/>
        <c:auto val="1"/>
        <c:lblAlgn val="ctr"/>
        <c:lblOffset val="100"/>
        <c:noMultiLvlLbl val="0"/>
      </c:catAx>
      <c:valAx>
        <c:axId val="586698880"/>
        <c:scaling>
          <c:orientation val="minMax"/>
          <c:max val="4"/>
        </c:scaling>
        <c:delete val="1"/>
        <c:axPos val="b"/>
        <c:numFmt formatCode="0.0" sourceLinked="1"/>
        <c:majorTickMark val="out"/>
        <c:minorTickMark val="none"/>
        <c:tickLblPos val="nextTo"/>
        <c:crossAx val="58667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9C-4424-9253-9198F19615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9C-4424-9253-9198F19615F3}"/>
              </c:ext>
            </c:extLst>
          </c:dPt>
          <c:val>
            <c:numRef>
              <c:f>Gender!$C$9:$C$10</c:f>
              <c:numCache>
                <c:formatCode>0%</c:formatCode>
                <c:ptCount val="2"/>
                <c:pt idx="0">
                  <c:v>1</c:v>
                </c:pt>
                <c:pt idx="1">
                  <c:v>0</c:v>
                </c:pt>
              </c:numCache>
            </c:numRef>
          </c:val>
          <c:extLst>
            <c:ext xmlns:c16="http://schemas.microsoft.com/office/drawing/2014/chart" uri="{C3380CC4-5D6E-409C-BE32-E72D297353CC}">
              <c16:uniqueId val="{00000000-5364-479E-93EE-D166EFDD0D2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Master's Degree</c:v>
                </c:pt>
                <c:pt idx="3">
                  <c:v>Associates Degree</c:v>
                </c:pt>
                <c:pt idx="4">
                  <c:v>Bachelor's Degree</c:v>
                </c:pt>
              </c:strCache>
            </c:strRef>
          </c:cat>
          <c:val>
            <c:numRef>
              <c:f>'Education by Attrition.'!$B$4:$B$9</c:f>
              <c:numCache>
                <c:formatCode>General</c:formatCode>
                <c:ptCount val="5"/>
                <c:pt idx="0">
                  <c:v>3</c:v>
                </c:pt>
                <c:pt idx="1">
                  <c:v>11</c:v>
                </c:pt>
                <c:pt idx="2">
                  <c:v>16</c:v>
                </c:pt>
                <c:pt idx="3">
                  <c:v>19</c:v>
                </c:pt>
                <c:pt idx="4">
                  <c:v>38</c:v>
                </c:pt>
              </c:numCache>
            </c:numRef>
          </c:val>
          <c:extLst>
            <c:ext xmlns:c16="http://schemas.microsoft.com/office/drawing/2014/chart" uri="{C3380CC4-5D6E-409C-BE32-E72D297353CC}">
              <c16:uniqueId val="{00000000-F2FE-4C21-AA65-FC19D451DDA7}"/>
            </c:ext>
          </c:extLst>
        </c:ser>
        <c:dLbls>
          <c:dLblPos val="outEnd"/>
          <c:showLegendKey val="0"/>
          <c:showVal val="1"/>
          <c:showCatName val="0"/>
          <c:showSerName val="0"/>
          <c:showPercent val="0"/>
          <c:showBubbleSize val="0"/>
        </c:dLbls>
        <c:gapWidth val="182"/>
        <c:axId val="770216079"/>
        <c:axId val="770219919"/>
      </c:barChart>
      <c:catAx>
        <c:axId val="7702160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219919"/>
        <c:crosses val="autoZero"/>
        <c:auto val="1"/>
        <c:lblAlgn val="ctr"/>
        <c:lblOffset val="100"/>
        <c:noMultiLvlLbl val="0"/>
      </c:catAx>
      <c:valAx>
        <c:axId val="770219919"/>
        <c:scaling>
          <c:orientation val="minMax"/>
        </c:scaling>
        <c:delete val="1"/>
        <c:axPos val="b"/>
        <c:numFmt formatCode="General" sourceLinked="1"/>
        <c:majorTickMark val="out"/>
        <c:minorTickMark val="none"/>
        <c:tickLblPos val="nextTo"/>
        <c:crossAx val="77021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by Attrition.!Department by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by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20-4948-B0D4-6074D17443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20-4948-B0D4-6074D17443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B20-4948-B0D4-6074D17443BD}"/>
              </c:ext>
            </c:extLst>
          </c:dPt>
          <c:cat>
            <c:strRef>
              <c:f>'Department by Attrition.'!$A$4:$A$7</c:f>
              <c:strCache>
                <c:ptCount val="3"/>
                <c:pt idx="0">
                  <c:v>HR</c:v>
                </c:pt>
                <c:pt idx="1">
                  <c:v>R&amp;D</c:v>
                </c:pt>
                <c:pt idx="2">
                  <c:v>Sales</c:v>
                </c:pt>
              </c:strCache>
            </c:strRef>
          </c:cat>
          <c:val>
            <c:numRef>
              <c:f>'Department by Attrition.'!$B$4:$B$7</c:f>
              <c:numCache>
                <c:formatCode>0.00%</c:formatCode>
                <c:ptCount val="3"/>
                <c:pt idx="0">
                  <c:v>6.8965517241379309E-2</c:v>
                </c:pt>
                <c:pt idx="1">
                  <c:v>0.4942528735632184</c:v>
                </c:pt>
                <c:pt idx="2">
                  <c:v>0.43678160919540232</c:v>
                </c:pt>
              </c:numCache>
            </c:numRef>
          </c:val>
          <c:extLst>
            <c:ext xmlns:c16="http://schemas.microsoft.com/office/drawing/2014/chart" uri="{C3380CC4-5D6E-409C-BE32-E72D297353CC}">
              <c16:uniqueId val="{00000000-C8AC-4821-90F4-01512DC97D5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4.6296296296296294E-2"/>
          <c:w val="0.89019685039370078"/>
          <c:h val="0.8416746864975212"/>
        </c:manualLayout>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Under 25</c:v>
                </c:pt>
                <c:pt idx="2">
                  <c:v>35 - 44</c:v>
                </c:pt>
                <c:pt idx="3">
                  <c:v>45 - 54</c:v>
                </c:pt>
                <c:pt idx="4">
                  <c:v>Over 55</c:v>
                </c:pt>
              </c:strCache>
            </c:strRef>
          </c:cat>
          <c:val>
            <c:numRef>
              <c:f>'Attrition by Age.'!$B$4:$B$9</c:f>
              <c:numCache>
                <c:formatCode>General</c:formatCode>
                <c:ptCount val="5"/>
                <c:pt idx="0">
                  <c:v>43</c:v>
                </c:pt>
                <c:pt idx="1">
                  <c:v>18</c:v>
                </c:pt>
                <c:pt idx="2">
                  <c:v>14</c:v>
                </c:pt>
                <c:pt idx="3">
                  <c:v>9</c:v>
                </c:pt>
                <c:pt idx="4">
                  <c:v>3</c:v>
                </c:pt>
              </c:numCache>
            </c:numRef>
          </c:val>
          <c:extLst>
            <c:ext xmlns:c16="http://schemas.microsoft.com/office/drawing/2014/chart" uri="{C3380CC4-5D6E-409C-BE32-E72D297353CC}">
              <c16:uniqueId val="{00000000-B5BA-4E45-B5FE-06F72155B02B}"/>
            </c:ext>
          </c:extLst>
        </c:ser>
        <c:dLbls>
          <c:showLegendKey val="0"/>
          <c:showVal val="0"/>
          <c:showCatName val="0"/>
          <c:showSerName val="0"/>
          <c:showPercent val="0"/>
          <c:showBubbleSize val="0"/>
        </c:dLbls>
        <c:gapWidth val="219"/>
        <c:overlap val="-27"/>
        <c:axId val="1487446047"/>
        <c:axId val="1487446527"/>
      </c:barChart>
      <c:catAx>
        <c:axId val="148744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446527"/>
        <c:crosses val="autoZero"/>
        <c:auto val="1"/>
        <c:lblAlgn val="ctr"/>
        <c:lblOffset val="100"/>
        <c:noMultiLvlLbl val="0"/>
      </c:catAx>
      <c:valAx>
        <c:axId val="14874465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44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C27048F-AABA-446D-9281-8873CFF7716E}">
          <cx:dataPt idx="0">
            <cx:spPr>
              <a:solidFill>
                <a:srgbClr val="56616A"/>
              </a:solidFill>
            </cx:spPr>
          </cx:dataPt>
          <cx:dataPt idx="1">
            <cx:spPr>
              <a:solidFill>
                <a:srgbClr val="5B1FE1"/>
              </a:solidFill>
            </cx:spPr>
          </cx:dataPt>
          <cx:dataPt idx="2">
            <cx:spPr>
              <a:solidFill>
                <a:srgbClr val="5B9BD5">
                  <a:lumMod val="75000"/>
                </a:srgbClr>
              </a:solidFill>
            </cx:spPr>
          </cx:dataPt>
          <cx:dataPt idx="4">
            <cx:spPr>
              <a:solidFill>
                <a:srgbClr val="70AD47">
                  <a:lumMod val="50000"/>
                </a:srgbClr>
              </a:solidFill>
            </cx:spPr>
          </cx:dataPt>
          <cx:dataPt idx="7">
            <cx:spPr>
              <a:solidFill>
                <a:srgbClr val="FFC000">
                  <a:lumMod val="75000"/>
                </a:srgbClr>
              </a:solidFill>
            </cx:spPr>
          </cx:dataPt>
          <cx:dataPt idx="8">
            <cx:spPr>
              <a:solidFill>
                <a:srgbClr val="AB4117"/>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A7EEE83E-BDC7-4158-AC47-8FB7CD28FF37}">
          <cx:tx>
            <cx:txData>
              <cx:f>_xlchart.v2.3</cx:f>
              <cx:v>Attrition</cx:v>
            </cx:txData>
          </cx:tx>
          <cx:spPr>
            <a:gradFill>
              <a:gsLst>
                <a:gs pos="95000">
                  <a:schemeClr val="accent6">
                    <a:lumMod val="50000"/>
                  </a:schemeClr>
                </a:gs>
                <a:gs pos="4000">
                  <a:schemeClr val="accent2">
                    <a:lumMod val="75000"/>
                  </a:schemeClr>
                </a:gs>
              </a:gsLst>
              <a:lin ang="5400000" scaled="1"/>
            </a:gradFill>
          </cx:spPr>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FC27048F-AABA-446D-9281-8873CFF7716E}">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A7EEE83E-BDC7-4158-AC47-8FB7CD28FF37}">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3.xml"/><Relationship Id="rId18" Type="http://schemas.openxmlformats.org/officeDocument/2006/relationships/image" Target="../media/image14.svg"/><Relationship Id="rId3" Type="http://schemas.openxmlformats.org/officeDocument/2006/relationships/image" Target="../media/image3.jpeg"/><Relationship Id="rId21" Type="http://schemas.openxmlformats.org/officeDocument/2006/relationships/chart" Target="../charts/chart5.xml"/><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image" Target="../media/image13.png"/><Relationship Id="rId25" Type="http://schemas.microsoft.com/office/2014/relationships/chartEx" Target="../charts/chartEx2.xml"/><Relationship Id="rId2" Type="http://schemas.openxmlformats.org/officeDocument/2006/relationships/image" Target="../media/image2.svg"/><Relationship Id="rId16" Type="http://schemas.openxmlformats.org/officeDocument/2006/relationships/image" Target="../media/image12.svg"/><Relationship Id="rId20"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xml"/><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1.png"/><Relationship Id="rId23"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4.xml"/><Relationship Id="rId22"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absolute">
    <xdr:from>
      <xdr:col>0</xdr:col>
      <xdr:colOff>53472</xdr:colOff>
      <xdr:row>0</xdr:row>
      <xdr:rowOff>33420</xdr:rowOff>
    </xdr:from>
    <xdr:to>
      <xdr:col>20</xdr:col>
      <xdr:colOff>523393</xdr:colOff>
      <xdr:row>33</xdr:row>
      <xdr:rowOff>180269</xdr:rowOff>
    </xdr:to>
    <xdr:sp macro="" textlink="">
      <xdr:nvSpPr>
        <xdr:cNvPr id="33" name="Frame 32">
          <a:extLst>
            <a:ext uri="{FF2B5EF4-FFF2-40B4-BE49-F238E27FC236}">
              <a16:creationId xmlns:a16="http://schemas.microsoft.com/office/drawing/2014/main" id="{3672243E-9FC0-6AD9-468B-AB7BECE2EFA2}"/>
            </a:ext>
          </a:extLst>
        </xdr:cNvPr>
        <xdr:cNvSpPr>
          <a:spLocks noChangeAspect="1"/>
        </xdr:cNvSpPr>
      </xdr:nvSpPr>
      <xdr:spPr>
        <a:xfrm>
          <a:off x="53472" y="33420"/>
          <a:ext cx="12718893" cy="6257092"/>
        </a:xfrm>
        <a:prstGeom prst="frame">
          <a:avLst>
            <a:gd name="adj1" fmla="val 4069"/>
          </a:avLst>
        </a:prstGeom>
        <a:solidFill>
          <a:schemeClr val="bg2">
            <a:lumMod val="50000"/>
          </a:schemeClr>
        </a:solidFill>
        <a:ln>
          <a:solidFill>
            <a:schemeClr val="accent4">
              <a:lumMod val="60000"/>
              <a:lumOff val="40000"/>
            </a:schemeClr>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absolute">
    <xdr:from>
      <xdr:col>0</xdr:col>
      <xdr:colOff>361295</xdr:colOff>
      <xdr:row>1</xdr:row>
      <xdr:rowOff>168565</xdr:rowOff>
    </xdr:from>
    <xdr:to>
      <xdr:col>10</xdr:col>
      <xdr:colOff>582275</xdr:colOff>
      <xdr:row>5</xdr:row>
      <xdr:rowOff>29558</xdr:rowOff>
    </xdr:to>
    <xdr:sp macro="" textlink="">
      <xdr:nvSpPr>
        <xdr:cNvPr id="3" name="Rectangle: Rounded Corners 2">
          <a:extLst>
            <a:ext uri="{FF2B5EF4-FFF2-40B4-BE49-F238E27FC236}">
              <a16:creationId xmlns:a16="http://schemas.microsoft.com/office/drawing/2014/main" id="{5247B51C-0745-1D1B-E231-8817AD3EE523}"/>
            </a:ext>
          </a:extLst>
        </xdr:cNvPr>
        <xdr:cNvSpPr>
          <a:spLocks noChangeAspect="1"/>
        </xdr:cNvSpPr>
      </xdr:nvSpPr>
      <xdr:spPr>
        <a:xfrm>
          <a:off x="361295" y="353292"/>
          <a:ext cx="6301586" cy="599902"/>
        </a:xfrm>
        <a:prstGeom prst="roundRect">
          <a:avLst/>
        </a:prstGeom>
        <a:solidFill>
          <a:schemeClr val="bg1"/>
        </a:solidFill>
        <a:ln>
          <a:noFill/>
        </a:ln>
        <a:effectLst>
          <a:outerShdw blurRad="1016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11508</xdr:colOff>
      <xdr:row>1</xdr:row>
      <xdr:rowOff>160790</xdr:rowOff>
    </xdr:from>
    <xdr:to>
      <xdr:col>20</xdr:col>
      <xdr:colOff>224869</xdr:colOff>
      <xdr:row>5</xdr:row>
      <xdr:rowOff>21783</xdr:rowOff>
    </xdr:to>
    <xdr:sp macro="" textlink="">
      <xdr:nvSpPr>
        <xdr:cNvPr id="4" name="Rectangle: Rounded Corners 3">
          <a:extLst>
            <a:ext uri="{FF2B5EF4-FFF2-40B4-BE49-F238E27FC236}">
              <a16:creationId xmlns:a16="http://schemas.microsoft.com/office/drawing/2014/main" id="{B922C3F9-3ADF-44D0-B7E6-20CD9426F9B8}"/>
            </a:ext>
          </a:extLst>
        </xdr:cNvPr>
        <xdr:cNvSpPr>
          <a:spLocks noChangeAspect="1"/>
        </xdr:cNvSpPr>
      </xdr:nvSpPr>
      <xdr:spPr>
        <a:xfrm>
          <a:off x="6748443" y="345949"/>
          <a:ext cx="5725398" cy="601628"/>
        </a:xfrm>
        <a:prstGeom prst="roundRect">
          <a:avLst/>
        </a:prstGeom>
        <a:solidFill>
          <a:schemeClr val="bg1"/>
        </a:solidFill>
        <a:ln>
          <a:noFill/>
        </a:ln>
        <a:effectLst>
          <a:outerShdw blurRad="101600" dist="762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343953</xdr:colOff>
      <xdr:row>5</xdr:row>
      <xdr:rowOff>37331</xdr:rowOff>
    </xdr:from>
    <xdr:to>
      <xdr:col>4</xdr:col>
      <xdr:colOff>366813</xdr:colOff>
      <xdr:row>10</xdr:row>
      <xdr:rowOff>134427</xdr:rowOff>
    </xdr:to>
    <xdr:pic>
      <xdr:nvPicPr>
        <xdr:cNvPr id="5" name="Graphic 4">
          <a:extLst>
            <a:ext uri="{FF2B5EF4-FFF2-40B4-BE49-F238E27FC236}">
              <a16:creationId xmlns:a16="http://schemas.microsoft.com/office/drawing/2014/main" id="{F207C809-1092-230F-16E2-4A6B7B3B37B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3953" y="960967"/>
          <a:ext cx="2455102" cy="1020733"/>
        </a:xfrm>
        <a:prstGeom prst="rect">
          <a:avLst/>
        </a:prstGeom>
      </xdr:spPr>
    </xdr:pic>
    <xdr:clientData/>
  </xdr:twoCellAnchor>
  <xdr:twoCellAnchor editAs="absolute">
    <xdr:from>
      <xdr:col>4</xdr:col>
      <xdr:colOff>307649</xdr:colOff>
      <xdr:row>5</xdr:row>
      <xdr:rowOff>37177</xdr:rowOff>
    </xdr:from>
    <xdr:to>
      <xdr:col>8</xdr:col>
      <xdr:colOff>353369</xdr:colOff>
      <xdr:row>10</xdr:row>
      <xdr:rowOff>134273</xdr:rowOff>
    </xdr:to>
    <xdr:pic>
      <xdr:nvPicPr>
        <xdr:cNvPr id="6" name="Graphic 5">
          <a:extLst>
            <a:ext uri="{FF2B5EF4-FFF2-40B4-BE49-F238E27FC236}">
              <a16:creationId xmlns:a16="http://schemas.microsoft.com/office/drawing/2014/main" id="{3A90684B-A19E-4125-9004-94F7F37733A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739891" y="960813"/>
          <a:ext cx="2477963" cy="1020733"/>
        </a:xfrm>
        <a:prstGeom prst="rect">
          <a:avLst/>
        </a:prstGeom>
      </xdr:spPr>
    </xdr:pic>
    <xdr:clientData/>
  </xdr:twoCellAnchor>
  <xdr:twoCellAnchor editAs="absolute">
    <xdr:from>
      <xdr:col>8</xdr:col>
      <xdr:colOff>284633</xdr:colOff>
      <xdr:row>5</xdr:row>
      <xdr:rowOff>37254</xdr:rowOff>
    </xdr:from>
    <xdr:to>
      <xdr:col>12</xdr:col>
      <xdr:colOff>284633</xdr:colOff>
      <xdr:row>10</xdr:row>
      <xdr:rowOff>134350</xdr:rowOff>
    </xdr:to>
    <xdr:pic>
      <xdr:nvPicPr>
        <xdr:cNvPr id="7" name="Graphic 6">
          <a:extLst>
            <a:ext uri="{FF2B5EF4-FFF2-40B4-BE49-F238E27FC236}">
              <a16:creationId xmlns:a16="http://schemas.microsoft.com/office/drawing/2014/main" id="{2D079B3A-4FC9-4575-9592-25D0E6C320D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149118" y="960890"/>
          <a:ext cx="2432242" cy="1020733"/>
        </a:xfrm>
        <a:prstGeom prst="rect">
          <a:avLst/>
        </a:prstGeom>
      </xdr:spPr>
    </xdr:pic>
    <xdr:clientData/>
  </xdr:twoCellAnchor>
  <xdr:twoCellAnchor editAs="absolute">
    <xdr:from>
      <xdr:col>12</xdr:col>
      <xdr:colOff>255849</xdr:colOff>
      <xdr:row>5</xdr:row>
      <xdr:rowOff>40062</xdr:rowOff>
    </xdr:from>
    <xdr:to>
      <xdr:col>16</xdr:col>
      <xdr:colOff>307649</xdr:colOff>
      <xdr:row>10</xdr:row>
      <xdr:rowOff>137158</xdr:rowOff>
    </xdr:to>
    <xdr:pic>
      <xdr:nvPicPr>
        <xdr:cNvPr id="8" name="Graphic 7">
          <a:extLst>
            <a:ext uri="{FF2B5EF4-FFF2-40B4-BE49-F238E27FC236}">
              <a16:creationId xmlns:a16="http://schemas.microsoft.com/office/drawing/2014/main" id="{914A0FD6-5EA1-46E0-8A76-37B466B1942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552576" y="963698"/>
          <a:ext cx="2484043" cy="1020733"/>
        </a:xfrm>
        <a:prstGeom prst="rect">
          <a:avLst/>
        </a:prstGeom>
      </xdr:spPr>
    </xdr:pic>
    <xdr:clientData/>
  </xdr:twoCellAnchor>
  <xdr:twoCellAnchor editAs="absolute">
    <xdr:from>
      <xdr:col>1</xdr:col>
      <xdr:colOff>21319</xdr:colOff>
      <xdr:row>2</xdr:row>
      <xdr:rowOff>14008</xdr:rowOff>
    </xdr:from>
    <xdr:to>
      <xdr:col>10</xdr:col>
      <xdr:colOff>423257</xdr:colOff>
      <xdr:row>5</xdr:row>
      <xdr:rowOff>6389</xdr:rowOff>
    </xdr:to>
    <xdr:grpSp>
      <xdr:nvGrpSpPr>
        <xdr:cNvPr id="39" name="Group 38">
          <a:extLst>
            <a:ext uri="{FF2B5EF4-FFF2-40B4-BE49-F238E27FC236}">
              <a16:creationId xmlns:a16="http://schemas.microsoft.com/office/drawing/2014/main" id="{E70FDB97-3947-2139-BB60-11521E54B973}"/>
            </a:ext>
          </a:extLst>
        </xdr:cNvPr>
        <xdr:cNvGrpSpPr>
          <a:grpSpLocks noChangeAspect="1"/>
        </xdr:cNvGrpSpPr>
      </xdr:nvGrpSpPr>
      <xdr:grpSpPr>
        <a:xfrm>
          <a:off x="627011" y="385239"/>
          <a:ext cx="5853169" cy="549227"/>
          <a:chOff x="590895" y="929948"/>
          <a:chExt cx="5874483" cy="546562"/>
        </a:xfrm>
      </xdr:grpSpPr>
      <xdr:sp macro="" textlink="">
        <xdr:nvSpPr>
          <xdr:cNvPr id="2" name="TextBox 1">
            <a:extLst>
              <a:ext uri="{FF2B5EF4-FFF2-40B4-BE49-F238E27FC236}">
                <a16:creationId xmlns:a16="http://schemas.microsoft.com/office/drawing/2014/main" id="{C6912CAF-BD2A-4D19-8980-1E6BEA94EAD4}"/>
              </a:ext>
            </a:extLst>
          </xdr:cNvPr>
          <xdr:cNvSpPr txBox="1"/>
        </xdr:nvSpPr>
        <xdr:spPr>
          <a:xfrm>
            <a:off x="1745673" y="929948"/>
            <a:ext cx="4719705" cy="546562"/>
          </a:xfrm>
          <a:prstGeom prst="rect">
            <a:avLst/>
          </a:prstGeom>
          <a:solidFill>
            <a:srgbClr val="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accent4">
                    <a:lumMod val="75000"/>
                  </a:schemeClr>
                </a:solidFill>
                <a:latin typeface="Amasis MT Pro Black" panose="020F0502020204030204" pitchFamily="18" charset="0"/>
              </a:rPr>
              <a:t>HR ANALYTICS DASHBOARD</a:t>
            </a:r>
          </a:p>
        </xdr:txBody>
      </xdr:sp>
      <xdr:pic>
        <xdr:nvPicPr>
          <xdr:cNvPr id="13" name="Picture 12">
            <a:extLst>
              <a:ext uri="{FF2B5EF4-FFF2-40B4-BE49-F238E27FC236}">
                <a16:creationId xmlns:a16="http://schemas.microsoft.com/office/drawing/2014/main" id="{9019205F-DCCE-541D-8757-29FEE5667A6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0895" y="976208"/>
            <a:ext cx="859521" cy="477981"/>
          </a:xfrm>
          <a:prstGeom prst="rect">
            <a:avLst/>
          </a:prstGeom>
        </xdr:spPr>
      </xdr:pic>
    </xdr:grpSp>
    <xdr:clientData/>
  </xdr:twoCellAnchor>
  <xdr:twoCellAnchor editAs="absolute">
    <xdr:from>
      <xdr:col>16</xdr:col>
      <xdr:colOff>237112</xdr:colOff>
      <xdr:row>5</xdr:row>
      <xdr:rowOff>33301</xdr:rowOff>
    </xdr:from>
    <xdr:to>
      <xdr:col>20</xdr:col>
      <xdr:colOff>290249</xdr:colOff>
      <xdr:row>10</xdr:row>
      <xdr:rowOff>130397</xdr:rowOff>
    </xdr:to>
    <xdr:pic>
      <xdr:nvPicPr>
        <xdr:cNvPr id="19" name="Graphic 18">
          <a:extLst>
            <a:ext uri="{FF2B5EF4-FFF2-40B4-BE49-F238E27FC236}">
              <a16:creationId xmlns:a16="http://schemas.microsoft.com/office/drawing/2014/main" id="{301EF4A8-A7E8-4071-BB73-51B511C4A3D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966082" y="956937"/>
          <a:ext cx="2485379" cy="1020733"/>
        </a:xfrm>
        <a:prstGeom prst="rect">
          <a:avLst/>
        </a:prstGeom>
      </xdr:spPr>
    </xdr:pic>
    <xdr:clientData/>
  </xdr:twoCellAnchor>
  <xdr:twoCellAnchor editAs="absolute">
    <xdr:from>
      <xdr:col>11</xdr:col>
      <xdr:colOff>512749</xdr:colOff>
      <xdr:row>1</xdr:row>
      <xdr:rowOff>130387</xdr:rowOff>
    </xdr:from>
    <xdr:to>
      <xdr:col>15</xdr:col>
      <xdr:colOff>138403</xdr:colOff>
      <xdr:row>5</xdr:row>
      <xdr:rowOff>84667</xdr:rowOff>
    </xdr:to>
    <xdr:grpSp>
      <xdr:nvGrpSpPr>
        <xdr:cNvPr id="40" name="Group 39">
          <a:extLst>
            <a:ext uri="{FF2B5EF4-FFF2-40B4-BE49-F238E27FC236}">
              <a16:creationId xmlns:a16="http://schemas.microsoft.com/office/drawing/2014/main" id="{47A3F6D0-46AA-79C3-7476-01A2F0C878B4}"/>
            </a:ext>
          </a:extLst>
        </xdr:cNvPr>
        <xdr:cNvGrpSpPr>
          <a:grpSpLocks noChangeAspect="1"/>
        </xdr:cNvGrpSpPr>
      </xdr:nvGrpSpPr>
      <xdr:grpSpPr>
        <a:xfrm>
          <a:off x="7175364" y="316002"/>
          <a:ext cx="2048424" cy="696742"/>
          <a:chOff x="6883467" y="45720"/>
          <a:chExt cx="2061438" cy="693189"/>
        </a:xfrm>
      </xdr:grpSpPr>
      <xdr:pic>
        <xdr:nvPicPr>
          <xdr:cNvPr id="20" name="Picture 19">
            <a:extLst>
              <a:ext uri="{FF2B5EF4-FFF2-40B4-BE49-F238E27FC236}">
                <a16:creationId xmlns:a16="http://schemas.microsoft.com/office/drawing/2014/main" id="{B925FC35-C005-4B04-866A-CE505CCA0BC4}"/>
              </a:ext>
            </a:extLst>
          </xdr:cNvPr>
          <xdr:cNvPicPr>
            <a:picLocks noChangeAspect="1"/>
          </xdr:cNvPicPr>
        </xdr:nvPicPr>
        <xdr:blipFill>
          <a:blip xmlns:r="http://schemas.openxmlformats.org/officeDocument/2006/relationships" r:embed="rId4"/>
          <a:stretch>
            <a:fillRect/>
          </a:stretch>
        </xdr:blipFill>
        <xdr:spPr>
          <a:xfrm>
            <a:off x="6883467" y="113785"/>
            <a:ext cx="520762" cy="455122"/>
          </a:xfrm>
          <a:prstGeom prst="rect">
            <a:avLst/>
          </a:prstGeom>
        </xdr:spPr>
      </xdr:pic>
      <xdr:sp macro="" textlink="">
        <xdr:nvSpPr>
          <xdr:cNvPr id="21" name="TextBox 20">
            <a:extLst>
              <a:ext uri="{FF2B5EF4-FFF2-40B4-BE49-F238E27FC236}">
                <a16:creationId xmlns:a16="http://schemas.microsoft.com/office/drawing/2014/main" id="{4CB844AD-C2CF-40D2-9661-F5A0EE09899C}"/>
              </a:ext>
            </a:extLst>
          </xdr:cNvPr>
          <xdr:cNvSpPr txBox="1"/>
        </xdr:nvSpPr>
        <xdr:spPr>
          <a:xfrm>
            <a:off x="7622104" y="45720"/>
            <a:ext cx="1322801" cy="69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C00000"/>
                </a:solidFill>
                <a:latin typeface="Amasis MT Pro Black" panose="020F0502020204030204" pitchFamily="18" charset="0"/>
              </a:rPr>
              <a:t>Job</a:t>
            </a:r>
            <a:r>
              <a:rPr lang="en-US" sz="1200" baseline="0">
                <a:solidFill>
                  <a:srgbClr val="C00000"/>
                </a:solidFill>
                <a:latin typeface="Amasis MT Pro Black" panose="020F0502020204030204" pitchFamily="18" charset="0"/>
              </a:rPr>
              <a:t> </a:t>
            </a:r>
          </a:p>
          <a:p>
            <a:r>
              <a:rPr lang="en-US" sz="1200" baseline="0">
                <a:solidFill>
                  <a:srgbClr val="C00000"/>
                </a:solidFill>
                <a:latin typeface="Amasis MT Pro Black" panose="020F0502020204030204" pitchFamily="18" charset="0"/>
              </a:rPr>
              <a:t>Statisfaction</a:t>
            </a:r>
          </a:p>
          <a:p>
            <a:r>
              <a:rPr lang="en-US" sz="1200" baseline="0">
                <a:solidFill>
                  <a:srgbClr val="C00000"/>
                </a:solidFill>
                <a:latin typeface="Amasis MT Pro Black" panose="020F0502020204030204" pitchFamily="18" charset="0"/>
              </a:rPr>
              <a:t>Rating.</a:t>
            </a:r>
            <a:endParaRPr lang="en-US" sz="1200">
              <a:solidFill>
                <a:srgbClr val="C00000"/>
              </a:solidFill>
              <a:latin typeface="Amasis MT Pro Black" panose="020F0502020204030204" pitchFamily="18" charset="0"/>
            </a:endParaRPr>
          </a:p>
        </xdr:txBody>
      </xdr:sp>
    </xdr:grpSp>
    <xdr:clientData/>
  </xdr:twoCellAnchor>
  <xdr:twoCellAnchor editAs="absolute">
    <xdr:from>
      <xdr:col>12</xdr:col>
      <xdr:colOff>56548</xdr:colOff>
      <xdr:row>4</xdr:row>
      <xdr:rowOff>81682</xdr:rowOff>
    </xdr:from>
    <xdr:to>
      <xdr:col>14</xdr:col>
      <xdr:colOff>132347</xdr:colOff>
      <xdr:row>7</xdr:row>
      <xdr:rowOff>13368</xdr:rowOff>
    </xdr:to>
    <xdr:sp macro="" textlink="">
      <xdr:nvSpPr>
        <xdr:cNvPr id="24" name="TextBox 23">
          <a:extLst>
            <a:ext uri="{FF2B5EF4-FFF2-40B4-BE49-F238E27FC236}">
              <a16:creationId xmlns:a16="http://schemas.microsoft.com/office/drawing/2014/main" id="{39E30088-771D-42E6-B9A4-67AAFC32DB34}"/>
            </a:ext>
          </a:extLst>
        </xdr:cNvPr>
        <xdr:cNvSpPr txBox="1">
          <a:spLocks noChangeAspect="1"/>
        </xdr:cNvSpPr>
      </xdr:nvSpPr>
      <xdr:spPr>
        <a:xfrm>
          <a:off x="7355706" y="803577"/>
          <a:ext cx="1292325" cy="473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aseline="0">
            <a:solidFill>
              <a:srgbClr val="73724E"/>
            </a:solidFill>
            <a:latin typeface="Amasis MT Pro Black" panose="020F0502020204030204" pitchFamily="18" charset="0"/>
          </a:endParaRPr>
        </a:p>
      </xdr:txBody>
    </xdr:sp>
    <xdr:clientData/>
  </xdr:twoCellAnchor>
  <xdr:twoCellAnchor editAs="absolute">
    <xdr:from>
      <xdr:col>0</xdr:col>
      <xdr:colOff>460355</xdr:colOff>
      <xdr:row>6</xdr:row>
      <xdr:rowOff>7158</xdr:rowOff>
    </xdr:from>
    <xdr:to>
      <xdr:col>4</xdr:col>
      <xdr:colOff>178511</xdr:colOff>
      <xdr:row>9</xdr:row>
      <xdr:rowOff>54082</xdr:rowOff>
    </xdr:to>
    <xdr:grpSp>
      <xdr:nvGrpSpPr>
        <xdr:cNvPr id="34" name="Group 33">
          <a:extLst>
            <a:ext uri="{FF2B5EF4-FFF2-40B4-BE49-F238E27FC236}">
              <a16:creationId xmlns:a16="http://schemas.microsoft.com/office/drawing/2014/main" id="{289A0C3D-4A00-75B6-9568-543812B3D362}"/>
            </a:ext>
          </a:extLst>
        </xdr:cNvPr>
        <xdr:cNvGrpSpPr>
          <a:grpSpLocks noChangeAspect="1"/>
        </xdr:cNvGrpSpPr>
      </xdr:nvGrpSpPr>
      <xdr:grpSpPr>
        <a:xfrm>
          <a:off x="460355" y="1120850"/>
          <a:ext cx="2140925" cy="603770"/>
          <a:chOff x="144780" y="792249"/>
          <a:chExt cx="2150398" cy="601105"/>
        </a:xfrm>
      </xdr:grpSpPr>
      <xdr:pic>
        <xdr:nvPicPr>
          <xdr:cNvPr id="9" name="Picture 8">
            <a:extLst>
              <a:ext uri="{FF2B5EF4-FFF2-40B4-BE49-F238E27FC236}">
                <a16:creationId xmlns:a16="http://schemas.microsoft.com/office/drawing/2014/main" id="{103E7C85-553E-4047-B2BE-03C16892DF86}"/>
              </a:ext>
            </a:extLst>
          </xdr:cNvPr>
          <xdr:cNvPicPr>
            <a:picLocks noChangeAspect="1"/>
          </xdr:cNvPicPr>
        </xdr:nvPicPr>
        <xdr:blipFill>
          <a:blip xmlns:r="http://schemas.openxmlformats.org/officeDocument/2006/relationships" r:embed="rId5"/>
          <a:stretch>
            <a:fillRect/>
          </a:stretch>
        </xdr:blipFill>
        <xdr:spPr>
          <a:xfrm>
            <a:off x="1784279" y="837969"/>
            <a:ext cx="510899" cy="502831"/>
          </a:xfrm>
          <a:prstGeom prst="rect">
            <a:avLst/>
          </a:prstGeom>
        </xdr:spPr>
      </xdr:pic>
      <xdr:sp macro="" textlink="">
        <xdr:nvSpPr>
          <xdr:cNvPr id="22" name="TextBox 21">
            <a:extLst>
              <a:ext uri="{FF2B5EF4-FFF2-40B4-BE49-F238E27FC236}">
                <a16:creationId xmlns:a16="http://schemas.microsoft.com/office/drawing/2014/main" id="{7DF25979-A4D6-40AF-9417-F5439E1F6E3E}"/>
              </a:ext>
            </a:extLst>
          </xdr:cNvPr>
          <xdr:cNvSpPr txBox="1"/>
        </xdr:nvSpPr>
        <xdr:spPr>
          <a:xfrm>
            <a:off x="144780" y="792249"/>
            <a:ext cx="1725122" cy="260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AB4117"/>
                </a:solidFill>
                <a:latin typeface="Amasis MT Pro Black" panose="020F0502020204030204" pitchFamily="18" charset="0"/>
              </a:rPr>
              <a:t>Total Employes.</a:t>
            </a:r>
          </a:p>
        </xdr:txBody>
      </xdr:sp>
      <xdr:sp macro="" textlink="KPI!A8">
        <xdr:nvSpPr>
          <xdr:cNvPr id="25" name="TextBox 24">
            <a:extLst>
              <a:ext uri="{FF2B5EF4-FFF2-40B4-BE49-F238E27FC236}">
                <a16:creationId xmlns:a16="http://schemas.microsoft.com/office/drawing/2014/main" id="{7B0C222F-60CA-4315-AE39-E21DDE0F6EE8}"/>
              </a:ext>
            </a:extLst>
          </xdr:cNvPr>
          <xdr:cNvSpPr txBox="1"/>
        </xdr:nvSpPr>
        <xdr:spPr>
          <a:xfrm>
            <a:off x="619157" y="959865"/>
            <a:ext cx="944543" cy="433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7DAE8C-EDFA-4FCC-9C54-1F7897AEAE59}" type="TxLink">
              <a:rPr lang="en-US" sz="2800" b="1" i="0" u="none" strike="noStrike" baseline="0">
                <a:solidFill>
                  <a:schemeClr val="tx1"/>
                </a:solidFill>
                <a:latin typeface="Calibri"/>
                <a:cs typeface="Calibri"/>
              </a:rPr>
              <a:pPr/>
              <a:t>588</a:t>
            </a:fld>
            <a:endParaRPr lang="en-US" sz="3200" b="1" baseline="0">
              <a:solidFill>
                <a:schemeClr val="tx1"/>
              </a:solidFill>
              <a:latin typeface="Amasis MT Pro Black" panose="020F0502020204030204" pitchFamily="18" charset="0"/>
            </a:endParaRPr>
          </a:p>
        </xdr:txBody>
      </xdr:sp>
    </xdr:grpSp>
    <xdr:clientData/>
  </xdr:twoCellAnchor>
  <xdr:twoCellAnchor editAs="absolute">
    <xdr:from>
      <xdr:col>4</xdr:col>
      <xdr:colOff>380347</xdr:colOff>
      <xdr:row>5</xdr:row>
      <xdr:rowOff>177408</xdr:rowOff>
    </xdr:from>
    <xdr:to>
      <xdr:col>8</xdr:col>
      <xdr:colOff>107379</xdr:colOff>
      <xdr:row>9</xdr:row>
      <xdr:rowOff>56714</xdr:rowOff>
    </xdr:to>
    <xdr:grpSp>
      <xdr:nvGrpSpPr>
        <xdr:cNvPr id="35" name="Group 34">
          <a:extLst>
            <a:ext uri="{FF2B5EF4-FFF2-40B4-BE49-F238E27FC236}">
              <a16:creationId xmlns:a16="http://schemas.microsoft.com/office/drawing/2014/main" id="{A767A378-58B8-A8DF-046A-2FFA93E309FD}"/>
            </a:ext>
          </a:extLst>
        </xdr:cNvPr>
        <xdr:cNvGrpSpPr>
          <a:grpSpLocks noChangeAspect="1"/>
        </xdr:cNvGrpSpPr>
      </xdr:nvGrpSpPr>
      <xdr:grpSpPr>
        <a:xfrm>
          <a:off x="2803116" y="1105485"/>
          <a:ext cx="2149801" cy="621767"/>
          <a:chOff x="2597075" y="808559"/>
          <a:chExt cx="2159275" cy="618215"/>
        </a:xfrm>
      </xdr:grpSpPr>
      <xdr:pic>
        <xdr:nvPicPr>
          <xdr:cNvPr id="16" name="Picture 15">
            <a:extLst>
              <a:ext uri="{FF2B5EF4-FFF2-40B4-BE49-F238E27FC236}">
                <a16:creationId xmlns:a16="http://schemas.microsoft.com/office/drawing/2014/main" id="{16C2303E-F220-9E37-CEA1-566F86E00083}"/>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23533" t="18424" r="23171" b="39585"/>
          <a:stretch/>
        </xdr:blipFill>
        <xdr:spPr>
          <a:xfrm>
            <a:off x="4174144" y="853209"/>
            <a:ext cx="582206" cy="500842"/>
          </a:xfrm>
          <a:prstGeom prst="rect">
            <a:avLst/>
          </a:prstGeom>
        </xdr:spPr>
      </xdr:pic>
      <xdr:sp macro="" textlink="">
        <xdr:nvSpPr>
          <xdr:cNvPr id="26" name="TextBox 25">
            <a:extLst>
              <a:ext uri="{FF2B5EF4-FFF2-40B4-BE49-F238E27FC236}">
                <a16:creationId xmlns:a16="http://schemas.microsoft.com/office/drawing/2014/main" id="{9E941289-1D37-411F-A7C8-A7FF0B62182C}"/>
              </a:ext>
            </a:extLst>
          </xdr:cNvPr>
          <xdr:cNvSpPr txBox="1"/>
        </xdr:nvSpPr>
        <xdr:spPr>
          <a:xfrm>
            <a:off x="2597075" y="808559"/>
            <a:ext cx="1418921" cy="260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AB4117"/>
                </a:solidFill>
                <a:latin typeface="Amasis MT Pro Black" panose="020F0502020204030204" pitchFamily="18" charset="0"/>
              </a:rPr>
              <a:t>Attrition Count.</a:t>
            </a:r>
          </a:p>
        </xdr:txBody>
      </xdr:sp>
      <xdr:sp macro="" textlink="KPI!B8">
        <xdr:nvSpPr>
          <xdr:cNvPr id="27" name="TextBox 26">
            <a:extLst>
              <a:ext uri="{FF2B5EF4-FFF2-40B4-BE49-F238E27FC236}">
                <a16:creationId xmlns:a16="http://schemas.microsoft.com/office/drawing/2014/main" id="{B306B58F-FDF5-43B1-825C-050210E26285}"/>
              </a:ext>
            </a:extLst>
          </xdr:cNvPr>
          <xdr:cNvSpPr txBox="1"/>
        </xdr:nvSpPr>
        <xdr:spPr>
          <a:xfrm>
            <a:off x="3197115" y="990479"/>
            <a:ext cx="825565" cy="436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8739FF-6025-45D3-9D4E-3F807EBDAD95}" type="TxLink">
              <a:rPr lang="en-US" sz="2800" b="1" i="0" u="none" strike="noStrike" baseline="0">
                <a:solidFill>
                  <a:srgbClr val="000000"/>
                </a:solidFill>
                <a:latin typeface="Calibri"/>
                <a:cs typeface="Calibri"/>
              </a:rPr>
              <a:pPr/>
              <a:t>87</a:t>
            </a:fld>
            <a:endParaRPr lang="en-US" sz="2800" b="1" i="0" u="none" strike="noStrike" baseline="0">
              <a:solidFill>
                <a:schemeClr val="tx1"/>
              </a:solidFill>
              <a:latin typeface="Calibri"/>
              <a:cs typeface="Calibri"/>
            </a:endParaRPr>
          </a:p>
        </xdr:txBody>
      </xdr:sp>
    </xdr:grpSp>
    <xdr:clientData/>
  </xdr:twoCellAnchor>
  <xdr:twoCellAnchor editAs="absolute">
    <xdr:from>
      <xdr:col>8</xdr:col>
      <xdr:colOff>369084</xdr:colOff>
      <xdr:row>5</xdr:row>
      <xdr:rowOff>113889</xdr:rowOff>
    </xdr:from>
    <xdr:to>
      <xdr:col>12</xdr:col>
      <xdr:colOff>179724</xdr:colOff>
      <xdr:row>9</xdr:row>
      <xdr:rowOff>39982</xdr:rowOff>
    </xdr:to>
    <xdr:grpSp>
      <xdr:nvGrpSpPr>
        <xdr:cNvPr id="36" name="Group 35">
          <a:extLst>
            <a:ext uri="{FF2B5EF4-FFF2-40B4-BE49-F238E27FC236}">
              <a16:creationId xmlns:a16="http://schemas.microsoft.com/office/drawing/2014/main" id="{11F21E80-688C-21F5-7BE9-FDCFC34FC0AA}"/>
            </a:ext>
          </a:extLst>
        </xdr:cNvPr>
        <xdr:cNvGrpSpPr>
          <a:grpSpLocks noChangeAspect="1"/>
        </xdr:cNvGrpSpPr>
      </xdr:nvGrpSpPr>
      <xdr:grpSpPr>
        <a:xfrm>
          <a:off x="5214622" y="1041966"/>
          <a:ext cx="2233410" cy="668554"/>
          <a:chOff x="4941085" y="760434"/>
          <a:chExt cx="2242882" cy="665002"/>
        </a:xfrm>
      </xdr:grpSpPr>
      <xdr:pic>
        <xdr:nvPicPr>
          <xdr:cNvPr id="14" name="Picture 13">
            <a:extLst>
              <a:ext uri="{FF2B5EF4-FFF2-40B4-BE49-F238E27FC236}">
                <a16:creationId xmlns:a16="http://schemas.microsoft.com/office/drawing/2014/main" id="{CBBDDBC1-C1CB-42AA-AA12-62B459548BFA}"/>
              </a:ext>
            </a:extLst>
          </xdr:cNvPr>
          <xdr:cNvPicPr>
            <a:picLocks noChangeAspect="1"/>
          </xdr:cNvPicPr>
        </xdr:nvPicPr>
        <xdr:blipFill>
          <a:blip xmlns:r="http://schemas.openxmlformats.org/officeDocument/2006/relationships" r:embed="rId7"/>
          <a:stretch>
            <a:fillRect/>
          </a:stretch>
        </xdr:blipFill>
        <xdr:spPr>
          <a:xfrm>
            <a:off x="6622027" y="853210"/>
            <a:ext cx="561940" cy="513240"/>
          </a:xfrm>
          <a:prstGeom prst="rect">
            <a:avLst/>
          </a:prstGeom>
        </xdr:spPr>
      </xdr:pic>
      <xdr:sp macro="" textlink="">
        <xdr:nvSpPr>
          <xdr:cNvPr id="28" name="TextBox 27">
            <a:extLst>
              <a:ext uri="{FF2B5EF4-FFF2-40B4-BE49-F238E27FC236}">
                <a16:creationId xmlns:a16="http://schemas.microsoft.com/office/drawing/2014/main" id="{29B7ACC9-7E40-49F3-A223-393B7E934595}"/>
              </a:ext>
            </a:extLst>
          </xdr:cNvPr>
          <xdr:cNvSpPr txBox="1"/>
        </xdr:nvSpPr>
        <xdr:spPr>
          <a:xfrm>
            <a:off x="4941085" y="760434"/>
            <a:ext cx="1680942" cy="354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aseline="0">
                <a:solidFill>
                  <a:srgbClr val="AB4117"/>
                </a:solidFill>
                <a:latin typeface="Amasis MT Pro Black" panose="020F0502020204030204" pitchFamily="18" charset="0"/>
                <a:ea typeface="+mn-ea"/>
                <a:cs typeface="+mn-cs"/>
              </a:rPr>
              <a:t>Active Employees</a:t>
            </a:r>
            <a:r>
              <a:rPr lang="en-US" sz="1400" baseline="0">
                <a:solidFill>
                  <a:srgbClr val="AB4117"/>
                </a:solidFill>
                <a:latin typeface="Amasis MT Pro Black" panose="020F0502020204030204" pitchFamily="18" charset="0"/>
                <a:ea typeface="+mn-ea"/>
                <a:cs typeface="+mn-cs"/>
              </a:rPr>
              <a:t>.</a:t>
            </a:r>
          </a:p>
        </xdr:txBody>
      </xdr:sp>
      <xdr:sp macro="" textlink="KPI!D8">
        <xdr:nvSpPr>
          <xdr:cNvPr id="29" name="TextBox 28">
            <a:extLst>
              <a:ext uri="{FF2B5EF4-FFF2-40B4-BE49-F238E27FC236}">
                <a16:creationId xmlns:a16="http://schemas.microsoft.com/office/drawing/2014/main" id="{EB7E7706-38AE-4834-BF52-7914F0BEE2AF}"/>
              </a:ext>
            </a:extLst>
          </xdr:cNvPr>
          <xdr:cNvSpPr txBox="1"/>
        </xdr:nvSpPr>
        <xdr:spPr>
          <a:xfrm>
            <a:off x="5487653" y="990478"/>
            <a:ext cx="987321" cy="43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288EB1-29FA-4A31-AB4F-F039EF87DA8C}" type="TxLink">
              <a:rPr lang="en-US" sz="2800" b="1" i="0" u="none" strike="noStrike" baseline="0">
                <a:solidFill>
                  <a:srgbClr val="000000"/>
                </a:solidFill>
                <a:latin typeface="Calibri"/>
                <a:cs typeface="Calibri"/>
              </a:rPr>
              <a:pPr/>
              <a:t>501</a:t>
            </a:fld>
            <a:endParaRPr lang="en-US" sz="6000" b="1" i="0" u="none" strike="noStrike" baseline="0">
              <a:solidFill>
                <a:srgbClr val="000000"/>
              </a:solidFill>
              <a:latin typeface="Calibri"/>
              <a:cs typeface="Calibri"/>
            </a:endParaRPr>
          </a:p>
        </xdr:txBody>
      </xdr:sp>
    </xdr:grpSp>
    <xdr:clientData/>
  </xdr:twoCellAnchor>
  <xdr:twoCellAnchor editAs="absolute">
    <xdr:from>
      <xdr:col>12</xdr:col>
      <xdr:colOff>471375</xdr:colOff>
      <xdr:row>5</xdr:row>
      <xdr:rowOff>156019</xdr:rowOff>
    </xdr:from>
    <xdr:to>
      <xdr:col>16</xdr:col>
      <xdr:colOff>112370</xdr:colOff>
      <xdr:row>9</xdr:row>
      <xdr:rowOff>87461</xdr:rowOff>
    </xdr:to>
    <xdr:grpSp>
      <xdr:nvGrpSpPr>
        <xdr:cNvPr id="37" name="Group 36">
          <a:extLst>
            <a:ext uri="{FF2B5EF4-FFF2-40B4-BE49-F238E27FC236}">
              <a16:creationId xmlns:a16="http://schemas.microsoft.com/office/drawing/2014/main" id="{764D91B3-60F8-8199-BDB9-D17D4D7E5977}"/>
            </a:ext>
          </a:extLst>
        </xdr:cNvPr>
        <xdr:cNvGrpSpPr>
          <a:grpSpLocks noChangeAspect="1"/>
        </xdr:cNvGrpSpPr>
      </xdr:nvGrpSpPr>
      <xdr:grpSpPr>
        <a:xfrm>
          <a:off x="7739683" y="1084096"/>
          <a:ext cx="2063764" cy="673903"/>
          <a:chOff x="7460223" y="787169"/>
          <a:chExt cx="2073238" cy="670351"/>
        </a:xfrm>
      </xdr:grpSpPr>
      <xdr:pic>
        <xdr:nvPicPr>
          <xdr:cNvPr id="18" name="Picture 17">
            <a:extLst>
              <a:ext uri="{FF2B5EF4-FFF2-40B4-BE49-F238E27FC236}">
                <a16:creationId xmlns:a16="http://schemas.microsoft.com/office/drawing/2014/main" id="{0A7A81E0-E52C-4DB0-8E9B-C255C577F192}"/>
              </a:ext>
            </a:extLst>
          </xdr:cNvPr>
          <xdr:cNvPicPr>
            <a:picLocks noChangeAspect="1"/>
          </xdr:cNvPicPr>
        </xdr:nvPicPr>
        <xdr:blipFill>
          <a:blip xmlns:r="http://schemas.openxmlformats.org/officeDocument/2006/relationships" r:embed="rId8"/>
          <a:stretch>
            <a:fillRect/>
          </a:stretch>
        </xdr:blipFill>
        <xdr:spPr>
          <a:xfrm>
            <a:off x="9107743" y="898929"/>
            <a:ext cx="425718" cy="435819"/>
          </a:xfrm>
          <a:prstGeom prst="rect">
            <a:avLst/>
          </a:prstGeom>
        </xdr:spPr>
      </xdr:pic>
      <xdr:sp macro="" textlink="">
        <xdr:nvSpPr>
          <xdr:cNvPr id="30" name="TextBox 29">
            <a:extLst>
              <a:ext uri="{FF2B5EF4-FFF2-40B4-BE49-F238E27FC236}">
                <a16:creationId xmlns:a16="http://schemas.microsoft.com/office/drawing/2014/main" id="{49D3E13F-09B4-4D2B-8EB2-8DFAF6417D54}"/>
              </a:ext>
            </a:extLst>
          </xdr:cNvPr>
          <xdr:cNvSpPr txBox="1"/>
        </xdr:nvSpPr>
        <xdr:spPr>
          <a:xfrm>
            <a:off x="7460223" y="787169"/>
            <a:ext cx="1406889" cy="276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aseline="0">
                <a:solidFill>
                  <a:srgbClr val="AB4117"/>
                </a:solidFill>
                <a:latin typeface="Amasis MT Pro Black" panose="020F0502020204030204" pitchFamily="18" charset="0"/>
                <a:ea typeface="+mn-ea"/>
                <a:cs typeface="+mn-cs"/>
              </a:rPr>
              <a:t>Attrition Rate.</a:t>
            </a:r>
          </a:p>
        </xdr:txBody>
      </xdr:sp>
      <xdr:sp macro="" textlink="KPI!E8">
        <xdr:nvSpPr>
          <xdr:cNvPr id="31" name="TextBox 30">
            <a:extLst>
              <a:ext uri="{FF2B5EF4-FFF2-40B4-BE49-F238E27FC236}">
                <a16:creationId xmlns:a16="http://schemas.microsoft.com/office/drawing/2014/main" id="{7C62C575-691C-44F2-B5E9-E6489C2549AE}"/>
              </a:ext>
            </a:extLst>
          </xdr:cNvPr>
          <xdr:cNvSpPr txBox="1"/>
        </xdr:nvSpPr>
        <xdr:spPr>
          <a:xfrm>
            <a:off x="7584549" y="1022562"/>
            <a:ext cx="1483088" cy="43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5DC879E-1A36-47C6-A1E9-3BE649E4A246}" type="TxLink">
              <a:rPr lang="en-US" sz="2800" b="1" i="0" u="none" strike="noStrike" baseline="0">
                <a:solidFill>
                  <a:srgbClr val="000000"/>
                </a:solidFill>
                <a:latin typeface="Calibri"/>
                <a:cs typeface="Calibri"/>
              </a:rPr>
              <a:pPr/>
              <a:t>14.80%</a:t>
            </a:fld>
            <a:endParaRPr lang="en-US" sz="2800" b="1" i="0" u="none" strike="noStrike" baseline="0">
              <a:solidFill>
                <a:srgbClr val="000000"/>
              </a:solidFill>
              <a:latin typeface="Calibri"/>
              <a:cs typeface="Calibri"/>
            </a:endParaRPr>
          </a:p>
        </xdr:txBody>
      </xdr:sp>
    </xdr:grpSp>
    <xdr:clientData/>
  </xdr:twoCellAnchor>
  <xdr:twoCellAnchor editAs="absolute">
    <xdr:from>
      <xdr:col>16</xdr:col>
      <xdr:colOff>510588</xdr:colOff>
      <xdr:row>5</xdr:row>
      <xdr:rowOff>132240</xdr:rowOff>
    </xdr:from>
    <xdr:to>
      <xdr:col>19</xdr:col>
      <xdr:colOff>598451</xdr:colOff>
      <xdr:row>9</xdr:row>
      <xdr:rowOff>61006</xdr:rowOff>
    </xdr:to>
    <xdr:grpSp>
      <xdr:nvGrpSpPr>
        <xdr:cNvPr id="38" name="Group 37">
          <a:extLst>
            <a:ext uri="{FF2B5EF4-FFF2-40B4-BE49-F238E27FC236}">
              <a16:creationId xmlns:a16="http://schemas.microsoft.com/office/drawing/2014/main" id="{29A24A85-3060-7FF4-DC02-A90ADD1C092B}"/>
            </a:ext>
          </a:extLst>
        </xdr:cNvPr>
        <xdr:cNvGrpSpPr>
          <a:grpSpLocks noChangeAspect="1"/>
        </xdr:cNvGrpSpPr>
      </xdr:nvGrpSpPr>
      <xdr:grpSpPr>
        <a:xfrm>
          <a:off x="10201665" y="1060317"/>
          <a:ext cx="1904940" cy="671227"/>
          <a:chOff x="10101012" y="801876"/>
          <a:chExt cx="1912045" cy="667675"/>
        </a:xfrm>
      </xdr:grpSpPr>
      <xdr:pic>
        <xdr:nvPicPr>
          <xdr:cNvPr id="17" name="Picture 16">
            <a:extLst>
              <a:ext uri="{FF2B5EF4-FFF2-40B4-BE49-F238E27FC236}">
                <a16:creationId xmlns:a16="http://schemas.microsoft.com/office/drawing/2014/main" id="{DFE6E9A9-9649-4485-98EF-0C492A6CCBBA}"/>
              </a:ext>
            </a:extLst>
          </xdr:cNvPr>
          <xdr:cNvPicPr>
            <a:picLocks noChangeAspect="1"/>
          </xdr:cNvPicPr>
        </xdr:nvPicPr>
        <xdr:blipFill>
          <a:blip xmlns:r="http://schemas.openxmlformats.org/officeDocument/2006/relationships" r:embed="rId9"/>
          <a:stretch>
            <a:fillRect/>
          </a:stretch>
        </xdr:blipFill>
        <xdr:spPr>
          <a:xfrm>
            <a:off x="11539450" y="931256"/>
            <a:ext cx="473607" cy="448730"/>
          </a:xfrm>
          <a:prstGeom prst="rect">
            <a:avLst/>
          </a:prstGeom>
        </xdr:spPr>
      </xdr:pic>
      <xdr:sp macro="" textlink="">
        <xdr:nvSpPr>
          <xdr:cNvPr id="23" name="TextBox 22">
            <a:extLst>
              <a:ext uri="{FF2B5EF4-FFF2-40B4-BE49-F238E27FC236}">
                <a16:creationId xmlns:a16="http://schemas.microsoft.com/office/drawing/2014/main" id="{3D122C56-037A-47D3-9A84-2C1F86C39AC3}"/>
              </a:ext>
            </a:extLst>
          </xdr:cNvPr>
          <xdr:cNvSpPr txBox="1"/>
        </xdr:nvSpPr>
        <xdr:spPr>
          <a:xfrm>
            <a:off x="10101012" y="801876"/>
            <a:ext cx="1392184" cy="3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aseline="0">
                <a:solidFill>
                  <a:srgbClr val="AB4117"/>
                </a:solidFill>
                <a:latin typeface="Amasis MT Pro Black" panose="020F0502020204030204" pitchFamily="18" charset="0"/>
                <a:ea typeface="+mn-ea"/>
                <a:cs typeface="+mn-cs"/>
              </a:rPr>
              <a:t>Average Age.</a:t>
            </a:r>
          </a:p>
        </xdr:txBody>
      </xdr:sp>
      <xdr:sp macro="" textlink="KPI!C8">
        <xdr:nvSpPr>
          <xdr:cNvPr id="32" name="TextBox 31">
            <a:extLst>
              <a:ext uri="{FF2B5EF4-FFF2-40B4-BE49-F238E27FC236}">
                <a16:creationId xmlns:a16="http://schemas.microsoft.com/office/drawing/2014/main" id="{051B4A94-1A60-47EF-92FA-5C2D40F57B7E}"/>
              </a:ext>
            </a:extLst>
          </xdr:cNvPr>
          <xdr:cNvSpPr txBox="1"/>
        </xdr:nvSpPr>
        <xdr:spPr>
          <a:xfrm>
            <a:off x="10509885" y="1034593"/>
            <a:ext cx="588944" cy="434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6F53440-6168-4C5B-922D-86CEDA219FF6}" type="TxLink">
              <a:rPr lang="en-US" sz="2800" b="1" i="0" u="none" strike="noStrike" baseline="0">
                <a:solidFill>
                  <a:srgbClr val="000000"/>
                </a:solidFill>
                <a:latin typeface="Calibri"/>
                <a:cs typeface="Calibri"/>
              </a:rPr>
              <a:pPr/>
              <a:t>37</a:t>
            </a:fld>
            <a:endParaRPr lang="en-US" sz="6000" b="1" i="0" u="none" strike="noStrike" baseline="0">
              <a:solidFill>
                <a:srgbClr val="000000"/>
              </a:solidFill>
              <a:latin typeface="Calibri"/>
              <a:cs typeface="Calibri"/>
            </a:endParaRPr>
          </a:p>
        </xdr:txBody>
      </xdr:sp>
    </xdr:grpSp>
    <xdr:clientData/>
  </xdr:twoCellAnchor>
  <xdr:twoCellAnchor editAs="absolute">
    <xdr:from>
      <xdr:col>0</xdr:col>
      <xdr:colOff>327587</xdr:colOff>
      <xdr:row>9</xdr:row>
      <xdr:rowOff>42142</xdr:rowOff>
    </xdr:from>
    <xdr:to>
      <xdr:col>6</xdr:col>
      <xdr:colOff>583962</xdr:colOff>
      <xdr:row>23</xdr:row>
      <xdr:rowOff>54033</xdr:rowOff>
    </xdr:to>
    <xdr:pic>
      <xdr:nvPicPr>
        <xdr:cNvPr id="41" name="Graphic 40">
          <a:extLst>
            <a:ext uri="{FF2B5EF4-FFF2-40B4-BE49-F238E27FC236}">
              <a16:creationId xmlns:a16="http://schemas.microsoft.com/office/drawing/2014/main" id="{D0C0A4D1-4EA6-44BC-952C-A82C1041A8B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7587" y="1708572"/>
          <a:ext cx="3931067" cy="2604115"/>
        </a:xfrm>
        <a:prstGeom prst="rect">
          <a:avLst/>
        </a:prstGeom>
      </xdr:spPr>
    </xdr:pic>
    <xdr:clientData/>
  </xdr:twoCellAnchor>
  <xdr:twoCellAnchor editAs="absolute">
    <xdr:from>
      <xdr:col>0</xdr:col>
      <xdr:colOff>356074</xdr:colOff>
      <xdr:row>19</xdr:row>
      <xdr:rowOff>159852</xdr:rowOff>
    </xdr:from>
    <xdr:to>
      <xdr:col>6</xdr:col>
      <xdr:colOff>306223</xdr:colOff>
      <xdr:row>34</xdr:row>
      <xdr:rowOff>170916</xdr:rowOff>
    </xdr:to>
    <xdr:pic>
      <xdr:nvPicPr>
        <xdr:cNvPr id="42" name="Graphic 41">
          <a:extLst>
            <a:ext uri="{FF2B5EF4-FFF2-40B4-BE49-F238E27FC236}">
              <a16:creationId xmlns:a16="http://schemas.microsoft.com/office/drawing/2014/main" id="{CF56C6D4-6910-4E47-9971-B3D04F13754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56074" y="3677871"/>
          <a:ext cx="3624841" cy="2788447"/>
        </a:xfrm>
        <a:prstGeom prst="rect">
          <a:avLst/>
        </a:prstGeom>
      </xdr:spPr>
    </xdr:pic>
    <xdr:clientData/>
  </xdr:twoCellAnchor>
  <xdr:twoCellAnchor editAs="absolute">
    <xdr:from>
      <xdr:col>6</xdr:col>
      <xdr:colOff>487108</xdr:colOff>
      <xdr:row>9</xdr:row>
      <xdr:rowOff>30748</xdr:rowOff>
    </xdr:from>
    <xdr:to>
      <xdr:col>13</xdr:col>
      <xdr:colOff>384561</xdr:colOff>
      <xdr:row>23</xdr:row>
      <xdr:rowOff>42639</xdr:rowOff>
    </xdr:to>
    <xdr:pic>
      <xdr:nvPicPr>
        <xdr:cNvPr id="43" name="Graphic 42">
          <a:extLst>
            <a:ext uri="{FF2B5EF4-FFF2-40B4-BE49-F238E27FC236}">
              <a16:creationId xmlns:a16="http://schemas.microsoft.com/office/drawing/2014/main" id="{B79A04E5-CDC7-4DD9-B49B-C340CE61930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161800" y="1697178"/>
          <a:ext cx="4184593" cy="2604115"/>
        </a:xfrm>
        <a:prstGeom prst="rect">
          <a:avLst/>
        </a:prstGeom>
      </xdr:spPr>
    </xdr:pic>
    <xdr:clientData/>
  </xdr:twoCellAnchor>
  <xdr:twoCellAnchor editAs="absolute">
    <xdr:from>
      <xdr:col>13</xdr:col>
      <xdr:colOff>283433</xdr:colOff>
      <xdr:row>9</xdr:row>
      <xdr:rowOff>26475</xdr:rowOff>
    </xdr:from>
    <xdr:to>
      <xdr:col>20</xdr:col>
      <xdr:colOff>334711</xdr:colOff>
      <xdr:row>23</xdr:row>
      <xdr:rowOff>38366</xdr:rowOff>
    </xdr:to>
    <xdr:pic>
      <xdr:nvPicPr>
        <xdr:cNvPr id="44" name="Graphic 43">
          <a:extLst>
            <a:ext uri="{FF2B5EF4-FFF2-40B4-BE49-F238E27FC236}">
              <a16:creationId xmlns:a16="http://schemas.microsoft.com/office/drawing/2014/main" id="{A94C847C-0A2F-4F42-85FB-73D63E758BC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245265" y="1692905"/>
          <a:ext cx="4338418" cy="2604115"/>
        </a:xfrm>
        <a:prstGeom prst="rect">
          <a:avLst/>
        </a:prstGeom>
      </xdr:spPr>
    </xdr:pic>
    <xdr:clientData/>
  </xdr:twoCellAnchor>
  <xdr:twoCellAnchor editAs="absolute">
    <xdr:from>
      <xdr:col>6</xdr:col>
      <xdr:colOff>223615</xdr:colOff>
      <xdr:row>19</xdr:row>
      <xdr:rowOff>148457</xdr:rowOff>
    </xdr:from>
    <xdr:to>
      <xdr:col>11</xdr:col>
      <xdr:colOff>562598</xdr:colOff>
      <xdr:row>34</xdr:row>
      <xdr:rowOff>163793</xdr:rowOff>
    </xdr:to>
    <xdr:pic>
      <xdr:nvPicPr>
        <xdr:cNvPr id="45" name="Graphic 44">
          <a:extLst>
            <a:ext uri="{FF2B5EF4-FFF2-40B4-BE49-F238E27FC236}">
              <a16:creationId xmlns:a16="http://schemas.microsoft.com/office/drawing/2014/main" id="{22FE01E0-C19C-47F5-BFD2-F6B722B7F50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10"/>
            </a:ext>
          </a:extLst>
        </a:blip>
        <a:stretch>
          <a:fillRect/>
        </a:stretch>
      </xdr:blipFill>
      <xdr:spPr>
        <a:xfrm>
          <a:off x="3898307" y="3666476"/>
          <a:ext cx="3401226" cy="2792719"/>
        </a:xfrm>
        <a:prstGeom prst="rect">
          <a:avLst/>
        </a:prstGeom>
      </xdr:spPr>
    </xdr:pic>
    <xdr:clientData/>
  </xdr:twoCellAnchor>
  <xdr:twoCellAnchor editAs="absolute">
    <xdr:from>
      <xdr:col>11</xdr:col>
      <xdr:colOff>482837</xdr:colOff>
      <xdr:row>19</xdr:row>
      <xdr:rowOff>144183</xdr:rowOff>
    </xdr:from>
    <xdr:to>
      <xdr:col>16</xdr:col>
      <xdr:colOff>69790</xdr:colOff>
      <xdr:row>35</xdr:row>
      <xdr:rowOff>21364</xdr:rowOff>
    </xdr:to>
    <xdr:pic>
      <xdr:nvPicPr>
        <xdr:cNvPr id="46" name="Graphic 45">
          <a:extLst>
            <a:ext uri="{FF2B5EF4-FFF2-40B4-BE49-F238E27FC236}">
              <a16:creationId xmlns:a16="http://schemas.microsoft.com/office/drawing/2014/main" id="{E63D1B21-C9C4-4288-A9C3-1A3B1A17680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19772" y="3662202"/>
          <a:ext cx="2649196" cy="2839723"/>
        </a:xfrm>
        <a:prstGeom prst="rect">
          <a:avLst/>
        </a:prstGeom>
      </xdr:spPr>
    </xdr:pic>
    <xdr:clientData/>
  </xdr:twoCellAnchor>
  <xdr:twoCellAnchor editAs="absolute">
    <xdr:from>
      <xdr:col>16</xdr:col>
      <xdr:colOff>926</xdr:colOff>
      <xdr:row>19</xdr:row>
      <xdr:rowOff>162773</xdr:rowOff>
    </xdr:from>
    <xdr:to>
      <xdr:col>20</xdr:col>
      <xdr:colOff>277240</xdr:colOff>
      <xdr:row>35</xdr:row>
      <xdr:rowOff>3774</xdr:rowOff>
    </xdr:to>
    <xdr:pic>
      <xdr:nvPicPr>
        <xdr:cNvPr id="47" name="Graphic 46">
          <a:extLst>
            <a:ext uri="{FF2B5EF4-FFF2-40B4-BE49-F238E27FC236}">
              <a16:creationId xmlns:a16="http://schemas.microsoft.com/office/drawing/2014/main" id="{3F2065BD-C704-4AB0-BEA3-661781457A8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754526" y="3637493"/>
          <a:ext cx="2714714" cy="2767081"/>
        </a:xfrm>
        <a:prstGeom prst="rect">
          <a:avLst/>
        </a:prstGeom>
      </xdr:spPr>
    </xdr:pic>
    <xdr:clientData/>
  </xdr:twoCellAnchor>
  <xdr:twoCellAnchor editAs="absolute">
    <xdr:from>
      <xdr:col>14</xdr:col>
      <xdr:colOff>605328</xdr:colOff>
      <xdr:row>1</xdr:row>
      <xdr:rowOff>156674</xdr:rowOff>
    </xdr:from>
    <xdr:to>
      <xdr:col>16</xdr:col>
      <xdr:colOff>405925</xdr:colOff>
      <xdr:row>5</xdr:row>
      <xdr:rowOff>64094</xdr:rowOff>
    </xdr:to>
    <xdr:graphicFrame macro="">
      <xdr:nvGraphicFramePr>
        <xdr:cNvPr id="48" name="Chart 47">
          <a:extLst>
            <a:ext uri="{FF2B5EF4-FFF2-40B4-BE49-F238E27FC236}">
              <a16:creationId xmlns:a16="http://schemas.microsoft.com/office/drawing/2014/main" id="{09D64C6A-2414-4DFA-8B81-817D10B5DEA2}"/>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15</xdr:col>
      <xdr:colOff>282701</xdr:colOff>
      <xdr:row>2</xdr:row>
      <xdr:rowOff>117995</xdr:rowOff>
    </xdr:from>
    <xdr:to>
      <xdr:col>16</xdr:col>
      <xdr:colOff>106822</xdr:colOff>
      <xdr:row>4</xdr:row>
      <xdr:rowOff>49850</xdr:rowOff>
    </xdr:to>
    <xdr:sp macro="" textlink="Rating!D3">
      <xdr:nvSpPr>
        <xdr:cNvPr id="49" name="TextBox 48">
          <a:extLst>
            <a:ext uri="{FF2B5EF4-FFF2-40B4-BE49-F238E27FC236}">
              <a16:creationId xmlns:a16="http://schemas.microsoft.com/office/drawing/2014/main" id="{4A69F708-10F5-43FC-AD58-46C7DCBC6F1F}"/>
            </a:ext>
          </a:extLst>
        </xdr:cNvPr>
        <xdr:cNvSpPr txBox="1">
          <a:spLocks noChangeAspect="1"/>
        </xdr:cNvSpPr>
      </xdr:nvSpPr>
      <xdr:spPr>
        <a:xfrm>
          <a:off x="9469430" y="488313"/>
          <a:ext cx="436570" cy="302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1EA3A3-4C7F-47FF-88F8-C1DD8F4F1421}" type="TxLink">
            <a:rPr lang="en-US" sz="1400" b="1" i="0" u="none" strike="noStrike" baseline="0">
              <a:solidFill>
                <a:srgbClr val="000000"/>
              </a:solidFill>
              <a:latin typeface="Calibri"/>
              <a:cs typeface="Calibri"/>
            </a:rPr>
            <a:pPr/>
            <a:t>2.6</a:t>
          </a:fld>
          <a:endParaRPr lang="en-US" sz="1400" b="1" i="0" u="none" strike="noStrike" baseline="0">
            <a:solidFill>
              <a:srgbClr val="000000"/>
            </a:solidFill>
            <a:latin typeface="Calibri"/>
            <a:cs typeface="Calibri"/>
          </a:endParaRPr>
        </a:p>
      </xdr:txBody>
    </xdr:sp>
    <xdr:clientData/>
  </xdr:twoCellAnchor>
  <xdr:twoCellAnchor editAs="absolute">
    <xdr:from>
      <xdr:col>16</xdr:col>
      <xdr:colOff>263495</xdr:colOff>
      <xdr:row>1</xdr:row>
      <xdr:rowOff>178036</xdr:rowOff>
    </xdr:from>
    <xdr:to>
      <xdr:col>19</xdr:col>
      <xdr:colOff>341832</xdr:colOff>
      <xdr:row>5</xdr:row>
      <xdr:rowOff>21365</xdr:rowOff>
    </xdr:to>
    <xdr:graphicFrame macro="">
      <xdr:nvGraphicFramePr>
        <xdr:cNvPr id="52" name="Chart 51">
          <a:extLst>
            <a:ext uri="{FF2B5EF4-FFF2-40B4-BE49-F238E27FC236}">
              <a16:creationId xmlns:a16="http://schemas.microsoft.com/office/drawing/2014/main" id="{44B7930D-B0FA-4ADC-864C-003AB15D29C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16</xdr:col>
      <xdr:colOff>398804</xdr:colOff>
      <xdr:row>2</xdr:row>
      <xdr:rowOff>92580</xdr:rowOff>
    </xdr:from>
    <xdr:to>
      <xdr:col>19</xdr:col>
      <xdr:colOff>299105</xdr:colOff>
      <xdr:row>4</xdr:row>
      <xdr:rowOff>106822</xdr:rowOff>
    </xdr:to>
    <xdr:sp macro="" textlink="">
      <xdr:nvSpPr>
        <xdr:cNvPr id="51" name="Freeform: Shape 50">
          <a:extLst>
            <a:ext uri="{FF2B5EF4-FFF2-40B4-BE49-F238E27FC236}">
              <a16:creationId xmlns:a16="http://schemas.microsoft.com/office/drawing/2014/main" id="{860CF5B1-680F-F7D6-F7FA-3CF45D375B0D}"/>
            </a:ext>
          </a:extLst>
        </xdr:cNvPr>
        <xdr:cNvSpPr>
          <a:spLocks noChangeAspect="1"/>
        </xdr:cNvSpPr>
      </xdr:nvSpPr>
      <xdr:spPr>
        <a:xfrm>
          <a:off x="10197982" y="462898"/>
          <a:ext cx="1737646" cy="384560"/>
        </a:xfrm>
        <a:custGeom>
          <a:avLst/>
          <a:gdLst>
            <a:gd name="connsiteX0" fmla="*/ 1696617 w 2015412"/>
            <a:gd name="connsiteY0" fmla="*/ 77756 h 578498"/>
            <a:gd name="connsiteX1" fmla="*/ 1642653 w 2015412"/>
            <a:gd name="connsiteY1" fmla="*/ 241700 h 578498"/>
            <a:gd name="connsiteX2" fmla="*/ 1468017 w 2015412"/>
            <a:gd name="connsiteY2" fmla="*/ 241698 h 578498"/>
            <a:gd name="connsiteX3" fmla="*/ 1609301 w 2015412"/>
            <a:gd name="connsiteY3" fmla="*/ 343020 h 578498"/>
            <a:gd name="connsiteX4" fmla="*/ 1555335 w 2015412"/>
            <a:gd name="connsiteY4" fmla="*/ 506963 h 578498"/>
            <a:gd name="connsiteX5" fmla="*/ 1696617 w 2015412"/>
            <a:gd name="connsiteY5" fmla="*/ 405639 h 578498"/>
            <a:gd name="connsiteX6" fmla="*/ 1837899 w 2015412"/>
            <a:gd name="connsiteY6" fmla="*/ 506963 h 578498"/>
            <a:gd name="connsiteX7" fmla="*/ 1783933 w 2015412"/>
            <a:gd name="connsiteY7" fmla="*/ 343020 h 578498"/>
            <a:gd name="connsiteX8" fmla="*/ 1925217 w 2015412"/>
            <a:gd name="connsiteY8" fmla="*/ 241698 h 578498"/>
            <a:gd name="connsiteX9" fmla="*/ 1750581 w 2015412"/>
            <a:gd name="connsiteY9" fmla="*/ 241700 h 578498"/>
            <a:gd name="connsiteX10" fmla="*/ 1229049 w 2015412"/>
            <a:gd name="connsiteY10" fmla="*/ 77756 h 578498"/>
            <a:gd name="connsiteX11" fmla="*/ 1175085 w 2015412"/>
            <a:gd name="connsiteY11" fmla="*/ 241700 h 578498"/>
            <a:gd name="connsiteX12" fmla="*/ 1000449 w 2015412"/>
            <a:gd name="connsiteY12" fmla="*/ 241698 h 578498"/>
            <a:gd name="connsiteX13" fmla="*/ 1141733 w 2015412"/>
            <a:gd name="connsiteY13" fmla="*/ 343020 h 578498"/>
            <a:gd name="connsiteX14" fmla="*/ 1087767 w 2015412"/>
            <a:gd name="connsiteY14" fmla="*/ 506963 h 578498"/>
            <a:gd name="connsiteX15" fmla="*/ 1229049 w 2015412"/>
            <a:gd name="connsiteY15" fmla="*/ 405639 h 578498"/>
            <a:gd name="connsiteX16" fmla="*/ 1370331 w 2015412"/>
            <a:gd name="connsiteY16" fmla="*/ 506963 h 578498"/>
            <a:gd name="connsiteX17" fmla="*/ 1316365 w 2015412"/>
            <a:gd name="connsiteY17" fmla="*/ 343020 h 578498"/>
            <a:gd name="connsiteX18" fmla="*/ 1457649 w 2015412"/>
            <a:gd name="connsiteY18" fmla="*/ 241698 h 578498"/>
            <a:gd name="connsiteX19" fmla="*/ 1283013 w 2015412"/>
            <a:gd name="connsiteY19" fmla="*/ 241700 h 578498"/>
            <a:gd name="connsiteX20" fmla="*/ 761482 w 2015412"/>
            <a:gd name="connsiteY20" fmla="*/ 77756 h 578498"/>
            <a:gd name="connsiteX21" fmla="*/ 707518 w 2015412"/>
            <a:gd name="connsiteY21" fmla="*/ 241700 h 578498"/>
            <a:gd name="connsiteX22" fmla="*/ 532882 w 2015412"/>
            <a:gd name="connsiteY22" fmla="*/ 241698 h 578498"/>
            <a:gd name="connsiteX23" fmla="*/ 674166 w 2015412"/>
            <a:gd name="connsiteY23" fmla="*/ 343020 h 578498"/>
            <a:gd name="connsiteX24" fmla="*/ 620200 w 2015412"/>
            <a:gd name="connsiteY24" fmla="*/ 506963 h 578498"/>
            <a:gd name="connsiteX25" fmla="*/ 761482 w 2015412"/>
            <a:gd name="connsiteY25" fmla="*/ 405639 h 578498"/>
            <a:gd name="connsiteX26" fmla="*/ 902764 w 2015412"/>
            <a:gd name="connsiteY26" fmla="*/ 506963 h 578498"/>
            <a:gd name="connsiteX27" fmla="*/ 848798 w 2015412"/>
            <a:gd name="connsiteY27" fmla="*/ 343020 h 578498"/>
            <a:gd name="connsiteX28" fmla="*/ 990082 w 2015412"/>
            <a:gd name="connsiteY28" fmla="*/ 241698 h 578498"/>
            <a:gd name="connsiteX29" fmla="*/ 815446 w 2015412"/>
            <a:gd name="connsiteY29" fmla="*/ 241700 h 578498"/>
            <a:gd name="connsiteX30" fmla="*/ 293915 w 2015412"/>
            <a:gd name="connsiteY30" fmla="*/ 77756 h 578498"/>
            <a:gd name="connsiteX31" fmla="*/ 239951 w 2015412"/>
            <a:gd name="connsiteY31" fmla="*/ 241700 h 578498"/>
            <a:gd name="connsiteX32" fmla="*/ 65315 w 2015412"/>
            <a:gd name="connsiteY32" fmla="*/ 241698 h 578498"/>
            <a:gd name="connsiteX33" fmla="*/ 206599 w 2015412"/>
            <a:gd name="connsiteY33" fmla="*/ 343020 h 578498"/>
            <a:gd name="connsiteX34" fmla="*/ 152633 w 2015412"/>
            <a:gd name="connsiteY34" fmla="*/ 506963 h 578498"/>
            <a:gd name="connsiteX35" fmla="*/ 293915 w 2015412"/>
            <a:gd name="connsiteY35" fmla="*/ 405639 h 578498"/>
            <a:gd name="connsiteX36" fmla="*/ 435197 w 2015412"/>
            <a:gd name="connsiteY36" fmla="*/ 506963 h 578498"/>
            <a:gd name="connsiteX37" fmla="*/ 381231 w 2015412"/>
            <a:gd name="connsiteY37" fmla="*/ 343020 h 578498"/>
            <a:gd name="connsiteX38" fmla="*/ 522515 w 2015412"/>
            <a:gd name="connsiteY38" fmla="*/ 241698 h 578498"/>
            <a:gd name="connsiteX39" fmla="*/ 347879 w 2015412"/>
            <a:gd name="connsiteY39" fmla="*/ 241700 h 578498"/>
            <a:gd name="connsiteX40" fmla="*/ 0 w 2015412"/>
            <a:gd name="connsiteY40" fmla="*/ 0 h 578498"/>
            <a:gd name="connsiteX41" fmla="*/ 2015412 w 2015412"/>
            <a:gd name="connsiteY41" fmla="*/ 0 h 578498"/>
            <a:gd name="connsiteX42" fmla="*/ 2015412 w 2015412"/>
            <a:gd name="connsiteY42" fmla="*/ 578498 h 578498"/>
            <a:gd name="connsiteX43" fmla="*/ 0 w 2015412"/>
            <a:gd name="connsiteY43" fmla="*/ 578498 h 5784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015412" h="578498">
              <a:moveTo>
                <a:pt x="1696617" y="77756"/>
              </a:moveTo>
              <a:lnTo>
                <a:pt x="1642653" y="241700"/>
              </a:lnTo>
              <a:lnTo>
                <a:pt x="1468017" y="241698"/>
              </a:lnTo>
              <a:lnTo>
                <a:pt x="1609301" y="343020"/>
              </a:lnTo>
              <a:lnTo>
                <a:pt x="1555335" y="506963"/>
              </a:lnTo>
              <a:lnTo>
                <a:pt x="1696617" y="405639"/>
              </a:lnTo>
              <a:lnTo>
                <a:pt x="1837899" y="506963"/>
              </a:lnTo>
              <a:lnTo>
                <a:pt x="1783933" y="343020"/>
              </a:lnTo>
              <a:lnTo>
                <a:pt x="1925217" y="241698"/>
              </a:lnTo>
              <a:lnTo>
                <a:pt x="1750581" y="241700"/>
              </a:lnTo>
              <a:close/>
              <a:moveTo>
                <a:pt x="1229049" y="77756"/>
              </a:moveTo>
              <a:lnTo>
                <a:pt x="1175085" y="241700"/>
              </a:lnTo>
              <a:lnTo>
                <a:pt x="1000449" y="241698"/>
              </a:lnTo>
              <a:lnTo>
                <a:pt x="1141733" y="343020"/>
              </a:lnTo>
              <a:lnTo>
                <a:pt x="1087767" y="506963"/>
              </a:lnTo>
              <a:lnTo>
                <a:pt x="1229049" y="405639"/>
              </a:lnTo>
              <a:lnTo>
                <a:pt x="1370331" y="506963"/>
              </a:lnTo>
              <a:lnTo>
                <a:pt x="1316365" y="343020"/>
              </a:lnTo>
              <a:lnTo>
                <a:pt x="1457649" y="241698"/>
              </a:lnTo>
              <a:lnTo>
                <a:pt x="1283013" y="241700"/>
              </a:lnTo>
              <a:close/>
              <a:moveTo>
                <a:pt x="761482" y="77756"/>
              </a:moveTo>
              <a:lnTo>
                <a:pt x="707518" y="241700"/>
              </a:lnTo>
              <a:lnTo>
                <a:pt x="532882" y="241698"/>
              </a:lnTo>
              <a:lnTo>
                <a:pt x="674166" y="343020"/>
              </a:lnTo>
              <a:lnTo>
                <a:pt x="620200" y="506963"/>
              </a:lnTo>
              <a:lnTo>
                <a:pt x="761482" y="405639"/>
              </a:lnTo>
              <a:lnTo>
                <a:pt x="902764" y="506963"/>
              </a:lnTo>
              <a:lnTo>
                <a:pt x="848798" y="343020"/>
              </a:lnTo>
              <a:lnTo>
                <a:pt x="990082" y="241698"/>
              </a:lnTo>
              <a:lnTo>
                <a:pt x="815446" y="241700"/>
              </a:lnTo>
              <a:close/>
              <a:moveTo>
                <a:pt x="293915" y="77756"/>
              </a:moveTo>
              <a:lnTo>
                <a:pt x="239951" y="241700"/>
              </a:lnTo>
              <a:lnTo>
                <a:pt x="65315" y="241698"/>
              </a:lnTo>
              <a:lnTo>
                <a:pt x="206599" y="343020"/>
              </a:lnTo>
              <a:lnTo>
                <a:pt x="152633" y="506963"/>
              </a:lnTo>
              <a:lnTo>
                <a:pt x="293915" y="405639"/>
              </a:lnTo>
              <a:lnTo>
                <a:pt x="435197" y="506963"/>
              </a:lnTo>
              <a:lnTo>
                <a:pt x="381231" y="343020"/>
              </a:lnTo>
              <a:lnTo>
                <a:pt x="522515" y="241698"/>
              </a:lnTo>
              <a:lnTo>
                <a:pt x="347879" y="241700"/>
              </a:lnTo>
              <a:close/>
              <a:moveTo>
                <a:pt x="0" y="0"/>
              </a:moveTo>
              <a:lnTo>
                <a:pt x="2015412" y="0"/>
              </a:lnTo>
              <a:lnTo>
                <a:pt x="2015412" y="578498"/>
              </a:lnTo>
              <a:lnTo>
                <a:pt x="0" y="578498"/>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0</xdr:col>
      <xdr:colOff>370318</xdr:colOff>
      <xdr:row>13</xdr:row>
      <xdr:rowOff>128186</xdr:rowOff>
    </xdr:from>
    <xdr:to>
      <xdr:col>6</xdr:col>
      <xdr:colOff>591084</xdr:colOff>
      <xdr:row>20</xdr:row>
      <xdr:rowOff>46582</xdr:rowOff>
    </xdr:to>
    <xdr:grpSp>
      <xdr:nvGrpSpPr>
        <xdr:cNvPr id="58" name="Group 57">
          <a:extLst>
            <a:ext uri="{FF2B5EF4-FFF2-40B4-BE49-F238E27FC236}">
              <a16:creationId xmlns:a16="http://schemas.microsoft.com/office/drawing/2014/main" id="{249B305F-13A1-CA57-9542-40ADF9077D7F}"/>
            </a:ext>
          </a:extLst>
        </xdr:cNvPr>
        <xdr:cNvGrpSpPr>
          <a:grpSpLocks noChangeAspect="1"/>
        </xdr:cNvGrpSpPr>
      </xdr:nvGrpSpPr>
      <xdr:grpSpPr>
        <a:xfrm>
          <a:off x="370318" y="2541186"/>
          <a:ext cx="3854920" cy="1217704"/>
          <a:chOff x="320468" y="2570859"/>
          <a:chExt cx="3895458" cy="1214509"/>
        </a:xfrm>
      </xdr:grpSpPr>
      <xdr:graphicFrame macro="">
        <xdr:nvGraphicFramePr>
          <xdr:cNvPr id="11" name="Chart 10">
            <a:extLst>
              <a:ext uri="{FF2B5EF4-FFF2-40B4-BE49-F238E27FC236}">
                <a16:creationId xmlns:a16="http://schemas.microsoft.com/office/drawing/2014/main" id="{5669A6C8-BD60-4816-A0A9-E3CDC6FEF0B0}"/>
              </a:ext>
            </a:extLst>
          </xdr:cNvPr>
          <xdr:cNvGraphicFramePr>
            <a:graphicFrameLocks/>
          </xdr:cNvGraphicFramePr>
        </xdr:nvGraphicFramePr>
        <xdr:xfrm>
          <a:off x="320468" y="2570859"/>
          <a:ext cx="1431422" cy="1203534"/>
        </xdr:xfrm>
        <a:graphic>
          <a:graphicData uri="http://schemas.openxmlformats.org/drawingml/2006/chart">
            <c:chart xmlns:c="http://schemas.openxmlformats.org/drawingml/2006/chart" xmlns:r="http://schemas.openxmlformats.org/officeDocument/2006/relationships" r:id="rId13"/>
          </a:graphicData>
        </a:graphic>
      </xdr:graphicFrame>
      <xdr:grpSp>
        <xdr:nvGrpSpPr>
          <xdr:cNvPr id="57" name="Group 56">
            <a:extLst>
              <a:ext uri="{FF2B5EF4-FFF2-40B4-BE49-F238E27FC236}">
                <a16:creationId xmlns:a16="http://schemas.microsoft.com/office/drawing/2014/main" id="{CAB80F84-48EC-97B6-E6D0-8F9D299A7932}"/>
              </a:ext>
            </a:extLst>
          </xdr:cNvPr>
          <xdr:cNvGrpSpPr/>
        </xdr:nvGrpSpPr>
        <xdr:grpSpPr>
          <a:xfrm>
            <a:off x="791175" y="2588370"/>
            <a:ext cx="3424751" cy="1196998"/>
            <a:chOff x="762689" y="2574127"/>
            <a:chExt cx="3424751" cy="1196998"/>
          </a:xfrm>
        </xdr:grpSpPr>
        <xdr:graphicFrame macro="">
          <xdr:nvGraphicFramePr>
            <xdr:cNvPr id="12" name="Chart 11">
              <a:extLst>
                <a:ext uri="{FF2B5EF4-FFF2-40B4-BE49-F238E27FC236}">
                  <a16:creationId xmlns:a16="http://schemas.microsoft.com/office/drawing/2014/main" id="{58FE35CA-21C8-4F66-85E4-B6F211EA2E07}"/>
                </a:ext>
              </a:extLst>
            </xdr:cNvPr>
            <xdr:cNvGraphicFramePr>
              <a:graphicFrameLocks/>
            </xdr:cNvGraphicFramePr>
          </xdr:nvGraphicFramePr>
          <xdr:xfrm>
            <a:off x="2734654" y="2574127"/>
            <a:ext cx="1452786" cy="1196998"/>
          </xdr:xfrm>
          <a:graphic>
            <a:graphicData uri="http://schemas.openxmlformats.org/drawingml/2006/chart">
              <c:chart xmlns:c="http://schemas.openxmlformats.org/drawingml/2006/chart" xmlns:r="http://schemas.openxmlformats.org/officeDocument/2006/relationships" r:id="rId14"/>
            </a:graphicData>
          </a:graphic>
        </xdr:graphicFrame>
        <xdr:pic>
          <xdr:nvPicPr>
            <xdr:cNvPr id="50" name="Graphic 49" descr="Male profile with solid fill">
              <a:extLst>
                <a:ext uri="{FF2B5EF4-FFF2-40B4-BE49-F238E27FC236}">
                  <a16:creationId xmlns:a16="http://schemas.microsoft.com/office/drawing/2014/main" id="{7B72D3D5-DD4A-72AE-2843-A9EE4B1F255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157812" y="2741776"/>
              <a:ext cx="861701" cy="861701"/>
            </a:xfrm>
            <a:prstGeom prst="rect">
              <a:avLst/>
            </a:prstGeom>
          </xdr:spPr>
        </xdr:pic>
        <xdr:pic>
          <xdr:nvPicPr>
            <xdr:cNvPr id="54" name="Graphic 53" descr="Female Profile with solid fill">
              <a:extLst>
                <a:ext uri="{FF2B5EF4-FFF2-40B4-BE49-F238E27FC236}">
                  <a16:creationId xmlns:a16="http://schemas.microsoft.com/office/drawing/2014/main" id="{E0B6E4D7-8218-2486-69E7-17B7915CF53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445664" y="2740127"/>
              <a:ext cx="864998" cy="864998"/>
            </a:xfrm>
            <a:prstGeom prst="rect">
              <a:avLst/>
            </a:prstGeom>
          </xdr:spPr>
        </xdr:pic>
        <xdr:sp macro="" textlink="Gender!$B$9">
          <xdr:nvSpPr>
            <xdr:cNvPr id="55" name="TextBox 54">
              <a:extLst>
                <a:ext uri="{FF2B5EF4-FFF2-40B4-BE49-F238E27FC236}">
                  <a16:creationId xmlns:a16="http://schemas.microsoft.com/office/drawing/2014/main" id="{EB5950DF-456C-43FD-A752-3C1CA5D4A75C}"/>
                </a:ext>
              </a:extLst>
            </xdr:cNvPr>
            <xdr:cNvSpPr txBox="1"/>
          </xdr:nvSpPr>
          <xdr:spPr>
            <a:xfrm>
              <a:off x="762689" y="3012172"/>
              <a:ext cx="547665" cy="302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96E6B2-3911-4858-83BD-6C9723B7B849}" type="TxLink">
                <a:rPr lang="en-US" sz="1600" b="1" i="0" u="none" strike="noStrike" baseline="0">
                  <a:solidFill>
                    <a:srgbClr val="000000"/>
                  </a:solidFill>
                  <a:latin typeface="Calibri"/>
                  <a:cs typeface="Calibri"/>
                </a:rPr>
                <a:pPr/>
                <a:t>588</a:t>
              </a:fld>
              <a:endParaRPr lang="en-US" sz="2000" b="1" i="0" u="none" strike="noStrike" baseline="0">
                <a:solidFill>
                  <a:srgbClr val="000000"/>
                </a:solidFill>
                <a:latin typeface="Calibri"/>
                <a:cs typeface="Calibri"/>
              </a:endParaRPr>
            </a:p>
          </xdr:txBody>
        </xdr:sp>
      </xdr:grpSp>
    </xdr:grpSp>
    <xdr:clientData/>
  </xdr:twoCellAnchor>
  <xdr:twoCellAnchor editAs="absolute">
    <xdr:from>
      <xdr:col>5</xdr:col>
      <xdr:colOff>160211</xdr:colOff>
      <xdr:row>16</xdr:row>
      <xdr:rowOff>38235</xdr:rowOff>
    </xdr:from>
    <xdr:to>
      <xdr:col>6</xdr:col>
      <xdr:colOff>56971</xdr:colOff>
      <xdr:row>17</xdr:row>
      <xdr:rowOff>155249</xdr:rowOff>
    </xdr:to>
    <xdr:sp macro="" textlink="Gender!$B$10">
      <xdr:nvSpPr>
        <xdr:cNvPr id="56" name="TextBox 55">
          <a:extLst>
            <a:ext uri="{FF2B5EF4-FFF2-40B4-BE49-F238E27FC236}">
              <a16:creationId xmlns:a16="http://schemas.microsoft.com/office/drawing/2014/main" id="{C560F4A5-1270-4DCF-B7DB-FA9F8F1F81F8}"/>
            </a:ext>
          </a:extLst>
        </xdr:cNvPr>
        <xdr:cNvSpPr txBox="1">
          <a:spLocks noChangeAspect="1"/>
        </xdr:cNvSpPr>
      </xdr:nvSpPr>
      <xdr:spPr>
        <a:xfrm>
          <a:off x="3222454" y="3000777"/>
          <a:ext cx="509209" cy="302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C67ED6-F8E9-4C62-84C2-A35079A23F2A}" type="TxLink">
            <a:rPr lang="en-US" sz="1600" b="1" i="0" u="none" strike="noStrike" baseline="0">
              <a:solidFill>
                <a:srgbClr val="000000"/>
              </a:solidFill>
              <a:latin typeface="Calibri"/>
              <a:cs typeface="Calibri"/>
            </a:rPr>
            <a:pPr/>
            <a:t>0</a:t>
          </a:fld>
          <a:endParaRPr lang="en-US" sz="1600" b="1" i="0" u="none" strike="noStrike" baseline="0">
            <a:solidFill>
              <a:srgbClr val="000000"/>
            </a:solidFill>
            <a:latin typeface="Calibri"/>
            <a:cs typeface="Calibri"/>
          </a:endParaRPr>
        </a:p>
      </xdr:txBody>
    </xdr:sp>
    <xdr:clientData/>
  </xdr:twoCellAnchor>
  <xdr:twoCellAnchor editAs="absolute">
    <xdr:from>
      <xdr:col>0</xdr:col>
      <xdr:colOff>418803</xdr:colOff>
      <xdr:row>10</xdr:row>
      <xdr:rowOff>52069</xdr:rowOff>
    </xdr:from>
    <xdr:to>
      <xdr:col>4</xdr:col>
      <xdr:colOff>512748</xdr:colOff>
      <xdr:row>11</xdr:row>
      <xdr:rowOff>128566</xdr:rowOff>
    </xdr:to>
    <xdr:sp macro="" textlink="">
      <xdr:nvSpPr>
        <xdr:cNvPr id="59" name="TextBox 58">
          <a:extLst>
            <a:ext uri="{FF2B5EF4-FFF2-40B4-BE49-F238E27FC236}">
              <a16:creationId xmlns:a16="http://schemas.microsoft.com/office/drawing/2014/main" id="{476D9CC2-A488-4976-A629-B6451BC9FBBC}"/>
            </a:ext>
          </a:extLst>
        </xdr:cNvPr>
        <xdr:cNvSpPr txBox="1">
          <a:spLocks noChangeAspect="1"/>
        </xdr:cNvSpPr>
      </xdr:nvSpPr>
      <xdr:spPr>
        <a:xfrm>
          <a:off x="418803" y="1903658"/>
          <a:ext cx="2543739" cy="261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AB4117"/>
              </a:solidFill>
              <a:latin typeface="Amasis MT Pro Black" panose="020F0502020204030204" pitchFamily="18" charset="0"/>
            </a:rPr>
            <a:t>Total Employees by Gender.</a:t>
          </a:r>
        </a:p>
      </xdr:txBody>
    </xdr:sp>
    <xdr:clientData/>
  </xdr:twoCellAnchor>
  <xdr:twoCellAnchor editAs="absolute">
    <xdr:from>
      <xdr:col>2</xdr:col>
      <xdr:colOff>242130</xdr:colOff>
      <xdr:row>11</xdr:row>
      <xdr:rowOff>121301</xdr:rowOff>
    </xdr:from>
    <xdr:to>
      <xdr:col>5</xdr:col>
      <xdr:colOff>142144</xdr:colOff>
      <xdr:row>15</xdr:row>
      <xdr:rowOff>0</xdr:rowOff>
    </xdr:to>
    <mc:AlternateContent xmlns:mc="http://schemas.openxmlformats.org/markup-compatibility/2006" xmlns:a14="http://schemas.microsoft.com/office/drawing/2010/main">
      <mc:Choice Requires="a14">
        <xdr:graphicFrame macro="">
          <xdr:nvGraphicFramePr>
            <xdr:cNvPr id="60" name="Gender 3">
              <a:extLst>
                <a:ext uri="{FF2B5EF4-FFF2-40B4-BE49-F238E27FC236}">
                  <a16:creationId xmlns:a16="http://schemas.microsoft.com/office/drawing/2014/main" id="{C0A0D8A5-3A85-42DA-93AE-2010FBDC5D67}"/>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453515" y="2163070"/>
              <a:ext cx="1717091" cy="6211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534112</xdr:colOff>
      <xdr:row>12</xdr:row>
      <xdr:rowOff>121066</xdr:rowOff>
    </xdr:from>
    <xdr:to>
      <xdr:col>2</xdr:col>
      <xdr:colOff>178038</xdr:colOff>
      <xdr:row>14</xdr:row>
      <xdr:rowOff>7123</xdr:rowOff>
    </xdr:to>
    <xdr:pic>
      <xdr:nvPicPr>
        <xdr:cNvPr id="62" name="Graphic 61" descr="Cursor with solid fill">
          <a:extLst>
            <a:ext uri="{FF2B5EF4-FFF2-40B4-BE49-F238E27FC236}">
              <a16:creationId xmlns:a16="http://schemas.microsoft.com/office/drawing/2014/main" id="{D81FF075-8F09-CDB4-428C-AF17F91CFAB4}"/>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flipH="1">
          <a:off x="1146561" y="2342973"/>
          <a:ext cx="256374" cy="256374"/>
        </a:xfrm>
        <a:prstGeom prst="rect">
          <a:avLst/>
        </a:prstGeom>
      </xdr:spPr>
    </xdr:pic>
    <xdr:clientData/>
  </xdr:twoCellAnchor>
  <xdr:twoCellAnchor editAs="absolute">
    <xdr:from>
      <xdr:col>6</xdr:col>
      <xdr:colOff>548355</xdr:colOff>
      <xdr:row>11</xdr:row>
      <xdr:rowOff>66355</xdr:rowOff>
    </xdr:from>
    <xdr:to>
      <xdr:col>13</xdr:col>
      <xdr:colOff>206523</xdr:colOff>
      <xdr:row>20</xdr:row>
      <xdr:rowOff>56972</xdr:rowOff>
    </xdr:to>
    <xdr:graphicFrame macro="">
      <xdr:nvGraphicFramePr>
        <xdr:cNvPr id="63" name="Chart 62">
          <a:extLst>
            <a:ext uri="{FF2B5EF4-FFF2-40B4-BE49-F238E27FC236}">
              <a16:creationId xmlns:a16="http://schemas.microsoft.com/office/drawing/2014/main" id="{76B5A42B-BD62-4EAE-AC1A-12E0A085EA1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7</xdr:col>
      <xdr:colOff>101184</xdr:colOff>
      <xdr:row>10</xdr:row>
      <xdr:rowOff>76282</xdr:rowOff>
    </xdr:from>
    <xdr:to>
      <xdr:col>11</xdr:col>
      <xdr:colOff>195128</xdr:colOff>
      <xdr:row>11</xdr:row>
      <xdr:rowOff>152779</xdr:rowOff>
    </xdr:to>
    <xdr:sp macro="" textlink="">
      <xdr:nvSpPr>
        <xdr:cNvPr id="64" name="TextBox 63">
          <a:extLst>
            <a:ext uri="{FF2B5EF4-FFF2-40B4-BE49-F238E27FC236}">
              <a16:creationId xmlns:a16="http://schemas.microsoft.com/office/drawing/2014/main" id="{DAE0CCB6-1A42-4B87-8330-22039B28B9B0}"/>
            </a:ext>
          </a:extLst>
        </xdr:cNvPr>
        <xdr:cNvSpPr txBox="1">
          <a:spLocks noChangeAspect="1"/>
        </xdr:cNvSpPr>
      </xdr:nvSpPr>
      <xdr:spPr>
        <a:xfrm>
          <a:off x="4388324" y="1927871"/>
          <a:ext cx="2543739" cy="261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AB4117"/>
              </a:solidFill>
              <a:latin typeface="Amasis MT Pro Black" panose="020F0502020204030204" pitchFamily="18" charset="0"/>
            </a:rPr>
            <a:t>Education by Attrition.</a:t>
          </a:r>
        </a:p>
      </xdr:txBody>
    </xdr:sp>
    <xdr:clientData/>
  </xdr:twoCellAnchor>
  <xdr:twoCellAnchor editAs="absolute">
    <xdr:from>
      <xdr:col>13</xdr:col>
      <xdr:colOff>351601</xdr:colOff>
      <xdr:row>11</xdr:row>
      <xdr:rowOff>80799</xdr:rowOff>
    </xdr:from>
    <xdr:to>
      <xdr:col>20</xdr:col>
      <xdr:colOff>202049</xdr:colOff>
      <xdr:row>20</xdr:row>
      <xdr:rowOff>11595</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DA8ACFF6-84BC-4D26-A4B6-7620629459DD}"/>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8276401" y="2092479"/>
              <a:ext cx="4117648" cy="157671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517079</xdr:colOff>
      <xdr:row>10</xdr:row>
      <xdr:rowOff>43523</xdr:rowOff>
    </xdr:from>
    <xdr:to>
      <xdr:col>17</xdr:col>
      <xdr:colOff>611024</xdr:colOff>
      <xdr:row>11</xdr:row>
      <xdr:rowOff>120020</xdr:rowOff>
    </xdr:to>
    <xdr:sp macro="" textlink="">
      <xdr:nvSpPr>
        <xdr:cNvPr id="66" name="TextBox 65">
          <a:extLst>
            <a:ext uri="{FF2B5EF4-FFF2-40B4-BE49-F238E27FC236}">
              <a16:creationId xmlns:a16="http://schemas.microsoft.com/office/drawing/2014/main" id="{1D59A409-34AA-401C-BFF3-0A3B3D9E2BFE}"/>
            </a:ext>
          </a:extLst>
        </xdr:cNvPr>
        <xdr:cNvSpPr txBox="1">
          <a:spLocks noChangeAspect="1"/>
        </xdr:cNvSpPr>
      </xdr:nvSpPr>
      <xdr:spPr>
        <a:xfrm>
          <a:off x="8478911" y="1895112"/>
          <a:ext cx="2543739" cy="261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AB4117"/>
              </a:solidFill>
              <a:latin typeface="Amasis MT Pro Black" panose="020F0502020204030204" pitchFamily="18" charset="0"/>
            </a:rPr>
            <a:t>Attrition by Job Role.</a:t>
          </a:r>
        </a:p>
      </xdr:txBody>
    </xdr:sp>
    <xdr:clientData/>
  </xdr:twoCellAnchor>
  <xdr:twoCellAnchor editAs="absolute">
    <xdr:from>
      <xdr:col>0</xdr:col>
      <xdr:colOff>591082</xdr:colOff>
      <xdr:row>21</xdr:row>
      <xdr:rowOff>85458</xdr:rowOff>
    </xdr:from>
    <xdr:to>
      <xdr:col>5</xdr:col>
      <xdr:colOff>178037</xdr:colOff>
      <xdr:row>32</xdr:row>
      <xdr:rowOff>64094</xdr:rowOff>
    </xdr:to>
    <xdr:graphicFrame macro="">
      <xdr:nvGraphicFramePr>
        <xdr:cNvPr id="67" name="Chart 66">
          <a:extLst>
            <a:ext uri="{FF2B5EF4-FFF2-40B4-BE49-F238E27FC236}">
              <a16:creationId xmlns:a16="http://schemas.microsoft.com/office/drawing/2014/main" id="{4164264D-B176-4D9D-8177-1480F426A9D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3</xdr:col>
      <xdr:colOff>428772</xdr:colOff>
      <xdr:row>21</xdr:row>
      <xdr:rowOff>111889</xdr:rowOff>
    </xdr:from>
    <xdr:to>
      <xdr:col>6</xdr:col>
      <xdr:colOff>121065</xdr:colOff>
      <xdr:row>24</xdr:row>
      <xdr:rowOff>85458</xdr:rowOff>
    </xdr:to>
    <xdr:sp macro="" textlink="">
      <xdr:nvSpPr>
        <xdr:cNvPr id="68" name="TextBox 67">
          <a:extLst>
            <a:ext uri="{FF2B5EF4-FFF2-40B4-BE49-F238E27FC236}">
              <a16:creationId xmlns:a16="http://schemas.microsoft.com/office/drawing/2014/main" id="{3A56A272-091E-4FB4-96C2-CEF17C817B87}"/>
            </a:ext>
          </a:extLst>
        </xdr:cNvPr>
        <xdr:cNvSpPr txBox="1">
          <a:spLocks noChangeAspect="1"/>
        </xdr:cNvSpPr>
      </xdr:nvSpPr>
      <xdr:spPr>
        <a:xfrm>
          <a:off x="2266118" y="4000225"/>
          <a:ext cx="1529639" cy="529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AB4117"/>
              </a:solidFill>
              <a:latin typeface="Amasis MT Pro Black" panose="020F0502020204030204" pitchFamily="18" charset="0"/>
            </a:rPr>
            <a:t>Department wise</a:t>
          </a:r>
        </a:p>
        <a:p>
          <a:r>
            <a:rPr lang="en-US" sz="1200" baseline="0">
              <a:solidFill>
                <a:srgbClr val="AB4117"/>
              </a:solidFill>
              <a:latin typeface="Amasis MT Pro Black" panose="020F0502020204030204" pitchFamily="18" charset="0"/>
            </a:rPr>
            <a:t> Attrition.</a:t>
          </a:r>
        </a:p>
      </xdr:txBody>
    </xdr:sp>
    <xdr:clientData/>
  </xdr:twoCellAnchor>
  <xdr:twoCellAnchor editAs="absolute">
    <xdr:from>
      <xdr:col>6</xdr:col>
      <xdr:colOff>266700</xdr:colOff>
      <xdr:row>20</xdr:row>
      <xdr:rowOff>137160</xdr:rowOff>
    </xdr:from>
    <xdr:to>
      <xdr:col>11</xdr:col>
      <xdr:colOff>236220</xdr:colOff>
      <xdr:row>31</xdr:row>
      <xdr:rowOff>137160</xdr:rowOff>
    </xdr:to>
    <xdr:graphicFrame macro="">
      <xdr:nvGraphicFramePr>
        <xdr:cNvPr id="69" name="Chart 68">
          <a:extLst>
            <a:ext uri="{FF2B5EF4-FFF2-40B4-BE49-F238E27FC236}">
              <a16:creationId xmlns:a16="http://schemas.microsoft.com/office/drawing/2014/main" id="{391B9EFC-E6E9-49E3-8AAE-B13CC2B2C14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absolute">
    <xdr:from>
      <xdr:col>8</xdr:col>
      <xdr:colOff>574478</xdr:colOff>
      <xdr:row>21</xdr:row>
      <xdr:rowOff>98785</xdr:rowOff>
    </xdr:from>
    <xdr:to>
      <xdr:col>11</xdr:col>
      <xdr:colOff>266771</xdr:colOff>
      <xdr:row>23</xdr:row>
      <xdr:rowOff>83820</xdr:rowOff>
    </xdr:to>
    <xdr:sp macro="" textlink="">
      <xdr:nvSpPr>
        <xdr:cNvPr id="70" name="TextBox 69">
          <a:extLst>
            <a:ext uri="{FF2B5EF4-FFF2-40B4-BE49-F238E27FC236}">
              <a16:creationId xmlns:a16="http://schemas.microsoft.com/office/drawing/2014/main" id="{49E64F1A-BBB8-4881-BFA0-CE4649F7D69B}"/>
            </a:ext>
          </a:extLst>
        </xdr:cNvPr>
        <xdr:cNvSpPr txBox="1">
          <a:spLocks noChangeAspect="1"/>
        </xdr:cNvSpPr>
      </xdr:nvSpPr>
      <xdr:spPr>
        <a:xfrm>
          <a:off x="5451278" y="3939265"/>
          <a:ext cx="1521093" cy="350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AB4117"/>
              </a:solidFill>
              <a:latin typeface="Amasis MT Pro Black" panose="020F0502020204030204" pitchFamily="18" charset="0"/>
            </a:rPr>
            <a:t>Attrition by Age.</a:t>
          </a:r>
        </a:p>
      </xdr:txBody>
    </xdr:sp>
    <xdr:clientData/>
  </xdr:twoCellAnchor>
  <xdr:twoCellAnchor editAs="absolute">
    <xdr:from>
      <xdr:col>11</xdr:col>
      <xdr:colOff>579120</xdr:colOff>
      <xdr:row>22</xdr:row>
      <xdr:rowOff>137160</xdr:rowOff>
    </xdr:from>
    <xdr:to>
      <xdr:col>15</xdr:col>
      <xdr:colOff>495300</xdr:colOff>
      <xdr:row>31</xdr:row>
      <xdr:rowOff>160812</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0AA020FF-6661-4E7F-B531-795F74BFE055}"/>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7284720" y="4160520"/>
              <a:ext cx="2354580" cy="166957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11</xdr:col>
      <xdr:colOff>528758</xdr:colOff>
      <xdr:row>21</xdr:row>
      <xdr:rowOff>22585</xdr:rowOff>
    </xdr:from>
    <xdr:to>
      <xdr:col>15</xdr:col>
      <xdr:colOff>548640</xdr:colOff>
      <xdr:row>23</xdr:row>
      <xdr:rowOff>106680</xdr:rowOff>
    </xdr:to>
    <xdr:sp macro="" textlink="">
      <xdr:nvSpPr>
        <xdr:cNvPr id="72" name="TextBox 71">
          <a:extLst>
            <a:ext uri="{FF2B5EF4-FFF2-40B4-BE49-F238E27FC236}">
              <a16:creationId xmlns:a16="http://schemas.microsoft.com/office/drawing/2014/main" id="{CC188A44-E7BB-4498-8A4D-295C6D337C63}"/>
            </a:ext>
          </a:extLst>
        </xdr:cNvPr>
        <xdr:cNvSpPr txBox="1">
          <a:spLocks noChangeAspect="1"/>
        </xdr:cNvSpPr>
      </xdr:nvSpPr>
      <xdr:spPr>
        <a:xfrm>
          <a:off x="7234358" y="3863065"/>
          <a:ext cx="2458282" cy="449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AB4117"/>
              </a:solidFill>
              <a:latin typeface="Amasis MT Pro Black" panose="020F0502020204030204" pitchFamily="18" charset="0"/>
            </a:rPr>
            <a:t>Attrition by Marital Status.</a:t>
          </a:r>
        </a:p>
      </xdr:txBody>
    </xdr:sp>
    <xdr:clientData/>
  </xdr:twoCellAnchor>
  <xdr:twoCellAnchor editAs="absolute">
    <xdr:from>
      <xdr:col>16</xdr:col>
      <xdr:colOff>83820</xdr:colOff>
      <xdr:row>27</xdr:row>
      <xdr:rowOff>46053</xdr:rowOff>
    </xdr:from>
    <xdr:to>
      <xdr:col>20</xdr:col>
      <xdr:colOff>137160</xdr:colOff>
      <xdr:row>32</xdr:row>
      <xdr:rowOff>38100</xdr:rowOff>
    </xdr:to>
    <mc:AlternateContent xmlns:mc="http://schemas.openxmlformats.org/markup-compatibility/2006" xmlns:a14="http://schemas.microsoft.com/office/drawing/2010/main">
      <mc:Choice Requires="a14">
        <xdr:graphicFrame macro="">
          <xdr:nvGraphicFramePr>
            <xdr:cNvPr id="73" name="Department 1">
              <a:extLst>
                <a:ext uri="{FF2B5EF4-FFF2-40B4-BE49-F238E27FC236}">
                  <a16:creationId xmlns:a16="http://schemas.microsoft.com/office/drawing/2014/main" id="{FA6FEE93-0D83-49E3-9000-EE31318A3C62}"/>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9774897" y="5057668"/>
              <a:ext cx="2476109" cy="920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84604</xdr:colOff>
      <xdr:row>20</xdr:row>
      <xdr:rowOff>175260</xdr:rowOff>
    </xdr:from>
    <xdr:to>
      <xdr:col>20</xdr:col>
      <xdr:colOff>152400</xdr:colOff>
      <xdr:row>27</xdr:row>
      <xdr:rowOff>53340</xdr:rowOff>
    </xdr:to>
    <mc:AlternateContent xmlns:mc="http://schemas.openxmlformats.org/markup-compatibility/2006" xmlns:a14="http://schemas.microsoft.com/office/drawing/2010/main">
      <mc:Choice Requires="a14">
        <xdr:graphicFrame macro="">
          <xdr:nvGraphicFramePr>
            <xdr:cNvPr id="74" name="Education Field 2">
              <a:extLst>
                <a:ext uri="{FF2B5EF4-FFF2-40B4-BE49-F238E27FC236}">
                  <a16:creationId xmlns:a16="http://schemas.microsoft.com/office/drawing/2014/main" id="{72EC5C2F-C713-4AA1-8889-6E14D9936E9B}"/>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775681" y="3887568"/>
              <a:ext cx="2490565" cy="1177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162998</xdr:colOff>
      <xdr:row>20</xdr:row>
      <xdr:rowOff>136885</xdr:rowOff>
    </xdr:from>
    <xdr:to>
      <xdr:col>18</xdr:col>
      <xdr:colOff>487680</xdr:colOff>
      <xdr:row>22</xdr:row>
      <xdr:rowOff>91440</xdr:rowOff>
    </xdr:to>
    <xdr:sp macro="" textlink="">
      <xdr:nvSpPr>
        <xdr:cNvPr id="75" name="TextBox 74">
          <a:extLst>
            <a:ext uri="{FF2B5EF4-FFF2-40B4-BE49-F238E27FC236}">
              <a16:creationId xmlns:a16="http://schemas.microsoft.com/office/drawing/2014/main" id="{89F8EA16-AB55-4E7C-880A-3619145C2A71}"/>
            </a:ext>
          </a:extLst>
        </xdr:cNvPr>
        <xdr:cNvSpPr txBox="1">
          <a:spLocks noChangeAspect="1"/>
        </xdr:cNvSpPr>
      </xdr:nvSpPr>
      <xdr:spPr>
        <a:xfrm>
          <a:off x="9916598" y="3794485"/>
          <a:ext cx="1543882" cy="320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aseline="0">
              <a:solidFill>
                <a:srgbClr val="AB4117"/>
              </a:solidFill>
              <a:latin typeface="Amasis MT Pro Black" panose="020F0502020204030204" pitchFamily="18" charset="0"/>
            </a:rPr>
            <a:t>Education Feild</a:t>
          </a:r>
          <a:r>
            <a:rPr lang="en-US" sz="1200" baseline="0">
              <a:solidFill>
                <a:srgbClr val="AB4117"/>
              </a:solidFill>
              <a:latin typeface="Amasis MT Pro Black" panose="020F0502020204030204" pitchFamily="18" charset="0"/>
            </a:rPr>
            <a:t>.</a:t>
          </a:r>
        </a:p>
      </xdr:txBody>
    </xdr:sp>
    <xdr:clientData/>
  </xdr:twoCellAnchor>
  <xdr:twoCellAnchor editAs="absolute">
    <xdr:from>
      <xdr:col>16</xdr:col>
      <xdr:colOff>216338</xdr:colOff>
      <xdr:row>27</xdr:row>
      <xdr:rowOff>83820</xdr:rowOff>
    </xdr:from>
    <xdr:to>
      <xdr:col>18</xdr:col>
      <xdr:colOff>160020</xdr:colOff>
      <xdr:row>29</xdr:row>
      <xdr:rowOff>15240</xdr:rowOff>
    </xdr:to>
    <xdr:sp macro="" textlink="">
      <xdr:nvSpPr>
        <xdr:cNvPr id="76" name="TextBox 75">
          <a:extLst>
            <a:ext uri="{FF2B5EF4-FFF2-40B4-BE49-F238E27FC236}">
              <a16:creationId xmlns:a16="http://schemas.microsoft.com/office/drawing/2014/main" id="{45E26DC4-0A8E-454C-A1AC-4CDE13D23102}"/>
            </a:ext>
          </a:extLst>
        </xdr:cNvPr>
        <xdr:cNvSpPr txBox="1">
          <a:spLocks noChangeAspect="1"/>
        </xdr:cNvSpPr>
      </xdr:nvSpPr>
      <xdr:spPr>
        <a:xfrm>
          <a:off x="9969938" y="5021580"/>
          <a:ext cx="1162882"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aseline="0">
              <a:solidFill>
                <a:srgbClr val="AB4117"/>
              </a:solidFill>
              <a:latin typeface="Amasis MT Pro Black" panose="020F0502020204030204" pitchFamily="18" charset="0"/>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129540</xdr:colOff>
      <xdr:row>1</xdr:row>
      <xdr:rowOff>91440</xdr:rowOff>
    </xdr:from>
    <xdr:to>
      <xdr:col>9</xdr:col>
      <xdr:colOff>129540</xdr:colOff>
      <xdr:row>14</xdr:row>
      <xdr:rowOff>180975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CAFC0EC-F290-D4F2-EE28-24DC25CF429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44840" y="2743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586740</xdr:colOff>
      <xdr:row>1</xdr:row>
      <xdr:rowOff>7620</xdr:rowOff>
    </xdr:from>
    <xdr:to>
      <xdr:col>13</xdr:col>
      <xdr:colOff>586740</xdr:colOff>
      <xdr:row>14</xdr:row>
      <xdr:rowOff>97155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77848B0-6148-370D-7FE4-E9BB1BB06F2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008620" y="19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7620</xdr:colOff>
      <xdr:row>0</xdr:row>
      <xdr:rowOff>106680</xdr:rowOff>
    </xdr:from>
    <xdr:to>
      <xdr:col>10</xdr:col>
      <xdr:colOff>30480</xdr:colOff>
      <xdr:row>10</xdr:row>
      <xdr:rowOff>121920</xdr:rowOff>
    </xdr:to>
    <xdr:graphicFrame macro="">
      <xdr:nvGraphicFramePr>
        <xdr:cNvPr id="4" name="Chart 3">
          <a:extLst>
            <a:ext uri="{FF2B5EF4-FFF2-40B4-BE49-F238E27FC236}">
              <a16:creationId xmlns:a16="http://schemas.microsoft.com/office/drawing/2014/main" id="{A0357128-FEB0-4093-952A-374CCFA41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594360</xdr:colOff>
      <xdr:row>11</xdr:row>
      <xdr:rowOff>11430</xdr:rowOff>
    </xdr:from>
    <xdr:to>
      <xdr:col>8</xdr:col>
      <xdr:colOff>160020</xdr:colOff>
      <xdr:row>17</xdr:row>
      <xdr:rowOff>22860</xdr:rowOff>
    </xdr:to>
    <xdr:graphicFrame macro="">
      <xdr:nvGraphicFramePr>
        <xdr:cNvPr id="5" name="Chart 4">
          <a:extLst>
            <a:ext uri="{FF2B5EF4-FFF2-40B4-BE49-F238E27FC236}">
              <a16:creationId xmlns:a16="http://schemas.microsoft.com/office/drawing/2014/main" id="{34E934E4-23EA-F346-2C2B-6F3B5105E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0</xdr:row>
      <xdr:rowOff>175260</xdr:rowOff>
    </xdr:from>
    <xdr:to>
      <xdr:col>9</xdr:col>
      <xdr:colOff>0</xdr:colOff>
      <xdr:row>14</xdr:row>
      <xdr:rowOff>81915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A88C9E8C-5A40-A652-A90E-DEF3B47C3EB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785360" y="1752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22860</xdr:colOff>
      <xdr:row>1</xdr:row>
      <xdr:rowOff>7620</xdr:rowOff>
    </xdr:from>
    <xdr:to>
      <xdr:col>12</xdr:col>
      <xdr:colOff>22860</xdr:colOff>
      <xdr:row>14</xdr:row>
      <xdr:rowOff>97155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356F5278-B5C4-EDE7-350A-495CB9758CA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37020" y="19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144780</xdr:colOff>
      <xdr:row>15</xdr:row>
      <xdr:rowOff>11430</xdr:rowOff>
    </xdr:from>
    <xdr:to>
      <xdr:col>7</xdr:col>
      <xdr:colOff>53340</xdr:colOff>
      <xdr:row>24</xdr:row>
      <xdr:rowOff>68580</xdr:rowOff>
    </xdr:to>
    <xdr:graphicFrame macro="">
      <xdr:nvGraphicFramePr>
        <xdr:cNvPr id="4" name="Chart 3">
          <a:extLst>
            <a:ext uri="{FF2B5EF4-FFF2-40B4-BE49-F238E27FC236}">
              <a16:creationId xmlns:a16="http://schemas.microsoft.com/office/drawing/2014/main" id="{67C4F720-FB5A-85F2-B9F9-CE446303C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228600</xdr:colOff>
      <xdr:row>5</xdr:row>
      <xdr:rowOff>34290</xdr:rowOff>
    </xdr:from>
    <xdr:to>
      <xdr:col>11</xdr:col>
      <xdr:colOff>533400</xdr:colOff>
      <xdr:row>20</xdr:row>
      <xdr:rowOff>34290</xdr:rowOff>
    </xdr:to>
    <xdr:graphicFrame macro="">
      <xdr:nvGraphicFramePr>
        <xdr:cNvPr id="2" name="Chart 1">
          <a:extLst>
            <a:ext uri="{FF2B5EF4-FFF2-40B4-BE49-F238E27FC236}">
              <a16:creationId xmlns:a16="http://schemas.microsoft.com/office/drawing/2014/main" id="{66BAFBF6-46A6-7A16-B155-9569F26F2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487680</xdr:colOff>
      <xdr:row>2</xdr:row>
      <xdr:rowOff>11430</xdr:rowOff>
    </xdr:from>
    <xdr:to>
      <xdr:col>14</xdr:col>
      <xdr:colOff>182880</xdr:colOff>
      <xdr:row>17</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93DF011-6A19-F031-6050-59A90D69AF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78980" y="3771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510540</xdr:colOff>
      <xdr:row>6</xdr:row>
      <xdr:rowOff>34290</xdr:rowOff>
    </xdr:from>
    <xdr:to>
      <xdr:col>8</xdr:col>
      <xdr:colOff>83820</xdr:colOff>
      <xdr:row>19</xdr:row>
      <xdr:rowOff>160020</xdr:rowOff>
    </xdr:to>
    <xdr:graphicFrame macro="">
      <xdr:nvGraphicFramePr>
        <xdr:cNvPr id="2" name="Chart 1">
          <a:extLst>
            <a:ext uri="{FF2B5EF4-FFF2-40B4-BE49-F238E27FC236}">
              <a16:creationId xmlns:a16="http://schemas.microsoft.com/office/drawing/2014/main" id="{AEF48735-E811-8E1A-637E-59AF9ABB07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274320</xdr:colOff>
      <xdr:row>1</xdr:row>
      <xdr:rowOff>49530</xdr:rowOff>
    </xdr:from>
    <xdr:to>
      <xdr:col>9</xdr:col>
      <xdr:colOff>579120</xdr:colOff>
      <xdr:row>16</xdr:row>
      <xdr:rowOff>49530</xdr:rowOff>
    </xdr:to>
    <xdr:graphicFrame macro="">
      <xdr:nvGraphicFramePr>
        <xdr:cNvPr id="2" name="Chart 1">
          <a:extLst>
            <a:ext uri="{FF2B5EF4-FFF2-40B4-BE49-F238E27FC236}">
              <a16:creationId xmlns:a16="http://schemas.microsoft.com/office/drawing/2014/main" id="{3EEFCE76-7388-001C-63E6-758EEFE57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15240</xdr:colOff>
      <xdr:row>5</xdr:row>
      <xdr:rowOff>160020</xdr:rowOff>
    </xdr:from>
    <xdr:to>
      <xdr:col>9</xdr:col>
      <xdr:colOff>15240</xdr:colOff>
      <xdr:row>19</xdr:row>
      <xdr:rowOff>66675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4FC2BB7-7F58-AD45-D0F6-111EF77E1A4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884420" y="1074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137160</xdr:colOff>
      <xdr:row>5</xdr:row>
      <xdr:rowOff>68580</xdr:rowOff>
    </xdr:from>
    <xdr:to>
      <xdr:col>12</xdr:col>
      <xdr:colOff>137160</xdr:colOff>
      <xdr:row>18</xdr:row>
      <xdr:rowOff>158115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46EF0218-A0C7-2308-CF61-F90953ED1CB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835140" y="9829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6</xdr:col>
      <xdr:colOff>182880</xdr:colOff>
      <xdr:row>6</xdr:row>
      <xdr:rowOff>34290</xdr:rowOff>
    </xdr:from>
    <xdr:to>
      <xdr:col>11</xdr:col>
      <xdr:colOff>472440</xdr:colOff>
      <xdr:row>16</xdr:row>
      <xdr:rowOff>22860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5910B4D-25CC-A24B-E08D-F29A3D7232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31570"/>
              <a:ext cx="3337560" cy="18173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ini Kawshalya" refreshedDate="45119.661531712962" createdVersion="8" refreshedVersion="8" minRefreshableVersion="3" recordCount="1470" xr:uid="{3519D028-4CF0-4BAF-85EB-0E0A7CF931FE}">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15929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E7CFF8-826B-436C-91F7-3A47FCE24051}" name="KPI"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e Number" fld="7" subtotal="count" baseField="9" baseItem="1466639992"/>
    <dataField name="Sum of CF_attrition counts" fld="18" baseField="0" baseItem="0"/>
    <dataField name="Average of Age" fld="16" subtotal="average" baseField="0" baseItem="1" numFmtId="1"/>
    <dataField name="Sum of CF_current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90C968-A40A-43E5-B853-634F46674D0D}" name="Rating"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8EA069-004A-4798-9804-BE213CF9F55C}" name="Gender"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758200-7439-4A7B-A919-29FA897BB496}" name="Education by 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15D5BC-513D-495D-8419-2366AD05961D}" name="Attrition by Job"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9AA0A2-6FF5-4EAE-916F-DA50D87A9283}" name="Department by 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2E5373-2B6E-4361-8A23-0563F211F615}" name="Attrition by Ag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3613EB-1993-41BB-8864-C677509614AE}" name="Marital Statu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3A807394-6EEE-43DF-B43F-E1A69B46CB6D}" sourceName="Gender">
  <pivotTables>
    <pivotTable tabId="6" name="Gender"/>
    <pivotTable tabId="10" name="Attrition by Age."/>
    <pivotTable tabId="8" name="Attrition by Job"/>
    <pivotTable tabId="9" name="Department by Attrition."/>
    <pivotTable tabId="7" name="Education by Attrition."/>
    <pivotTable tabId="3" name="KPI"/>
    <pivotTable tabId="11" name="Marital Status."/>
    <pivotTable tabId="5" name="Rating"/>
  </pivotTables>
  <data>
    <tabular pivotCacheId="101592999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1243096-58EF-4BEC-89F6-C2108D839827}" sourceName="Department">
  <pivotTables>
    <pivotTable tabId="10" name="Attrition by Age."/>
    <pivotTable tabId="8" name="Attrition by Job"/>
    <pivotTable tabId="9" name="Department by Attrition."/>
    <pivotTable tabId="7" name="Education by Attrition."/>
    <pivotTable tabId="6" name="Gender"/>
    <pivotTable tabId="3" name="KPI"/>
    <pivotTable tabId="11" name="Marital Status."/>
    <pivotTable tabId="5" name="Rating"/>
  </pivotTables>
  <data>
    <tabular pivotCacheId="101592999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1AFDD830-8E11-4CDD-AB88-B0B4C27DD96E}" sourceName="Education Field">
  <pivotTables>
    <pivotTable tabId="10" name="Attrition by Age."/>
    <pivotTable tabId="8" name="Attrition by Job"/>
    <pivotTable tabId="9" name="Department by Attrition."/>
    <pivotTable tabId="7" name="Education by Attrition."/>
    <pivotTable tabId="6" name="Gender"/>
    <pivotTable tabId="3" name="KPI"/>
    <pivotTable tabId="11" name="Marital Status."/>
    <pivotTable tabId="5" name="Rating"/>
  </pivotTables>
  <data>
    <tabular pivotCacheId="101592999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AB4A553-E29D-4BB7-B3AF-AF1DCDB2B671}" cache="Slicer_Gender2" columnCount="2" style="SlicerStyleLight4" lockedPosition="1" rowHeight="182880"/>
  <slicer name="Department 1" xr10:uid="{5CCB3375-ADB3-43B4-A20A-BA8AF8745AAA}" cache="Slicer_Department" columnCount="2" style="SlicerStyleLight6" lockedPosition="1" rowHeight="234950"/>
  <slicer name="Education Field 2" xr10:uid="{D7DB35F3-0578-4531-8628-42086DD96672}" cache="Slicer_Education_Field1" columnCount="2" style="SlicerStyleLight2" lockedPosition="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BFD7F78-3590-4A7D-8FA6-2986C215FD9F}"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5EF3323-E4DD-4BD6-817B-B9A64F890B42}" cache="Slicer_Gender2" caption="Gend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ADD209F-7C3A-4E2C-9A5C-A1AD09AD007A}" cache="Slicer_Gender2" caption="Gender" rowHeight="234950"/>
  <slicer name="Education Field" xr10:uid="{2B5482AA-5692-42D8-B035-734F15733FD6}" cache="Slicer_Education_Field1"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48E54FC-E23B-4C2B-B680-650462894DE6}" cache="Slicer_Department" caption="Department" rowHeight="234950"/>
  <slicer name="Education Field 1" xr10:uid="{29F413B6-0AFE-46B5-B834-3FA73B2E26D4}" cache="Slicer_Education_Field1" caption="Education Fiel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23EC27-BA09-4B1C-B073-01D120D0993D}" name="Table1" displayName="Table1" ref="A1:AR1471" totalsRowShown="0">
  <autoFilter ref="A1:AR1471" xr:uid="{CA23EC27-BA09-4B1C-B073-01D120D0993D}"/>
  <tableColumns count="44">
    <tableColumn id="1" xr3:uid="{02C6553A-53A3-4286-A35E-A8F78CDF9C25}" name="Attrition"/>
    <tableColumn id="2" xr3:uid="{08361EAF-5119-4A8A-81CA-5CF55A851CDD}" name="Business Travel"/>
    <tableColumn id="3" xr3:uid="{584F57F8-4E4B-412B-BFB8-D430E54D5075}" name="CF_age band"/>
    <tableColumn id="4" xr3:uid="{459EA933-D194-4EF6-A035-1788E50DC4C7}" name="CF_attrition label"/>
    <tableColumn id="5" xr3:uid="{82B0DB7B-FC40-4B35-917D-59DE9086460F}" name="Department"/>
    <tableColumn id="6" xr3:uid="{67239095-7BA3-435B-B8C1-8804449D11C0}" name="Education Field"/>
    <tableColumn id="7" xr3:uid="{EC2F5EF9-3532-4013-920C-4569C3A0DC1F}" name="emp no"/>
    <tableColumn id="8" xr3:uid="{F5265973-13C1-4678-9F67-E4BF09CC6559}" name="Employee Number"/>
    <tableColumn id="9" xr3:uid="{6E20F2FE-3EC6-4A5A-A7B4-1950E5A65F86}" name="Gender"/>
    <tableColumn id="10" xr3:uid="{E7B75FD3-7513-4B17-AC4A-AD9835540BBB}" name="Job Role"/>
    <tableColumn id="11" xr3:uid="{7F0FFE43-1B0A-4D21-A5FF-B967C23AC87C}" name="Marital Status"/>
    <tableColumn id="12" xr3:uid="{D98CF716-FDED-493B-BB0F-0D22B042BAFE}" name="Over Time"/>
    <tableColumn id="13" xr3:uid="{4FB9E64D-5494-46E8-82DC-68EFB12F9BD9}" name="Over18"/>
    <tableColumn id="14" xr3:uid="{1FA7760D-044C-47FE-A18D-01A6CB841C03}" name="Training Times Last Year"/>
    <tableColumn id="15" xr3:uid="{B8EC5C59-08CF-4CC7-A08B-39211DA1AAA4}" name="-2"/>
    <tableColumn id="16" xr3:uid="{41C47A69-0257-42A8-9D11-ED20A0F22781}" name="0"/>
    <tableColumn id="17" xr3:uid="{ECDA9EC0-B9C4-481E-AEE3-125D921A7A65}" name="Age"/>
    <tableColumn id="18" xr3:uid="{0EBDBB3D-808A-42D3-8DD1-DD7D3AC58C26}" name="CF_attrition count"/>
    <tableColumn id="19" xr3:uid="{42462658-43D7-419C-B87A-382F9B49DA84}" name="CF_attrition counts"/>
    <tableColumn id="20" xr3:uid="{50A3FC93-FB38-4321-B1BA-90A42CBA8DAC}" name="CF_attrition rate"/>
    <tableColumn id="21" xr3:uid="{AFEB586B-7B66-4EF9-A6C1-3443F3DBF3BD}" name="CF_current Employee"/>
    <tableColumn id="22" xr3:uid="{A37DF268-6E11-4215-AE79-4E2BE60D2124}" name="Daily Rate"/>
    <tableColumn id="23" xr3:uid="{1DBBAD05-98C0-440E-B5B7-5975C0846B5D}" name="Distance From Home"/>
    <tableColumn id="24" xr3:uid="{89D74B9A-0951-4F89-96B8-94CCB6B51C53}" name="Education"/>
    <tableColumn id="25" xr3:uid="{FED9F261-5F68-4729-969D-26CA0E5409C3}" name="Employee Count"/>
    <tableColumn id="26" xr3:uid="{ADB66936-BA39-4F4E-A2A1-F012E7D95FDA}" name="Environment Satisfaction"/>
    <tableColumn id="27" xr3:uid="{CA7D75E8-1E13-4FEB-9D89-FFDFF69F7FD4}" name="Hourly Rate"/>
    <tableColumn id="28" xr3:uid="{C2C23C81-9013-4361-9884-4D48E6CEDDDC}" name="Job Involvement"/>
    <tableColumn id="29" xr3:uid="{D67E4AD1-FCAE-452A-8443-267A69BBEB96}" name="Job Level"/>
    <tableColumn id="30" xr3:uid="{0A2884F5-0E92-4079-9146-D9D2295046BE}" name="Job Satisfaction"/>
    <tableColumn id="31" xr3:uid="{615FEFF6-73B1-4E65-87D8-1C6356BB125B}" name="Monthly Income"/>
    <tableColumn id="32" xr3:uid="{5126A153-3726-4CF5-A8CD-43DA9BD7054D}" name="Monthly Rate"/>
    <tableColumn id="33" xr3:uid="{89D86963-F0D9-452A-A4C0-DD984B713A57}" name="Num Companies Worked"/>
    <tableColumn id="34" xr3:uid="{880B38F0-9B39-4082-8F13-13ACFEB3693E}" name="Percent Salary Hike"/>
    <tableColumn id="35" xr3:uid="{ACB73E76-DD57-4724-A8FB-DD5E60CB06E9}" name="Performance Rating"/>
    <tableColumn id="36" xr3:uid="{70DB78F1-CB47-48EF-AAB0-DFFAFA3CEE27}" name="Relationship Satisfaction"/>
    <tableColumn id="37" xr3:uid="{27FE89E2-9DB1-42F0-B9C2-A5E847FE8667}" name="Standard Hours"/>
    <tableColumn id="38" xr3:uid="{D425A6B7-04BA-4230-82A6-8000F7492130}" name="Stock Option Level"/>
    <tableColumn id="39" xr3:uid="{C434B9DA-4F0B-4F66-B0D4-560F508A5DD3}" name="Total Working Years"/>
    <tableColumn id="40" xr3:uid="{03439D35-E793-493B-A476-5F1FBEBB3D02}" name="Work Life Balance"/>
    <tableColumn id="41" xr3:uid="{CBEA0B97-47A0-4C3F-B9A1-88575E59F34D}" name="Years At Company"/>
    <tableColumn id="42" xr3:uid="{EF5C1F6C-4BB8-4368-A893-A3BDE218786F}" name="Years In Current Role"/>
    <tableColumn id="43" xr3:uid="{110104C7-6E5C-472D-8E1B-ACDAE9C30F77}" name="Years Since Last Promotion"/>
    <tableColumn id="44" xr3:uid="{223D6F42-E417-4863-AB30-2ACE594A47CA}" name="Years With Curr Manager"/>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389ED-AFFE-400E-8FF7-1621C468D266}">
  <dimension ref="A1:AR1471"/>
  <sheetViews>
    <sheetView topLeftCell="A2" workbookViewId="0">
      <selection activeCell="E8" sqref="E8"/>
    </sheetView>
  </sheetViews>
  <sheetFormatPr defaultRowHeight="14.4" x14ac:dyDescent="0.3"/>
  <cols>
    <col min="1" max="1" width="10.88671875" customWidth="1"/>
    <col min="2" max="2" width="17.109375" customWidth="1"/>
    <col min="3" max="3" width="14.77734375" customWidth="1"/>
    <col min="4" max="4" width="19.5546875" bestFit="1" customWidth="1"/>
    <col min="5" max="5" width="14.21875" customWidth="1"/>
    <col min="6" max="6" width="17.21875" customWidth="1"/>
    <col min="7" max="7" width="10" customWidth="1"/>
    <col min="8" max="8" width="20.109375" customWidth="1"/>
    <col min="10" max="10" width="25.88671875" bestFit="1" customWidth="1"/>
    <col min="11" max="11" width="16" customWidth="1"/>
    <col min="12" max="12" width="12.44140625" customWidth="1"/>
    <col min="14" max="14" width="25.33203125" customWidth="1"/>
    <col min="18" max="18" width="19.88671875" customWidth="1"/>
    <col min="19" max="19" width="20.77734375" customWidth="1"/>
    <col min="20" max="20" width="18.33203125" customWidth="1"/>
    <col min="21" max="21" width="22.6640625" customWidth="1"/>
    <col min="22" max="22" width="12.33203125" customWidth="1"/>
    <col min="23" max="23" width="22.33203125" customWidth="1"/>
    <col min="24" max="24" width="17.77734375" bestFit="1" customWidth="1"/>
    <col min="25" max="25" width="18.21875" customWidth="1"/>
    <col min="26" max="26" width="26.21875" customWidth="1"/>
    <col min="27" max="27" width="13.886718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6640625" customWidth="1"/>
    <col min="40" max="40" width="19.5546875" customWidth="1"/>
    <col min="41" max="41" width="19.88671875" customWidth="1"/>
    <col min="42" max="42" width="22.5546875" customWidth="1"/>
    <col min="43" max="43" width="28" customWidth="1"/>
    <col min="44" max="44" width="26.3320312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F6A3-AF98-48E3-B93E-3B3D8A312F58}">
  <dimension ref="E7"/>
  <sheetViews>
    <sheetView showGridLines="0" tabSelected="1" zoomScale="78" zoomScaleNormal="78" workbookViewId="0">
      <selection activeCell="V21" sqref="V21"/>
    </sheetView>
  </sheetViews>
  <sheetFormatPr defaultRowHeight="14.4" x14ac:dyDescent="0.3"/>
  <cols>
    <col min="1" max="16384" width="8.88671875" style="3"/>
  </cols>
  <sheetData>
    <row r="7" spans="5:5" x14ac:dyDescent="0.3">
      <c r="E7" s="4"/>
    </row>
  </sheetData>
  <sheetProtection selectLockedCells="1" pivotTables="0"/>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6AF2D-3FC8-4BBB-AB0C-33CE55528D29}">
  <dimension ref="A1"/>
  <sheetViews>
    <sheetView workbookViewId="0">
      <selection activeCell="A2" sqref="A2"/>
    </sheetView>
  </sheetViews>
  <sheetFormatPr defaultRowHeight="14.4" x14ac:dyDescent="0.3"/>
  <sheetData>
    <row r="1" spans="1:1" x14ac:dyDescent="0.3">
      <c r="A1" t="s">
        <v>1574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94C1-1BAC-4055-95E7-02451434BD3E}">
  <dimension ref="A3:E8"/>
  <sheetViews>
    <sheetView workbookViewId="0">
      <selection activeCell="H16" sqref="H15:H16"/>
    </sheetView>
  </sheetViews>
  <sheetFormatPr defaultRowHeight="14.4" x14ac:dyDescent="0.3"/>
  <cols>
    <col min="1" max="1" width="24.77734375" bestFit="1" customWidth="1"/>
    <col min="2" max="2" width="23.6640625" bestFit="1" customWidth="1"/>
    <col min="3" max="3" width="13.88671875" bestFit="1" customWidth="1"/>
    <col min="4" max="4" width="25.77734375" bestFit="1" customWidth="1"/>
    <col min="5" max="5" width="21.33203125" bestFit="1" customWidth="1"/>
  </cols>
  <sheetData>
    <row r="3" spans="1:5" x14ac:dyDescent="0.3">
      <c r="A3" t="s">
        <v>1554</v>
      </c>
      <c r="B3" t="s">
        <v>1555</v>
      </c>
      <c r="C3" t="s">
        <v>1556</v>
      </c>
      <c r="D3" t="s">
        <v>1557</v>
      </c>
    </row>
    <row r="4" spans="1:5" x14ac:dyDescent="0.3">
      <c r="A4" s="10">
        <v>588</v>
      </c>
      <c r="B4" s="10">
        <v>87</v>
      </c>
      <c r="C4" s="1">
        <v>37.329931972789119</v>
      </c>
      <c r="D4" s="10">
        <v>501</v>
      </c>
    </row>
    <row r="7" spans="1:5" x14ac:dyDescent="0.3">
      <c r="A7" t="s">
        <v>1558</v>
      </c>
      <c r="B7" t="s">
        <v>1559</v>
      </c>
      <c r="C7" t="s">
        <v>1560</v>
      </c>
      <c r="D7" t="s">
        <v>1561</v>
      </c>
      <c r="E7" t="s">
        <v>1562</v>
      </c>
    </row>
    <row r="8" spans="1:5" x14ac:dyDescent="0.3">
      <c r="A8">
        <f>GETPIVOTDATA("Count of Employee Number",$A$3)</f>
        <v>588</v>
      </c>
      <c r="B8">
        <f>GETPIVOTDATA("Sum of CF_attrition counts",$A$3)</f>
        <v>87</v>
      </c>
      <c r="C8" s="1">
        <f>GETPIVOTDATA("Average of Age",$A$3)</f>
        <v>37.329931972789119</v>
      </c>
      <c r="D8">
        <f>GETPIVOTDATA("Sum of CF_current Employee",$A$3)</f>
        <v>501</v>
      </c>
      <c r="E8" s="2">
        <f>B8/A8</f>
        <v>0.14795918367346939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B358E-1AE4-4ADF-89DE-8FF5C32C0071}">
  <dimension ref="A3:E4"/>
  <sheetViews>
    <sheetView workbookViewId="0">
      <selection activeCell="K21" sqref="K21"/>
    </sheetView>
  </sheetViews>
  <sheetFormatPr defaultRowHeight="14.4" x14ac:dyDescent="0.3"/>
  <cols>
    <col min="1" max="1" width="24" bestFit="1" customWidth="1"/>
    <col min="3" max="3" width="13.109375" bestFit="1" customWidth="1"/>
  </cols>
  <sheetData>
    <row r="3" spans="1:5" x14ac:dyDescent="0.3">
      <c r="A3" t="s">
        <v>1563</v>
      </c>
      <c r="C3" t="s">
        <v>1564</v>
      </c>
      <c r="D3" s="5">
        <f>GETPIVOTDATA("Job Satisfaction",$A$3)</f>
        <v>2.5867346938775508</v>
      </c>
      <c r="E3">
        <f>D3/4</f>
        <v>0.64668367346938771</v>
      </c>
    </row>
    <row r="4" spans="1:5" x14ac:dyDescent="0.3">
      <c r="A4" s="5">
        <v>2.5867346938775508</v>
      </c>
      <c r="C4" t="s">
        <v>1565</v>
      </c>
      <c r="D4" s="5">
        <f>4-GETPIVOTDATA("Job Satisfaction",$A$3)</f>
        <v>1.4132653061224492</v>
      </c>
      <c r="E4">
        <f>D4/4</f>
        <v>0.35331632653061229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8158-963A-472B-8B45-A3A481C0246E}">
  <dimension ref="A3:C10"/>
  <sheetViews>
    <sheetView workbookViewId="0">
      <selection activeCell="C9" sqref="C9:C10"/>
    </sheetView>
  </sheetViews>
  <sheetFormatPr defaultRowHeight="14.4" x14ac:dyDescent="0.3"/>
  <cols>
    <col min="1" max="1" width="12.5546875" bestFit="1" customWidth="1"/>
    <col min="2" max="2" width="21.6640625" bestFit="1" customWidth="1"/>
  </cols>
  <sheetData>
    <row r="3" spans="1:3" x14ac:dyDescent="0.3">
      <c r="A3" s="6" t="s">
        <v>1566</v>
      </c>
      <c r="B3" t="s">
        <v>1568</v>
      </c>
    </row>
    <row r="4" spans="1:3" x14ac:dyDescent="0.3">
      <c r="A4" s="7" t="s">
        <v>51</v>
      </c>
      <c r="B4" s="10">
        <v>588</v>
      </c>
    </row>
    <row r="5" spans="1:3" x14ac:dyDescent="0.3">
      <c r="A5" s="7" t="s">
        <v>1567</v>
      </c>
      <c r="B5" s="10">
        <v>588</v>
      </c>
    </row>
    <row r="9" spans="1:3" x14ac:dyDescent="0.3">
      <c r="A9" s="7" t="s">
        <v>51</v>
      </c>
      <c r="B9">
        <f>IFERROR(GETPIVOTDATA("Employee Count",$A$3,"Gender","Female"),0)</f>
        <v>588</v>
      </c>
      <c r="C9" s="8">
        <f>IFERROR(B9/($B$9+$B$10),0)</f>
        <v>1</v>
      </c>
    </row>
    <row r="10" spans="1:3" x14ac:dyDescent="0.3">
      <c r="A10" s="7" t="s">
        <v>62</v>
      </c>
      <c r="B10">
        <f>IFERROR(GETPIVOTDATA("Employee Count",$A$3,"Gender","Male"),0)</f>
        <v>0</v>
      </c>
      <c r="C10" s="8">
        <f>IFERROR(B10/($B$9+$B$10),0)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6B3B-EE83-4166-8AEE-63AA5E1E7F79}">
  <dimension ref="A3:B9"/>
  <sheetViews>
    <sheetView workbookViewId="0">
      <selection activeCell="M6" sqref="M6"/>
    </sheetView>
  </sheetViews>
  <sheetFormatPr defaultRowHeight="14.4" x14ac:dyDescent="0.3"/>
  <cols>
    <col min="1" max="1" width="15.88671875" bestFit="1" customWidth="1"/>
    <col min="2" max="2" width="23.6640625" bestFit="1" customWidth="1"/>
  </cols>
  <sheetData>
    <row r="3" spans="1:2" x14ac:dyDescent="0.3">
      <c r="A3" s="6" t="s">
        <v>1566</v>
      </c>
      <c r="B3" t="s">
        <v>1555</v>
      </c>
    </row>
    <row r="4" spans="1:2" x14ac:dyDescent="0.3">
      <c r="A4" s="7" t="s">
        <v>134</v>
      </c>
      <c r="B4" s="10">
        <v>3</v>
      </c>
    </row>
    <row r="5" spans="1:2" x14ac:dyDescent="0.3">
      <c r="A5" s="7" t="s">
        <v>65</v>
      </c>
      <c r="B5" s="10">
        <v>11</v>
      </c>
    </row>
    <row r="6" spans="1:2" x14ac:dyDescent="0.3">
      <c r="A6" s="7" t="s">
        <v>71</v>
      </c>
      <c r="B6" s="10">
        <v>16</v>
      </c>
    </row>
    <row r="7" spans="1:2" x14ac:dyDescent="0.3">
      <c r="A7" s="7" t="s">
        <v>55</v>
      </c>
      <c r="B7" s="10">
        <v>19</v>
      </c>
    </row>
    <row r="8" spans="1:2" x14ac:dyDescent="0.3">
      <c r="A8" s="7" t="s">
        <v>77</v>
      </c>
      <c r="B8" s="10">
        <v>38</v>
      </c>
    </row>
    <row r="9" spans="1:2" x14ac:dyDescent="0.3">
      <c r="A9" s="7" t="s">
        <v>1567</v>
      </c>
      <c r="B9" s="10">
        <v>87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6EC1-0B49-49D2-B33D-1B95DB7B01CF}">
  <dimension ref="A3:F13"/>
  <sheetViews>
    <sheetView workbookViewId="0">
      <selection activeCell="E4" sqref="E4:F12"/>
    </sheetView>
  </sheetViews>
  <sheetFormatPr defaultRowHeight="14.4" x14ac:dyDescent="0.3"/>
  <cols>
    <col min="1" max="1" width="22.88671875" bestFit="1" customWidth="1"/>
    <col min="2" max="2" width="23.6640625" bestFit="1" customWidth="1"/>
    <col min="5" max="5" width="22.88671875" bestFit="1" customWidth="1"/>
  </cols>
  <sheetData>
    <row r="3" spans="1:6" x14ac:dyDescent="0.3">
      <c r="A3" s="6" t="s">
        <v>1566</v>
      </c>
      <c r="B3" t="s">
        <v>1555</v>
      </c>
      <c r="E3" t="s">
        <v>1569</v>
      </c>
      <c r="F3" t="s">
        <v>1570</v>
      </c>
    </row>
    <row r="4" spans="1:6" x14ac:dyDescent="0.3">
      <c r="A4" s="7" t="s">
        <v>83</v>
      </c>
      <c r="B4" s="10">
        <v>5</v>
      </c>
      <c r="E4" t="str">
        <f>A4</f>
        <v>Healthcare Representative</v>
      </c>
      <c r="F4">
        <f>GETPIVOTDATA("CF_attrition counts",$A$3,"Job Role",A4)</f>
        <v>5</v>
      </c>
    </row>
    <row r="5" spans="1:6" x14ac:dyDescent="0.3">
      <c r="A5" s="7" t="s">
        <v>163</v>
      </c>
      <c r="B5" s="10">
        <v>6</v>
      </c>
      <c r="E5" t="str">
        <f t="shared" ref="E5:E12" si="0">A5</f>
        <v>Human Resources</v>
      </c>
      <c r="F5">
        <f t="shared" ref="F5:F12" si="1">GETPIVOTDATA("CF_attrition counts",$A$3,"Job Role",A5)</f>
        <v>6</v>
      </c>
    </row>
    <row r="6" spans="1:6" x14ac:dyDescent="0.3">
      <c r="A6" s="7" t="s">
        <v>68</v>
      </c>
      <c r="B6" s="10">
        <v>16</v>
      </c>
      <c r="E6" t="str">
        <f t="shared" si="0"/>
        <v>Laboratory Technician</v>
      </c>
      <c r="F6">
        <f t="shared" si="1"/>
        <v>16</v>
      </c>
    </row>
    <row r="7" spans="1:6" x14ac:dyDescent="0.3">
      <c r="A7" s="7" t="s">
        <v>95</v>
      </c>
      <c r="B7" s="10">
        <v>2</v>
      </c>
      <c r="E7" t="str">
        <f t="shared" si="0"/>
        <v>Manager</v>
      </c>
      <c r="F7">
        <f t="shared" si="1"/>
        <v>2</v>
      </c>
    </row>
    <row r="8" spans="1:6" x14ac:dyDescent="0.3">
      <c r="A8" s="7" t="s">
        <v>81</v>
      </c>
      <c r="B8" s="10">
        <v>4</v>
      </c>
      <c r="E8" t="str">
        <f t="shared" si="0"/>
        <v>Manufacturing Director</v>
      </c>
      <c r="F8">
        <f t="shared" si="1"/>
        <v>4</v>
      </c>
    </row>
    <row r="9" spans="1:6" x14ac:dyDescent="0.3">
      <c r="A9" s="7" t="s">
        <v>101</v>
      </c>
      <c r="B9" s="10">
        <v>1</v>
      </c>
      <c r="E9" t="str">
        <f t="shared" si="0"/>
        <v>Research Director</v>
      </c>
      <c r="F9">
        <f t="shared" si="1"/>
        <v>1</v>
      </c>
    </row>
    <row r="10" spans="1:6" x14ac:dyDescent="0.3">
      <c r="A10" s="7" t="s">
        <v>63</v>
      </c>
      <c r="B10" s="10">
        <v>17</v>
      </c>
      <c r="E10" t="str">
        <f t="shared" si="0"/>
        <v>Research Scientist</v>
      </c>
      <c r="F10">
        <f t="shared" si="1"/>
        <v>17</v>
      </c>
    </row>
    <row r="11" spans="1:6" x14ac:dyDescent="0.3">
      <c r="A11" s="7" t="s">
        <v>52</v>
      </c>
      <c r="B11" s="10">
        <v>20</v>
      </c>
      <c r="E11" t="str">
        <f t="shared" si="0"/>
        <v>Sales Executive</v>
      </c>
      <c r="F11">
        <f t="shared" si="1"/>
        <v>20</v>
      </c>
    </row>
    <row r="12" spans="1:6" x14ac:dyDescent="0.3">
      <c r="A12" s="7" t="s">
        <v>99</v>
      </c>
      <c r="B12" s="10">
        <v>16</v>
      </c>
      <c r="E12" t="str">
        <f t="shared" si="0"/>
        <v>Sales Representative</v>
      </c>
      <c r="F12">
        <f t="shared" si="1"/>
        <v>16</v>
      </c>
    </row>
    <row r="13" spans="1:6" x14ac:dyDescent="0.3">
      <c r="A13" s="7" t="s">
        <v>1567</v>
      </c>
      <c r="B13" s="10">
        <v>87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E26AD-477E-4861-8924-10AD3B865CA9}">
  <dimension ref="A3:B7"/>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6" t="s">
        <v>1566</v>
      </c>
      <c r="B3" t="s">
        <v>1571</v>
      </c>
    </row>
    <row r="4" spans="1:2" x14ac:dyDescent="0.3">
      <c r="A4" s="7" t="s">
        <v>161</v>
      </c>
      <c r="B4" s="9">
        <v>6.8965517241379309E-2</v>
      </c>
    </row>
    <row r="5" spans="1:2" x14ac:dyDescent="0.3">
      <c r="A5" s="7" t="s">
        <v>60</v>
      </c>
      <c r="B5" s="9">
        <v>0.4942528735632184</v>
      </c>
    </row>
    <row r="6" spans="1:2" x14ac:dyDescent="0.3">
      <c r="A6" s="7" t="s">
        <v>48</v>
      </c>
      <c r="B6" s="9">
        <v>0.43678160919540232</v>
      </c>
    </row>
    <row r="7" spans="1:2" x14ac:dyDescent="0.3">
      <c r="A7" s="7" t="s">
        <v>1567</v>
      </c>
      <c r="B7" s="9">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1538A-D845-439C-A7DD-9EFEC3B487E0}">
  <dimension ref="A3:B9"/>
  <sheetViews>
    <sheetView workbookViewId="0">
      <selection activeCell="B6" sqref="B6"/>
    </sheetView>
  </sheetViews>
  <sheetFormatPr defaultRowHeight="14.4" x14ac:dyDescent="0.3"/>
  <cols>
    <col min="1" max="1" width="12.5546875" bestFit="1" customWidth="1"/>
    <col min="2" max="2" width="22.88671875" bestFit="1" customWidth="1"/>
  </cols>
  <sheetData>
    <row r="3" spans="1:2" x14ac:dyDescent="0.3">
      <c r="A3" s="6" t="s">
        <v>1566</v>
      </c>
      <c r="B3" t="s">
        <v>1571</v>
      </c>
    </row>
    <row r="4" spans="1:2" x14ac:dyDescent="0.3">
      <c r="A4" s="7" t="s">
        <v>69</v>
      </c>
      <c r="B4" s="10">
        <v>43</v>
      </c>
    </row>
    <row r="5" spans="1:2" x14ac:dyDescent="0.3">
      <c r="A5" s="7" t="s">
        <v>92</v>
      </c>
      <c r="B5" s="10">
        <v>18</v>
      </c>
    </row>
    <row r="6" spans="1:2" x14ac:dyDescent="0.3">
      <c r="A6" s="7" t="s">
        <v>46</v>
      </c>
      <c r="B6" s="10">
        <v>14</v>
      </c>
    </row>
    <row r="7" spans="1:2" x14ac:dyDescent="0.3">
      <c r="A7" s="7" t="s">
        <v>58</v>
      </c>
      <c r="B7" s="10">
        <v>9</v>
      </c>
    </row>
    <row r="8" spans="1:2" x14ac:dyDescent="0.3">
      <c r="A8" s="7" t="s">
        <v>75</v>
      </c>
      <c r="B8" s="10">
        <v>3</v>
      </c>
    </row>
    <row r="9" spans="1:2" x14ac:dyDescent="0.3">
      <c r="A9" s="7" t="s">
        <v>1567</v>
      </c>
      <c r="B9" s="10">
        <v>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C9ED-4AAF-4E12-81B9-117D6DDB2105}">
  <dimension ref="A3:E7"/>
  <sheetViews>
    <sheetView workbookViewId="0">
      <selection activeCell="B5" sqref="B5"/>
    </sheetView>
  </sheetViews>
  <sheetFormatPr defaultRowHeight="14.4" x14ac:dyDescent="0.3"/>
  <cols>
    <col min="1" max="1" width="12.5546875" bestFit="1" customWidth="1"/>
    <col min="2" max="2" width="15.88671875" bestFit="1" customWidth="1"/>
    <col min="4" max="4" width="12.21875" bestFit="1" customWidth="1"/>
  </cols>
  <sheetData>
    <row r="3" spans="1:5" x14ac:dyDescent="0.3">
      <c r="A3" s="6" t="s">
        <v>1566</v>
      </c>
      <c r="B3" t="s">
        <v>1572</v>
      </c>
      <c r="D3" t="s">
        <v>1573</v>
      </c>
      <c r="E3" t="s">
        <v>0</v>
      </c>
    </row>
    <row r="4" spans="1:5" x14ac:dyDescent="0.3">
      <c r="A4" s="7" t="s">
        <v>79</v>
      </c>
      <c r="B4" s="10">
        <v>117</v>
      </c>
      <c r="D4" t="str">
        <f>A4</f>
        <v>Divorced</v>
      </c>
      <c r="E4">
        <f>GETPIVOTDATA("Attrition",$A$3,"Marital Status",A4)</f>
        <v>117</v>
      </c>
    </row>
    <row r="5" spans="1:5" x14ac:dyDescent="0.3">
      <c r="A5" s="7" t="s">
        <v>53</v>
      </c>
      <c r="B5" s="10">
        <v>199</v>
      </c>
      <c r="D5" t="str">
        <f>A5</f>
        <v>Single</v>
      </c>
      <c r="E5">
        <f>GETPIVOTDATA("Attrition",$A$3,"Marital Status",A5)</f>
        <v>199</v>
      </c>
    </row>
    <row r="6" spans="1:5" x14ac:dyDescent="0.3">
      <c r="A6" s="7" t="s">
        <v>64</v>
      </c>
      <c r="B6" s="10">
        <v>272</v>
      </c>
      <c r="D6" t="str">
        <f>A6</f>
        <v>Married</v>
      </c>
      <c r="E6">
        <f>GETPIVOTDATA("Attrition",$A$3,"Marital Status",A6)</f>
        <v>272</v>
      </c>
    </row>
    <row r="7" spans="1:5" x14ac:dyDescent="0.3">
      <c r="A7" s="7" t="s">
        <v>1567</v>
      </c>
      <c r="B7" s="10">
        <v>588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Database</vt:lpstr>
      <vt:lpstr>Dashboard</vt:lpstr>
      <vt:lpstr>Sheet7</vt:lpstr>
      <vt:lpstr>KPI</vt:lpstr>
      <vt:lpstr>Rating</vt:lpstr>
      <vt:lpstr>Gender</vt:lpstr>
      <vt:lpstr>Education by Attrition.</vt:lpstr>
      <vt:lpstr>Attrition by Job.</vt:lpstr>
      <vt:lpstr>Department by Attrition.</vt:lpstr>
      <vt:lpstr>Attrition by Age.</vt:lpstr>
      <vt:lpstr>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Sachini Kawshalya</dc:creator>
  <cp:lastModifiedBy>Sachini Kawshalya</cp:lastModifiedBy>
  <dcterms:created xsi:type="dcterms:W3CDTF">2023-07-12T10:05:43Z</dcterms:created>
  <dcterms:modified xsi:type="dcterms:W3CDTF">2023-07-14T10:44:47Z</dcterms:modified>
</cp:coreProperties>
</file>