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rutika.mendhe\Desktop\"/>
    </mc:Choice>
  </mc:AlternateContent>
  <bookViews>
    <workbookView xWindow="0" yWindow="0" windowWidth="13425" windowHeight="6000" tabRatio="866"/>
  </bookViews>
  <sheets>
    <sheet name="OSS Interface" sheetId="4" r:id="rId1"/>
    <sheet name="Database" sheetId="5" r:id="rId2"/>
    <sheet name="Instance" sheetId="7" r:id="rId3"/>
    <sheet name="Account Management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  <c r="D8" i="7"/>
  <c r="F7" i="7"/>
  <c r="D7" i="7"/>
  <c r="F6" i="7"/>
  <c r="D6" i="7"/>
  <c r="F5" i="7"/>
  <c r="D5" i="7"/>
  <c r="F4" i="7"/>
  <c r="D4" i="7"/>
  <c r="F8" i="6"/>
  <c r="D8" i="6"/>
  <c r="F7" i="6"/>
  <c r="D7" i="6"/>
  <c r="F6" i="6"/>
  <c r="D6" i="6"/>
  <c r="F5" i="6"/>
  <c r="D5" i="6"/>
  <c r="F4" i="6"/>
  <c r="D4" i="6"/>
  <c r="F8" i="5"/>
  <c r="D8" i="5"/>
  <c r="F7" i="5"/>
  <c r="D7" i="5"/>
  <c r="F6" i="5"/>
  <c r="D6" i="5"/>
  <c r="F5" i="5"/>
  <c r="D5" i="5"/>
  <c r="F4" i="5"/>
  <c r="D4" i="5"/>
  <c r="F8" i="4" l="1"/>
  <c r="D8" i="4"/>
  <c r="F7" i="4"/>
  <c r="D7" i="4"/>
  <c r="F6" i="4"/>
  <c r="D6" i="4"/>
  <c r="F5" i="4"/>
  <c r="D5" i="4"/>
  <c r="F4" i="4"/>
  <c r="D4" i="4"/>
</calcChain>
</file>

<file path=xl/sharedStrings.xml><?xml version="1.0" encoding="utf-8"?>
<sst xmlns="http://schemas.openxmlformats.org/spreadsheetml/2006/main" count="995" uniqueCount="500">
  <si>
    <t>#</t>
  </si>
  <si>
    <t>Test Case Name</t>
  </si>
  <si>
    <t>Playbook File</t>
  </si>
  <si>
    <t>Description</t>
  </si>
  <si>
    <t xml:space="preserve">Expected Result </t>
  </si>
  <si>
    <t>Click2Cloud Testing Team</t>
  </si>
  <si>
    <t>Aliyun Testing Team</t>
  </si>
  <si>
    <t>C2C Status</t>
  </si>
  <si>
    <t>C2C Actual Result</t>
  </si>
  <si>
    <t>Aliyun Actual Result</t>
  </si>
  <si>
    <t>Aliyun Status</t>
  </si>
  <si>
    <t>Pass</t>
  </si>
  <si>
    <t>Click2Cloud Testing Team Status</t>
  </si>
  <si>
    <t>Total Test Cases</t>
  </si>
  <si>
    <t>No. of  Test Case Passed</t>
  </si>
  <si>
    <t>No. of  Test Case Failed</t>
  </si>
  <si>
    <t>No. of  Test Case have Concern</t>
  </si>
  <si>
    <t>No. of  Test Case Partially Passed</t>
  </si>
  <si>
    <t>Aliyun Team Status</t>
  </si>
  <si>
    <t>Delete Load Blancer</t>
  </si>
  <si>
    <t>In this Playbook, we tried to modify internet spec of SLB  with Load Balancer Id parameter validation</t>
  </si>
  <si>
    <t>In this Playbook, we tried to modify internet spec of SLB with  bandwidth parameter validation</t>
  </si>
  <si>
    <t>In this Playbook, we tried to set Load Balancer Name with Load Balancer Id parameter validation</t>
  </si>
  <si>
    <t>In this Playbook, we tried to set Load Balancer Name with Region parameter validation</t>
  </si>
  <si>
    <t>In this Playbook, we tried to set Load Balancer Status from Active to inactive</t>
  </si>
  <si>
    <t>In this Playbook, we tried to set Load Balancer Status with Region parameter validation</t>
  </si>
  <si>
    <t>In this Playbook, we tried to set Load Balancer Status with alias</t>
  </si>
  <si>
    <t>In this Playbook, we tried to set Load Balancer Status with all parameters</t>
  </si>
  <si>
    <t>Comment for Failure</t>
  </si>
  <si>
    <t>CreateBucketModeparamValidation</t>
  </si>
  <si>
    <t>CreateBucketPermissionParamValidation</t>
  </si>
  <si>
    <t>CreateBucketRegionParamValidation</t>
  </si>
  <si>
    <t>CreateBucketWithAlias</t>
  </si>
  <si>
    <t>CreateBucketWithAllParameters</t>
  </si>
  <si>
    <t>CreateBucketWithAllPermissions</t>
  </si>
  <si>
    <t>CreateBucketWithBucketParamValidation</t>
  </si>
  <si>
    <t>CreateBucketWithDuplicateName</t>
  </si>
  <si>
    <t>Create Bucket</t>
  </si>
  <si>
    <t>DeleteBucketModeParamValidation</t>
  </si>
  <si>
    <t>DeleteBucketWhichIsInUse</t>
  </si>
  <si>
    <t>DeleteBucketWithAlias</t>
  </si>
  <si>
    <t>DeleteBucketWithAllParameters</t>
  </si>
  <si>
    <t>DeleteBucketWithBucketNameParamValidation</t>
  </si>
  <si>
    <t>DeleteBucketWithRegionDiff</t>
  </si>
  <si>
    <t>CreateDuplicateFolder</t>
  </si>
  <si>
    <t>CreateFolderBucketParamValidation</t>
  </si>
  <si>
    <t>CreateFolderModeParamValidation</t>
  </si>
  <si>
    <t>CreateFolderWithAllParameters</t>
  </si>
  <si>
    <t>CreateFolderWithFolderNameParamValidation</t>
  </si>
  <si>
    <t>Create Folder</t>
  </si>
  <si>
    <t>Verify Bucket creation with mode parameter validation</t>
  </si>
  <si>
    <t>Verify Bucket creation with permission parameter validation</t>
  </si>
  <si>
    <t>Verify Bucket creation with region parameter validation</t>
  </si>
  <si>
    <t>Verify Bucket creation with all alias</t>
  </si>
  <si>
    <t>Verify Bucket creation with all mandatory parameters</t>
  </si>
  <si>
    <t>Verify Bucket creation with all mandatory permissions</t>
  </si>
  <si>
    <t>Verify Bucket creation with Bucket parameter validation</t>
  </si>
  <si>
    <t>Verify Bucket creation with duplicate Bucket name</t>
  </si>
  <si>
    <t>Verify Bucket deletion with mode parameter validation</t>
  </si>
  <si>
    <t>Verify Bucket deletion which is in use</t>
  </si>
  <si>
    <t>Verify Bucket deletion with all alias</t>
  </si>
  <si>
    <t>Verify Bucket deletion with all mandatory parameters</t>
  </si>
  <si>
    <t>Verify Bucket deletion with Bucket parameter validation</t>
  </si>
  <si>
    <t>Verify Bucket deletion with Bucket of different region</t>
  </si>
  <si>
    <t>Verify folder creation with mode parameter validation</t>
  </si>
  <si>
    <t>Verify folder creation with Bucket parameter validation</t>
  </si>
  <si>
    <t xml:space="preserve">Verify folder creation with all mandatory parameters </t>
  </si>
  <si>
    <t>Verify folder creation with Folder  Name parameter validation</t>
  </si>
  <si>
    <t>Verify folder creation with same folder name</t>
  </si>
  <si>
    <t>In this Playbook, we tried to validate mode parameter at the time of bucket creation</t>
  </si>
  <si>
    <t>In this Playbook, we tried to validate permission parameter at the time of bucket creation</t>
  </si>
  <si>
    <t>In this Playbook, we tried to validate region parameter at the time of bucket creation</t>
  </si>
  <si>
    <t>In this Playbook, we tried to create a bucket with all alias</t>
  </si>
  <si>
    <t>In this Playbook, we tried to create a bucket with all mandatory parameters</t>
  </si>
  <si>
    <t>In this Playbook, we tried to create a bucket with all permissions</t>
  </si>
  <si>
    <t>In this Playbook, we tried to validate bucket parameter at the time of bucket creation</t>
  </si>
  <si>
    <t>In this Playbook, we tried to create a bucket with duplicate name</t>
  </si>
  <si>
    <t>In this Playbook, we tried to validate mode parameter at the time of bucket deletion</t>
  </si>
  <si>
    <t>In this Playbook, we tried to delete a bucket with all alias</t>
  </si>
  <si>
    <t>In this Playbook, we tried to delete a bucket with all mandatory parameters</t>
  </si>
  <si>
    <t>In this Playbook, we tried to validate bucket parameter at the time of bucket deletion</t>
  </si>
  <si>
    <t>In this Playbook, we tried to delete bucket which contains data</t>
  </si>
  <si>
    <t>In this Playbook, we tried to delete a bucket with region different than bucket's region</t>
  </si>
  <si>
    <t>In this Playbook, we tried to validate mode parameter at the time of folder creation</t>
  </si>
  <si>
    <t>In this Playbook, we tried to validate bucket parameter at the time of folder creation</t>
  </si>
  <si>
    <t>In this Playbook, we tried to create a folder with all mandatory parameters</t>
  </si>
  <si>
    <t>In this Playbook, we tried to validate folder name parameter at the time of folder creation</t>
  </si>
  <si>
    <t>In this Playbook, we tried to create a folder with duplicate folder name</t>
  </si>
  <si>
    <t>Scenario 1 - Bucket should not be created
Scenario 2 - Bucket should not be created
Scenario 3 - Bucket should not be created
Scenario 4 - Bucket should not be created</t>
  </si>
  <si>
    <t>Scenario 1 - Bucket is not created
Scenario 2 - Bucket is not created
Scenario 3 - Bucket is not created
Scenario 4 - Bucket is not created</t>
  </si>
  <si>
    <t>Bucket should not be created</t>
  </si>
  <si>
    <t>Bucket is not created</t>
  </si>
  <si>
    <t>Scenario 1 - Bucket should be created
Scenario 2 - Bucket should not be created</t>
  </si>
  <si>
    <t>Scenario 1 - Bucket is created
Scenario 2 - Bucket is not created</t>
  </si>
  <si>
    <t>Scenario 1 - Bucket should not be deleted
Scenario 2 - Bucket should not be deleted
Scenario 3 - Bucket should not be deleted
Scenario 4 - Bucket should not be deleted</t>
  </si>
  <si>
    <t>Scenario 1 - Bucket is not deleted
Scenario 2 - Bucket is not deleted
Scenario 3 - Bucket is not deleted
Scenario 4 - Bucket is not deleted</t>
  </si>
  <si>
    <t>Bucket should not be deleted</t>
  </si>
  <si>
    <t>Bucket is not deleted</t>
  </si>
  <si>
    <t>Scenario 1 - Folder should not be created
Scenario 2 - Folder should not be created
Scenario 3 - Folder should not be created
Scenario 4 - Folder should not be created</t>
  </si>
  <si>
    <t>Scenario 1 - Folder is not created
Scenario 2 - Folder is not created
Scenario 3 - Folder is not created
Scenario 4 - Folder is not created</t>
  </si>
  <si>
    <t>Scenario 1 - Folder should not be created
Scenario 2 - Folder should not be created
Scenario 3 - Folder should not be created
Scenario 4 - Folder should not be created
Scenario 5 - Folder should be created
Scenario 6 - Folder should be created
Scenario 7 - Folder should not be created</t>
  </si>
  <si>
    <t>Scenario 1 - Folder is not created
Scenario 2 - Folder is not created
Scenario 3 - Folder is not created
Scenario 4 - Folder is not created
Scenario 5 - Folder is created
Scenario 6 - Folder is created
Scenario 7 - Folder is not created</t>
  </si>
  <si>
    <t>DeleteObjectWithMandatoryParametersonly</t>
  </si>
  <si>
    <t>DeletingObjectWithAllTheParameters</t>
  </si>
  <si>
    <t>Delete Object</t>
  </si>
  <si>
    <t>ListBucketObjectWithAllTheParameters</t>
  </si>
  <si>
    <t>ListBucketObjectWithMandatoryParameterOnly</t>
  </si>
  <si>
    <t>List Bucket Object</t>
  </si>
  <si>
    <t>SimpleUploadWithBucketNameParameterValidation</t>
  </si>
  <si>
    <t>SimpleUploadWithExpirationParameterValidation</t>
  </si>
  <si>
    <t>SimpleUploadWithHeadersParameterValidation</t>
  </si>
  <si>
    <t>SimpleUploadWithMandatoryParametersOnly</t>
  </si>
  <si>
    <t>Verify object deletion with all mandatory parameters</t>
  </si>
  <si>
    <t>Verify object deletion with all parameters</t>
  </si>
  <si>
    <t>Simple Upload</t>
  </si>
  <si>
    <t>Verify object listing with all the parameters</t>
  </si>
  <si>
    <t>Verify object listing with mandatory parameters</t>
  </si>
  <si>
    <t xml:space="preserve">Verify simple upload with bucket name parameter validation </t>
  </si>
  <si>
    <t xml:space="preserve">Verify simple upload with expiration parameter validation </t>
  </si>
  <si>
    <t xml:space="preserve">Verify simple upload with headers parameter validation </t>
  </si>
  <si>
    <t>Verify simple upload with mandatory parameters</t>
  </si>
  <si>
    <t>Object should be deleted</t>
  </si>
  <si>
    <t>Object is deleted</t>
  </si>
  <si>
    <t xml:space="preserve">Objects should be listed </t>
  </si>
  <si>
    <t>Objects are listed</t>
  </si>
  <si>
    <t>Scenario 1 - Bucket should be created
Scenario 2 - Object should not be uploaded
Scenario 3 - Bucket shouldbe deleted</t>
  </si>
  <si>
    <t>Scenario 1 - Bucket is created
Scenario 2 - Object is not uploaded
Scenario 3 - Bucket shouldbe deleted</t>
  </si>
  <si>
    <t>Scenario 1 - Bucket should be created
Scenario 2 - Object should be uploaded
Scenario 3 - Object should not be uploaded
Scenario 4 - Object should be uploaded
Scenario 5 - Object should not be uploaded
Scenario 6 - Object should not be uploaded
Scenario 7 - Object should be deleted
Scenario 8 - Bucket should be deleted</t>
  </si>
  <si>
    <t>Scenario 1 - Bucket iscreated
Scenario 2 - Object is uploaded
Scenario 3 - Object is not uploaded
Scenario 4 - Object is uploaded
Scenario 5 - Object is not uploaded
Scenario 6 - Object is not uploaded
Scenario 7 - Object is deleted
Scenario 8 - Bucket is deleted</t>
  </si>
  <si>
    <t>Scenario 1 - Bucket should be created
Scenario 2 - Object should be uploaded
Scenario 3 - Object should be uploaded
Scenario 4 - Object should be deleted
Scenario 5 - Bucket should be deleted</t>
  </si>
  <si>
    <t>Scenario 1 - Bucket iscreated
Scenario 2 - Object is uploaded
Scenario 3 - Object is uploaded
Scenario 4 - Object is deleted
Scenario 5 - Bucket is deleted</t>
  </si>
  <si>
    <t>Scenario 1 - Bucket should be created
Scenario 2 - Object should be uploaded
Scenario 3 - Object should be deleted
Scenario 4 - Bucket should be deleted</t>
  </si>
  <si>
    <t>Scenario 1 - Bucket iscreated
Scenario 2 - Object is uploaded
Scenario 3 - Object is deleted
Scenario 4 - Bucket is deleted</t>
  </si>
  <si>
    <t>Scenario 1 - Bucket should not be created
Scenario 2 - Bucket should not be created
Scenario 3 - Bucket should not be created
Scenario 4 - Bucket should be created
Scenario 4.1 - Bucket should be deleted</t>
  </si>
  <si>
    <t>Scenario 1 - Bucket is not created
Scenario 2 - Bucket is not created
Scenario 3 - Bucket is not created
Scenario 4 - Bucket is created
Scenario 4.1 - Bucket is deleted</t>
  </si>
  <si>
    <t>Scenario 1 - Bucket should not be created
Scenario 2 - Bucket should be created
Scenario 2.1 - Bucket should be deleted
Scenario 3 - Bucket should not be created
Scenario 4 - Bucket should be created
Scenario 4.1 - Bucket should be deleted</t>
  </si>
  <si>
    <t>Scenario 1 - Bucket is not created
Scenario 2 - Bucket is created
Scenario 2.1 - Bucket is deleted
Scenario 3 - Bucket is not created
Scenario 4 - Bucket is created
Scenario 4.1 - Bucket is deleted</t>
  </si>
  <si>
    <t>Scenario 1 - Bucket should be created
Scenario 2 - Bucket should be deleted</t>
  </si>
  <si>
    <t>Scenario 1 - Bucket is created
Scenario 2 - Bucket is deleted</t>
  </si>
  <si>
    <t>Module Name: oss.py       Description:  Create and Delete bucket and object, List object, Create Folder, Simple Upload</t>
  </si>
  <si>
    <t>Scenario 1 - Bucket should be created
Scenario 2 - Folder should be created</t>
  </si>
  <si>
    <t>Scenario 1 - Bucket iscreated
Scenario 2 - Folder is created</t>
  </si>
  <si>
    <t>Scenario 1 - Bucket should not be created
Scenario 2 - Bucket should not be created
Scenario 3 - Bucket should not be created
Scenario 4 - Bucket should be created
Scenario 4.1 - Bucket should be deleted
Scenario 5 - Bucket should not be created
Scenario 6 - Bucket should be created
Scenario 6.1 - Bucket should be deleted
Scenario 7 - Bucket should not be created
Scenario 8 - Bucket should not be created
Scenario 9 - Bucket should not be created</t>
  </si>
  <si>
    <t>Scenario 1 - Bucket is not created
Scenario 2 - Bucket is not created
Scenario 3 - Bucket is not created
Scenario 4 - Bucket is created
Scenario 4.1 - Bucket is deleted
Scenario 5 - Bucket is not created
Scenario 6 - Bucket is created
Scenario 6.1 - Bucket is deleted
Scenario 7 - Bucket is not created
Scenario 8 - Bucket is not created
Scenario 9 - Bucket is not created</t>
  </si>
  <si>
    <t>Scenario 1 - Bucket should be created
Scenario 2 - Bucket should not be created
Scenario 3 - Bucket should be deleted</t>
  </si>
  <si>
    <t>Scenario 1 - Bucket is created
Scenario 2 - Bucket is not created
Scenario 3 - Bucket is deleted</t>
  </si>
  <si>
    <t>Module Name: rds.py     Description:  Create and Delete database</t>
  </si>
  <si>
    <t>Create Database</t>
  </si>
  <si>
    <t>CreateDatabaseCharacterSetNameParamValidation</t>
  </si>
  <si>
    <t>CreateDatabaseCommandParamValidation</t>
  </si>
  <si>
    <t>CreateDatabaseDescParamValidation</t>
  </si>
  <si>
    <t>CreateDatabaseInstanceIdParamValidation</t>
  </si>
  <si>
    <t>CreateDatabaseNameParamValidation</t>
  </si>
  <si>
    <t>CreateDatabaseRegionParamValidation</t>
  </si>
  <si>
    <t>CreateDatabaseWithAllParameters</t>
  </si>
  <si>
    <t>CreateDatabaseWithDuplicateName</t>
  </si>
  <si>
    <t>DeleteDatabaseCommandParamValidation</t>
  </si>
  <si>
    <t>DeleteDatabaseInstanceIdParamValidation</t>
  </si>
  <si>
    <t>DeleteDatabaseNameParamValidation</t>
  </si>
  <si>
    <t>DeleteDatabaseRegionParamValidation</t>
  </si>
  <si>
    <t>DeleteDatabaseWithAllParameters</t>
  </si>
  <si>
    <t>Delete Database</t>
  </si>
  <si>
    <t>Verify database creation with Character Set Name parameter validation</t>
  </si>
  <si>
    <t>In this Playbook, we tried to validate Character Set Name parameter at the time of database creation</t>
  </si>
  <si>
    <t>Verify database creation with Command parameter validation</t>
  </si>
  <si>
    <t>In this Playbook, we tried to validate Command parameter at the time of database creation</t>
  </si>
  <si>
    <t>Verify database creation with description parameter validation</t>
  </si>
  <si>
    <t>In this Playbook, we tried to validate description parameter at the time of database creation</t>
  </si>
  <si>
    <t>Verify database creation with Instance Id parameter validation</t>
  </si>
  <si>
    <t>In this Playbook, we tried to validate Instance Id parameter at the time of database creation</t>
  </si>
  <si>
    <t>Verify database creation with Database Name parameter validation</t>
  </si>
  <si>
    <t>In this Playbook, we tried to validate Database Name parameter at the time of database creation</t>
  </si>
  <si>
    <t>Verify database creation with Region parameter validation</t>
  </si>
  <si>
    <t>In this Playbook, we tried to validate Region parameter at the time of database creation</t>
  </si>
  <si>
    <t>Verify database creation with all parameters</t>
  </si>
  <si>
    <t>In this Playbook, we tried database creation with all parameters</t>
  </si>
  <si>
    <t>Verify database creation with duplicate database name</t>
  </si>
  <si>
    <t>In this Playbook, we tried database creation with duplicate database name</t>
  </si>
  <si>
    <t>Verify database deletion with command parameter validation</t>
  </si>
  <si>
    <t>In this Playbook, we tried to delete database with command parameter validation</t>
  </si>
  <si>
    <t>Verify database deletion with instance id parameter validation</t>
  </si>
  <si>
    <t>In this Playbook, we tried to delete database with instance id parameter validation</t>
  </si>
  <si>
    <t>Verify database deletion with Database Name parameter validation</t>
  </si>
  <si>
    <t>In this Playbook, we tried to validate Database Name parameter at the time of database deletion</t>
  </si>
  <si>
    <t>Verify database deletion with Region parameter validation</t>
  </si>
  <si>
    <t>In this Playbook, we tried to validate Region parameter at the time of database deletion</t>
  </si>
  <si>
    <t xml:space="preserve">Verify database deletion with all mandatory parameters </t>
  </si>
  <si>
    <t>In this Playbook, we tried database deletion with all mandatory parameters</t>
  </si>
  <si>
    <t>Scenario 1 - Database should not be created
Scenario 2 - Database should not be created
Scenario 3 - Database should not be created
Scenario 4 - Database should not be created</t>
  </si>
  <si>
    <t>Scenario 1 - Database is not created
Scenario 2 - Database is not created
Scenario 3 - Database is not created
Scenario 4 - Database is not created</t>
  </si>
  <si>
    <t>Scenario 1 - Database should be created
Scenario 1.1 - Database should be deleted
Scenario 2 - Database should be created
Scenario 2.1 - Database should be deleted
Scenario 3 - Database should not be created</t>
  </si>
  <si>
    <t>Scenario 1 - Database is created
Scenario 1.1 - Database is deleted
Scenario 2 - Database is created
Scenario 2.1 - Database is deleted
Scenario 3 - Database is not created</t>
  </si>
  <si>
    <t>Scenario 1 - Database should not be created
Scenario 2 - Database should not be created
Scenario 3 - Database should not be created
Scenario 4- Database should not be created
Scenario 5 - Database should be created
Scenario 5.1 - Database should be deleted
Scenario 6 - Database should be created
Scenario 6.1 - Database should be deleted</t>
  </si>
  <si>
    <t>Scenario 1 - Database is not created
Scenario 2 - Database is not created
Scenario 3 - Database is not created
Scenario 4- Database is not created
Scenario 5 - Database is created
Scenario 5.1 - Database is deleted
Scenario 6 -Database is created
Scenario 6.1 -Database is deleted</t>
  </si>
  <si>
    <t>Scenario 1 - Database should be created
Scenario 2 - Database should be deleted</t>
  </si>
  <si>
    <t>Scenario 1 - Database is created
Scenario 2 - Database is deleted</t>
  </si>
  <si>
    <t>Scenario 1- Database should be created
Scenario 2 - Database should be created
Scenario 3 - Database should be deleted</t>
  </si>
  <si>
    <t>Scenario 1 - Database is created
Scenario 2 - Database is not created
Scenario 3 - Database is deleted</t>
  </si>
  <si>
    <t>Scenario 1 - Database should not be deleted
Scenario 2 - Database should not be deleted
Scenario 3 - Database should not be deleted
Scenario 4 - Database should not be deleted</t>
  </si>
  <si>
    <t>Scenario 1 - Database is not deleted
Scenario 2 - Database is not deleted
Scenario 3 - Database is not deleted
Scenario 4 - Database is not deleted</t>
  </si>
  <si>
    <t>Database should be deleted</t>
  </si>
  <si>
    <t>Database is deleted</t>
  </si>
  <si>
    <t>CreateAccountCommandParamValidation</t>
  </si>
  <si>
    <t>CreateAccountDescriptionParamValidation</t>
  </si>
  <si>
    <t>CreateAccountInstanceIdParamValidation</t>
  </si>
  <si>
    <t>CreateAccountNameParamValidation</t>
  </si>
  <si>
    <t>CreateAccountPasswordParamValidation</t>
  </si>
  <si>
    <t>CreateAccountRegionParamValidation</t>
  </si>
  <si>
    <t>CreateAccountTypeParamValidation</t>
  </si>
  <si>
    <t>CreateAccountWithAllParameters</t>
  </si>
  <si>
    <t>CreateSuperAccount</t>
  </si>
  <si>
    <t>Create Account</t>
  </si>
  <si>
    <t>DeleteAccountCommandParamValidation</t>
  </si>
  <si>
    <t>DeleteAccountInPostgreInstance</t>
  </si>
  <si>
    <t>DeleteAccountInPPASInstance</t>
  </si>
  <si>
    <t>DeleteAccountInstanceIdParamValidation</t>
  </si>
  <si>
    <t>DeleteAccountNameParamValidation</t>
  </si>
  <si>
    <t>DeleteAccountWithAllParameters</t>
  </si>
  <si>
    <t>GrantAccPermissionAccountNameParamValidation</t>
  </si>
  <si>
    <t>GrantAccPermissionAccountPriviledgeParamValidation</t>
  </si>
  <si>
    <t>GrantAccPermissionCommandParamValidation</t>
  </si>
  <si>
    <t>GrantAccPermissionDbNameParamValidation</t>
  </si>
  <si>
    <t>GrantAccPermissionInstanceIdParamValidation</t>
  </si>
  <si>
    <t>GrantAccPermissionsWithAllParams</t>
  </si>
  <si>
    <t>GrantAccPermissionToDiffDbInstance</t>
  </si>
  <si>
    <t>Grant Account Permissions</t>
  </si>
  <si>
    <t>RevokeAccountPermissionsWithAllParams</t>
  </si>
  <si>
    <t>RevokeAccPermissionAccountNameParamValidation</t>
  </si>
  <si>
    <t>RevokeAccPermissionCommandParamValidation</t>
  </si>
  <si>
    <t>RevokeAccPermissionDbNameParamValidation</t>
  </si>
  <si>
    <t>RevokeAccPermissionInstanceIdParamValidation</t>
  </si>
  <si>
    <t>RevokeAccPermissionsForAccWithoutPermissions</t>
  </si>
  <si>
    <t>Revoke Account Permissions</t>
  </si>
  <si>
    <t>ResettingAccountCommandParamValidation</t>
  </si>
  <si>
    <t>ResettingAccountDbInstanceIdParamValidation</t>
  </si>
  <si>
    <t>ResettingAccountOfMySQLInstance</t>
  </si>
  <si>
    <t>ResettingAccountOfPostgreInstance</t>
  </si>
  <si>
    <t>ResettingAccountOfPPASInstance</t>
  </si>
  <si>
    <t>ResettingAccountWithAccountNameParamValidation</t>
  </si>
  <si>
    <t>ResettingAccountWithAccPasswordParamValidation</t>
  </si>
  <si>
    <t>Resetting Account</t>
  </si>
  <si>
    <t>ResettingInstancePasswordAccountNameParamValidation</t>
  </si>
  <si>
    <t>ResettingInstancePasswordAccPasswordParamValidation</t>
  </si>
  <si>
    <t>ResettingInstancePasswordCommandParamValidation</t>
  </si>
  <si>
    <t>ResettingInstancePasswordDbInstanceIdParamValidation</t>
  </si>
  <si>
    <t>ResettingInstancePasswordOfPostgreInstance</t>
  </si>
  <si>
    <t>ResettingInstancePasswordOfPPASInstance</t>
  </si>
  <si>
    <t>ResettingInstancePasswordSameAsOldOne</t>
  </si>
  <si>
    <t>ResettingInstancePasswordWithAllParameters</t>
  </si>
  <si>
    <t>Resetting Account Password</t>
  </si>
  <si>
    <t>Module Name: rds_acct_mgmt.py     Description:  Create and Delete account, granting and revoking Account permissions</t>
  </si>
  <si>
    <t>Module Name: rds.py     Description:  Create and Delete RDS Instance, Switching database</t>
  </si>
  <si>
    <t>SwitchingDbCommandParamValidation</t>
  </si>
  <si>
    <t>SwitchingDbInstanceIdParamValidation</t>
  </si>
  <si>
    <t>SwitchingDbNodeIdParamValidation</t>
  </si>
  <si>
    <t>SwitchingDbRegionParamValidation</t>
  </si>
  <si>
    <t>Switching Database</t>
  </si>
  <si>
    <t>Verify account creation with Command parameter validation</t>
  </si>
  <si>
    <t>In this Playbook, we tried to validate Command parameter at the time of account creation</t>
  </si>
  <si>
    <t>Verify account creation with Description parameter validation</t>
  </si>
  <si>
    <t>In this Playbook, we tried to validate Description parameter at the time of account creation</t>
  </si>
  <si>
    <t>Verify account creation with Instance Id parameter validation</t>
  </si>
  <si>
    <t>In this Playbook, we tried to validate Instance Id parameter at the time of account creation</t>
  </si>
  <si>
    <t>Verify account creation with all parameters</t>
  </si>
  <si>
    <t>In this Playbook, we tried account creation with all parameters</t>
  </si>
  <si>
    <t>Verify super account creation</t>
  </si>
  <si>
    <t>In this Playbook, we tried super account creation</t>
  </si>
  <si>
    <t>Verify account creation with Account Name parameter validation</t>
  </si>
  <si>
    <t>In this Playbook, we tried to validate Account Name parameter at the time of account creation</t>
  </si>
  <si>
    <t>Verify account creation with Account Password parameter validation</t>
  </si>
  <si>
    <t>In this Playbook, we tried to validate Account Password parameter at the time of account creation</t>
  </si>
  <si>
    <t>Verify account creation with Region parameter validation</t>
  </si>
  <si>
    <t>In this Playbook, we tried to validate Region parameter at the time of account creation</t>
  </si>
  <si>
    <t>Verify account creation with Account Type parameter validation</t>
  </si>
  <si>
    <t>In this Playbook, we tried to validate Account Type parameter at the time of account creation</t>
  </si>
  <si>
    <t>Verify account deletion with command parameter validation</t>
  </si>
  <si>
    <t>In this Playbook, we tried to delete account with command parameter validation</t>
  </si>
  <si>
    <t>Verify account deletion in Postgre instance</t>
  </si>
  <si>
    <t>Verify account deletion in PPAS instance</t>
  </si>
  <si>
    <t>In this Playbook, we tried to delete account in Postgre instance</t>
  </si>
  <si>
    <t>In this Playbook, we tried to delete account in PPAS instance</t>
  </si>
  <si>
    <t>Verify account deletion with Instance Id parameter validation</t>
  </si>
  <si>
    <t>In this Playbook, we tried to delete account with Instance Id parameter validation</t>
  </si>
  <si>
    <t>Verify account deletion with Account Name parameter validation</t>
  </si>
  <si>
    <t>In this Playbook, we tried to delete account with Account Name parameter validation</t>
  </si>
  <si>
    <t>Verify account deletion with all parameter</t>
  </si>
  <si>
    <t>In this Playbook, we tried to delete account with all parameter</t>
  </si>
  <si>
    <t xml:space="preserve">Verify granting of account permission with account name parameter validation </t>
  </si>
  <si>
    <t xml:space="preserve">In this Playbook, we tried to grant permissions to account with account name parameter validation </t>
  </si>
  <si>
    <t xml:space="preserve">Verify granting of account permission with account priviledge parameter validation </t>
  </si>
  <si>
    <t xml:space="preserve">In this Playbook, we tried to grant permissions to account with account privilrdge parameter validation </t>
  </si>
  <si>
    <t xml:space="preserve">Verify granting of account permission with command parameter validation </t>
  </si>
  <si>
    <t xml:space="preserve">In this Playbook, we tried to grant permissions to account with command parameter validation </t>
  </si>
  <si>
    <t xml:space="preserve">Verify granting of account permission with database name parameter validation </t>
  </si>
  <si>
    <t xml:space="preserve">In this Playbook, we tried to grant permissions to account with database name parameter validation </t>
  </si>
  <si>
    <t xml:space="preserve">Verify granting of account permission with instance id parameter validation </t>
  </si>
  <si>
    <t xml:space="preserve">In this Playbook, we tried to grant permissions to account with instance id parameter validation </t>
  </si>
  <si>
    <t>Verify granting of account permission with all parameters</t>
  </si>
  <si>
    <t xml:space="preserve">Verify granting of account permission to instance of different region </t>
  </si>
  <si>
    <t xml:space="preserve">In this Playbook, we tried to grant permissions to instance of different region </t>
  </si>
  <si>
    <t>Verify revoking of account permission with all parameters</t>
  </si>
  <si>
    <t>In this Playbook, we tried to grant permissions to account with all parameters</t>
  </si>
  <si>
    <t xml:space="preserve">Verify revoking of account permission with account name parameter validation </t>
  </si>
  <si>
    <t xml:space="preserve">Verify revoking of account permission with command parameter validation </t>
  </si>
  <si>
    <t xml:space="preserve">In this Playbook, we tried to revoke permissions of account with command parameter validation </t>
  </si>
  <si>
    <t xml:space="preserve">In this Playbook, we tried to revoke permissions of account with account name parameter validation </t>
  </si>
  <si>
    <t>In this Playbook, we tried to revoke permissions of account with all parameters</t>
  </si>
  <si>
    <t xml:space="preserve">Verify revoking of account permission with database name parameter validation </t>
  </si>
  <si>
    <t xml:space="preserve">In this Playbook, we tried to revoke permissions of account with database name parameter validation </t>
  </si>
  <si>
    <t xml:space="preserve">Verify revoking of account permission with instance id parameter validation </t>
  </si>
  <si>
    <t xml:space="preserve">In this Playbook, we tried to revoke permissions of account with instance id parameter validation </t>
  </si>
  <si>
    <t>Verify revoking of account permission without any permissions</t>
  </si>
  <si>
    <t>In this Playbook, we tried to revoke permissions of account without any permissions</t>
  </si>
  <si>
    <t>Verify resetting of account with command parameter validation</t>
  </si>
  <si>
    <t>In this Playbook, we tried to reset account with command parameter validation</t>
  </si>
  <si>
    <t>Verify resetting of account with instance id parameter validation</t>
  </si>
  <si>
    <t>In this Playbook, we tried to reset account with instance id parameter validation</t>
  </si>
  <si>
    <t xml:space="preserve">Verify resetting account of MySQL instance </t>
  </si>
  <si>
    <t>In this Playbook, we tried to reset account of MySQL instance</t>
  </si>
  <si>
    <t xml:space="preserve">Verify resetting account of Postgre instance </t>
  </si>
  <si>
    <t>In this Playbook, we tried to reset account of Postgre instance</t>
  </si>
  <si>
    <t xml:space="preserve">Verify resetting account of PPAS instance </t>
  </si>
  <si>
    <t>In this Playbook, we tried to reset account of PPAS instance</t>
  </si>
  <si>
    <t>Verify resetting of account with Account Name parameter validation</t>
  </si>
  <si>
    <t>Verify resetting of account with Account Password parameter validation</t>
  </si>
  <si>
    <t>In this Playbook, we tried to reset account with with Account Name parameter validation</t>
  </si>
  <si>
    <t>In this Playbook, we tried to reset account with Account Password parameter validation</t>
  </si>
  <si>
    <t>Verify resetting of account password with Account Name parameter validation</t>
  </si>
  <si>
    <t>In this Playbook, we tried to reset account password with with Account Name parameter validation</t>
  </si>
  <si>
    <t>Verify resetting of account Password with Account Password parameter validation</t>
  </si>
  <si>
    <t>In this Playbook, we tried to reset account Password with Account Password parameter validation</t>
  </si>
  <si>
    <t>Verify resetting of account password with command parameter validation</t>
  </si>
  <si>
    <t>In this Playbook, we tried to reset account password with command parameter validation</t>
  </si>
  <si>
    <t>Verify resetting of account password with instance id parameter validation</t>
  </si>
  <si>
    <t>In this Playbook, we tried to reset account password with instance id parameter validation</t>
  </si>
  <si>
    <t xml:space="preserve">Verify resetting account password of Postgre instance </t>
  </si>
  <si>
    <t xml:space="preserve">Verify resetting account password of PPAS instance </t>
  </si>
  <si>
    <t>In this Playbook, we tried to reset passwordaccount of Postgre instance</t>
  </si>
  <si>
    <t>In this Playbook, we tried to reset account password of PPAS instance</t>
  </si>
  <si>
    <t>Verify resetting account password same as the old one</t>
  </si>
  <si>
    <t>In this Playbook, we tried to reset account password same as the old one</t>
  </si>
  <si>
    <t>Verify resetting of account password with all parameters</t>
  </si>
  <si>
    <t>In this Playbook, we tried to reset account password with all parameters</t>
  </si>
  <si>
    <t>Scenario 1 - Account should not be created
Scenario 2 - Account should not be created
Scenario 3 - Account should not be created
Scenario 4 - Account should not be created</t>
  </si>
  <si>
    <t>Scenario 1 - Account is not created
Scenario 2 - Account is not created
Scenario 3 - Account is not created
Scenario 4 - Account is not created</t>
  </si>
  <si>
    <t>Scenario 1  - Account should not be created
Scenario 2 - Account should be created
Scenario 2.1 - Account should be deleted
Scenario 3 - Account should be created
Scenario 3.1 - Account should be deleted
Scenario 4  - Account should not be created
Scenario 5  - Account should not be created
Scenario 6  - Account should not be created
Scenario 7 - Account should not be created</t>
  </si>
  <si>
    <t>Scenario 1  - Account is not created
Scenario 2 - Account is created
Scenario 2.1 - Account is deleted
Scenario 3 - Account is created
Scenario 3.1 - Account is deleted
Scenario 4  - Account is not created
Scenario 5  - Account is not created
Scenario 6  - Account is not created
Scenario 7 - Account is not created</t>
  </si>
  <si>
    <t>Scenario 1  - Account should not be created
Scenario 2 - Account should not be created
Scenario 3 - Account should not be created
Scenario 4  - Account should not be created
Scenario 5  - Account should not be created
Scenario 6  - Account should be created
Scenario 6.1 - Account should be deleted
Scenario 7 - Account should not be created</t>
  </si>
  <si>
    <t>Scenario 1  - Account is not created
Scenario 2 - Account is not created
Scenario 3 - Account is not created
Scenario 4  - Account is not created
Scenario 5  - Account is not created
Scenario 6  - Account is created
Scenario 6.1 - Account is deleted
Scenario 7 - Account is not created</t>
  </si>
  <si>
    <t>Scenario 1  - Account should not be created
Scenario 2 - Account should not be created
Scenario 3 - Account should not be created
Scenario 4  - Account should not be created
Scenario 5  - Account should not be created
Scenario 6  - Account should be created
Scenario 6.1 - Account should be deleted
Scenario 7 - Account should be created
Scenario 7.1 - Account should be deleted
Scenario 8  - Account should not be created</t>
  </si>
  <si>
    <t>Scenario 1  - Account is not created
Scenario 2 - Account is not created
Scenario 3 - Account is not created
Scenario 4  - Account is not created
Scenario 5  - Account is not created
Scenario 6  - Account is created
Scenario 6.1 - Account is deleted
Scenario 7 - Account is created
Scenario 7.1 - Account is deleted
Scenario 8  - Account is not created</t>
  </si>
  <si>
    <t>Scenario 1  - Account should not be created
Scenario 2 - Account should be created
Scenario 2.1 - Account should be deleted
Scenario 3 - Account should not be created
Scenario 4  - Account should not be created</t>
  </si>
  <si>
    <t>Scenario 1  - Account is not created
Scenario 2 - Account is created
Scenario 2.1 - Account is deleted
Scenario 3 - Account is not created
Scenario 4  - Account is not created</t>
  </si>
  <si>
    <t>Scenario 1 - Account should be created
Scenario 2 - Account should be deleted</t>
  </si>
  <si>
    <t>Scenario 1 - Account is created
Scenario 2 - Account is deleted</t>
  </si>
  <si>
    <t>Scenario 1- Account should be created
Scenario 2 - Account should not be created
Scenario 3 - Account should not be deleted</t>
  </si>
  <si>
    <t>Scenario 1 - Account is created
Scenario 2 - Account is not created
Scenario 3 - Account is not deleted</t>
  </si>
  <si>
    <t>Scenario 1 - Account should not be deleted
Scenario 2 - Account should not be deleted
Scenario 3 - Account should not be deleted
Scenario 4 - Account should not be deleted</t>
  </si>
  <si>
    <t>Scenario 1 - Account is not deleted
Scenario 2 - Account is not deleted
Scenario 3 - Account is not deleted
Scenario 4 - Account is not deleted</t>
  </si>
  <si>
    <t>Account should not be deleted</t>
  </si>
  <si>
    <t>Account is not deleted</t>
  </si>
  <si>
    <t>Scenario 1 - Account permission should not be granted
Scenario 2 - Account permission should not be granted
Scenario 3 - Account permission should not be granted
Scenario 4 - Account permission should not be granted</t>
  </si>
  <si>
    <t>Scenario 1 - Account permission is not granted
Scenario 2 - Account permission is not granted
Scenario 3 - Account permission is not granted
Scenario 4 - Account permission is not granted</t>
  </si>
  <si>
    <t>Scenario 1 - Account should be created
Scenario 2 - Database should be created
Scenario 3 - Account permission should be granted
Scenario 4 - Account permission should be revoked
Scenario 5 - Account should be deleted
Scenario 6 - Database should be deleted</t>
  </si>
  <si>
    <t>Scenario 1 - Account is created
Scenario 2 - Database is created
Scenario 3 - Account permission is granted
Scenario 4 - Account permission is revoked
Scenario 5 - Account is deleted
Scenario 6 - Database is deleted</t>
  </si>
  <si>
    <t>Account permission should not be granted</t>
  </si>
  <si>
    <t>Account permission is not granted</t>
  </si>
  <si>
    <t>Scenario 1 - Account permission should not be revoke
Scenario 2 - Account permission should not be revoke
Scenario 3 - Account permission should not be revoke
Scenario 4 - Account permission should not be revoke</t>
  </si>
  <si>
    <t>Scenario 1 - Account permission is not revoke
Scenario 2 - Account permission is not revoke
Scenario 3 - Account permission is not revoke
Scenario 4 - Account permission is not revoke</t>
  </si>
  <si>
    <t>Scenario 1 - Account should be created
Scenario 2 - Database should be created
Scenario 3 - Account permission should not be revoked
Scenario 4 - Account should be deleted
Scenario 5 - Database should be deleted</t>
  </si>
  <si>
    <t>Scenario 1 - Account is created
Scenario 2 - Database is created
Scenario 3 - Account permission is not revoked
Scenario 4 - Account is deleted
Scenario 5 - Database is deleted</t>
  </si>
  <si>
    <t>Scenario 1 - Account should not be reset
Scenario 2 - Account should not be reset
Scenario 3 - Account should not be reset</t>
  </si>
  <si>
    <t>Scenario 1 - Account is not reset
Scenario 2 - Account is not reset
Scenario 3 - Account is not reset</t>
  </si>
  <si>
    <t>Scenario 1 - Account should not be reset
Scenario 2 - Account should not be reset
Scenario 3 - Account should not be reset
Scenario 4 - Account should not be reset</t>
  </si>
  <si>
    <t>Scenario 1 - Account is not reset
Scenario 2 - Account is not reset
Scenario 3 - Account is not reset
Scenario 4 - Account is not reset</t>
  </si>
  <si>
    <t>Scenario 1 - Account should be created
Scenario 2 - Account should not be reset
Scenario 3 - Account should be deleted</t>
  </si>
  <si>
    <t>Scenario 1 - Account is created
Scenario 2 - Account is not reset
Scenario 3 - Account is deleted</t>
  </si>
  <si>
    <t>Scenario 1 - Account is created
Scenario 2 - Account is reset</t>
  </si>
  <si>
    <t>Scenario 1 - Account should be created
Scenario 2 - Account should be reset</t>
  </si>
  <si>
    <t>Scenario 1 - Account password should not be reset
Scenario 2 - Account password should not be reset
Scenario 3 - Account password should not be reset
Scenario 4 - Account password should not be reset</t>
  </si>
  <si>
    <t>Scenario 1 - Account password is not reset
Scenario 2 - Account password is not reset
Scenario 3 - Account password is not reset
Scenario 4 - Account password is not reset</t>
  </si>
  <si>
    <t>Scenario 1 - Account password should not be reset
Scenario 2 - Account password should not be reset
Scenario 3 - Account password should not be reset</t>
  </si>
  <si>
    <t>Scenario 1 - Account password is not reset
Scenario 2 - Account password is not reset
Scenario 3 - Account password is not reset</t>
  </si>
  <si>
    <t>Scenario 1 - Account should be created
Scenario 2 - Account paaaword should be reset</t>
  </si>
  <si>
    <t>Scenario 1 - Account is created
Scenario 2 - Account password is reset</t>
  </si>
  <si>
    <t>Scenario 1 - Account should be created
Scenario 2 - Account password should be reset</t>
  </si>
  <si>
    <t>Scenario 1 - Account should be created
Scenario 2 - Account password should be reset
Scenario 3 - Account should be deleted</t>
  </si>
  <si>
    <t>Scenario 1 - Account is created
Scenario 2 - Account password is reset
Scenario 3 - Account is deleted</t>
  </si>
  <si>
    <t>ChangingInstanceTypeCommandParamValidation</t>
  </si>
  <si>
    <t>ChangingInstanceTypeInstanceClassParamValidation</t>
  </si>
  <si>
    <t>ChangingInstanceTypeInstanceIdParamValidation</t>
  </si>
  <si>
    <t>ChangingInstanceTypeInstanceStorageParamValidation</t>
  </si>
  <si>
    <t>ChangingInstanceTypePayTypeParamValidation</t>
  </si>
  <si>
    <t>ChangingInstanceTypeRegionParamValidation</t>
  </si>
  <si>
    <t>ChangingInstanceTypeWithAllParams</t>
  </si>
  <si>
    <t>ChangingPostgreInstanceType</t>
  </si>
  <si>
    <t>ChangingPPASInstanceType</t>
  </si>
  <si>
    <t>Changing RDS Instance Type</t>
  </si>
  <si>
    <t>Verify switching of primary and standby database with region parameter validation</t>
  </si>
  <si>
    <t>Verify switching of primary and standby database with node id parameter validation</t>
  </si>
  <si>
    <t>Verify switching of primary and standby database with instance id parameter validation</t>
  </si>
  <si>
    <t>Verify switching of primary and standby database with Command parameter validation</t>
  </si>
  <si>
    <t>In this Playbook, we tried to validate Command parameter at the time of switching primary and standby database</t>
  </si>
  <si>
    <t>In this Playbook, we tried to validate instance id parameter at the time of switching primary and standby database</t>
  </si>
  <si>
    <t>In this Playbook, we tried to validate node id parameter at the time of switching primary and standby database</t>
  </si>
  <si>
    <t>In this Playbook, we tried to validate region parameter at the time of switching primary and standby database</t>
  </si>
  <si>
    <t>Scenario 1 - Primary and standby database should not be switched
Scenario 2 - Primary and standby database should not be switched
Scenario 3 - Primary and standby database should not be switched
Scenario 4 - Primary and standby database should not be switched</t>
  </si>
  <si>
    <t>Scenario 1 - Primary and standby database are not switched
Scenario 2 - Primary and standby database are not switched
Scenario 3 - Primary and standby database are not switched
Scenario 4 - Primary and standby database are not switched</t>
  </si>
  <si>
    <t>Verify changing of RDS instance type with command parameter validation</t>
  </si>
  <si>
    <t>Verify changing of RDS instance type with instance class parameter validation</t>
  </si>
  <si>
    <t>Verify changing of RDS instance type with instance id parameter validation</t>
  </si>
  <si>
    <t>Verify changing of RDS instance type with instance storage parameter validation</t>
  </si>
  <si>
    <t>Verify changing of RDS instance type with pay type parameter validation</t>
  </si>
  <si>
    <t>Verify changing of RDS instance type with region parameter validation</t>
  </si>
  <si>
    <t>Verify changing of RDS instance type with all parameters</t>
  </si>
  <si>
    <t xml:space="preserve">Verify changing of Postgre instance type </t>
  </si>
  <si>
    <t xml:space="preserve">Verify changing of PPAS instance type </t>
  </si>
  <si>
    <t>In this Playbook, we tried to validate command parameter at the time of changing RDS instance type</t>
  </si>
  <si>
    <t>In this Playbook, we tried to validate instance class parameter at the time of changing RDS instance type</t>
  </si>
  <si>
    <t>In this Playbook, we tried to validate instance id parameter at the time of database creation</t>
  </si>
  <si>
    <t>In this Playbook, we tried to validate instance storage parameter at the time of changing RDS instance type</t>
  </si>
  <si>
    <t>In this Playbook, we tried to validate pay type parameter at the time of changing RDS instance type</t>
  </si>
  <si>
    <t>In this Playbook, we tried to validate region parameter at the time of changing RDS instance type</t>
  </si>
  <si>
    <t>In this Playbook, we tried changing RDS instance type with all the parameters</t>
  </si>
  <si>
    <t xml:space="preserve">In this Playbook, we tried changing Postgre instance type </t>
  </si>
  <si>
    <t xml:space="preserve">In this Playbook, we tried changing PPAS instance type </t>
  </si>
  <si>
    <t>Scenario 1 - Instance type should not be changed
Scenario 2 - Instance type should not be changed
Scenario 3 - Instance type should not be changed
Scenario 4 - Instance type should not be changed</t>
  </si>
  <si>
    <t>Scenario 1 - Instance type is not changed
Scenario 2 - Instance type is not changed
Scenario 3 - Instance type is not changed
Scenario 4 - Instance type is not changed</t>
  </si>
  <si>
    <t>Instance type should be changed</t>
  </si>
  <si>
    <t>Instance type is changed</t>
  </si>
  <si>
    <t>CreateRdsInstanceWithAllTheParameters</t>
  </si>
  <si>
    <t>CreateRdsInstanceWithCommandParameterValidation</t>
  </si>
  <si>
    <t>CreateRdsInstanceWithInstanceDescriptionParameterValidation</t>
  </si>
  <si>
    <t>CreateRdsInstanceWithMandatoryParametersOnly</t>
  </si>
  <si>
    <t>CreateRdsInstanceWithRegionParameterValidation</t>
  </si>
  <si>
    <t>CreateRdsInstanceWithSecurityIpListparameterValidation</t>
  </si>
  <si>
    <t>CreateRdsInstanceWithWaitWaittimeoutAndDbTagsParameterValidation</t>
  </si>
  <si>
    <t>CreateRdsInstanceWithZoneParameterValidation</t>
  </si>
  <si>
    <t>Verify RDS instance creation with all the parameters</t>
  </si>
  <si>
    <t>Verify RDS instance creation with command Parameter Validation</t>
  </si>
  <si>
    <t>Verify RDS instance creation with Instance Description Parameter Validation</t>
  </si>
  <si>
    <t>Verify RDS instance creation with Mandatory parameters</t>
  </si>
  <si>
    <t>Verify RDS instance creation with Region Parameter Validation</t>
  </si>
  <si>
    <t>Verify RDS instance creation with Security Ip List Parameter Validation</t>
  </si>
  <si>
    <t>Verify RDS instance creation with Wait, Waittimeout And Db Tags Parameter Validation</t>
  </si>
  <si>
    <t>Verify RDS instance creation with zone Parameter Validation</t>
  </si>
  <si>
    <t>In this Playbook, we tried to validate Command parameter at the time of RDS instance creation</t>
  </si>
  <si>
    <t>In this Playbook, we tried to create RDS instance with all the parameters</t>
  </si>
  <si>
    <t>In this Playbook, we tried to validate Instance Description parameter at the time of RDS instance creation</t>
  </si>
  <si>
    <t>In this Playbook, we tried to create RDS instance with mandatory parameters</t>
  </si>
  <si>
    <t>In this Playbook, we tried to validate region parameter at the time of RDS instance creation</t>
  </si>
  <si>
    <t>In this Playbook, we tried to validate Security Ip List  parameter at the time of RDS instance creation</t>
  </si>
  <si>
    <t>In this Playbook, we tried to validate Wait, Waittimeout And Db Tags parameters at the time of RDS instance creation</t>
  </si>
  <si>
    <t>In this Playbook, we tried to validate zone parameter at the time of RDS instance creation</t>
  </si>
  <si>
    <t>Scenario 1 - RDS instance should be created
Scenario 2 - RDS instance should be released</t>
  </si>
  <si>
    <t>Scenario 1 - RDS instance is created
Scenario 2 - RDS instance is released</t>
  </si>
  <si>
    <t>Scenario 1 - RDS instance should be created
Scenario 2 - RDS instance should not be created
Scenario 3 - RDS instance should be released</t>
  </si>
  <si>
    <t>Scenario 1 - RDS instance is created
Scenario 2 - RDS instance is not created
Scenario 3 - RDS instance is released</t>
  </si>
  <si>
    <t>Scenario 1 - RDS instance should be created
Scenario 2 - RDS instance should be created
Scenario 3 - RDS instance should be created
Scenario 4 - RDS instance should not be created
Scenario 5 -RDS instance should be created
Scenario 6 - RDS instance should be created
Scenario 7 - RDS instance should not be created
Scenario 8 - RDS instance should be created
Scenario 9 - RDS instance should not be created
Scenario 10 - RDS instance should be released
Scenario 11 - RDS instance should be released
Scenario 12 - RDS instance should be released
Scenario 13 - RDS instance should be released
Scenario 14 - RDS instance should be released
Scenario 15 - RDS instance should be released</t>
  </si>
  <si>
    <t>Scenario 1 - RDS instance is created
Scenario 2 - RDS instance is created
Scenario 3 - RDS instance is created
Scenario 4 - RDS instance is not created
Scenario 5 - RDS instance is created
Scenario 6 - RDS instance is created
Scenario 7 - RDS instance is not created
Scenario 8 - RDS instance is created
Scenario 9 - RDS instance is not created
Scenario 10 - RDS instance is released
Scenario 11 - RDS instance is released
Scenario 12 - RDS instance is released
Scenario 13 - RDS instance is released
Scenario 14 - RDS instance is released
Scenario 15 - RDS instance is released</t>
  </si>
  <si>
    <t>Scenario 1 - RDS instance should not be created
Scenario 2 - RDS instance should not be created
Scenario 3 -RDS instance should be created
Scenario 4 - RDS instance should be created
Scenario 5 - RDS instance should be released
Scenario 6 - RDS instance should be released</t>
  </si>
  <si>
    <t>Scenario 1 - RDS instance is not created
Scenario 2 - RDS instance is not created
Scenario 3 - RDS instance is created
Scenario 4 - RDS instance is created
Scenario 5 - RDS instance is released
Scenario 6 - RDS instance is released</t>
  </si>
  <si>
    <t>Scenario 1 -RDS instance should be created
Scenario 2 - RDS instance should not be created
Scenario 3 - RDS instance should not be created
Scenario 4 - RDS instance should be released</t>
  </si>
  <si>
    <t>Scenario 1 - RDS instance is created
Scenario 2 - RDS instance is not created
Scenario 3 - RDS instance is not created
Scenario 4 - RDS instance is released</t>
  </si>
  <si>
    <t>Scenario 1 - RDS instance should not be created
Scenario 2 - RDS instance should not be created
Scenario 3 -RDS instance should be created
Scenario 4 - RDS instance should be released</t>
  </si>
  <si>
    <t>Scenario 1 - RDS instance is not created
Scenario 2 - RDS instance is not created
Scenario 3 - RDS instance is created
Scenario 4 - RDS instance is released</t>
  </si>
  <si>
    <t>Scenario 1 - RDS instance should be created
Scenario 2 - RDS instance should not be created
Scenario 3 - RDS instance should be created
Scenario 4 - RDS instance should be created
Scenario 5 - RDS instance should be released
Scenario 6 - RDS instance should be released
Scenario 7 - RDS instance should be released</t>
  </si>
  <si>
    <t>Scenario 1 - RDS instance is created
Scenario 2 - RDS instance is not created
Scenario 3 - RDS instance is created
Scenario 4 - RDS instance is created
Scenario 5 - RDS instance is released
Scenario 6 - RDS instance is released
Scenario 7 - RDS instance is released</t>
  </si>
  <si>
    <t>Modify RDS Instance</t>
  </si>
  <si>
    <t>Scenario 1 - RDS instance should be created
Scenario 2 - RDS instance should not be modified
Scenario 3 - RDS instance should not be modified
Scenario 4 - RDS instance should be released</t>
  </si>
  <si>
    <t>Scenario 1 - RDS instance is created
Scenario 2 - RDS instance is not modified
Scenario 3 - RDS instance is not modified
Scenario 4 - RDS instance is released</t>
  </si>
  <si>
    <t>ModifyRdsInstanceWithCommandParameterValidation</t>
  </si>
  <si>
    <t>Verify RDS instance modification with command Parameter Validation</t>
  </si>
  <si>
    <t>In this Playbook, we tried to validate command parameter at the time of RDS instance modification</t>
  </si>
  <si>
    <t>ModifyRdsInstanceWithMandatoryParametersOnly</t>
  </si>
  <si>
    <t>Verify RDS instance modification with all Parameters</t>
  </si>
  <si>
    <t>In this Playbook, we tried to modify RDS instance with all the parameters</t>
  </si>
  <si>
    <t>Scenario 1 - RDS instance should be created
Scenario 2 - RDS instance should be modified
Scenario 3 - RDS instance should be released</t>
  </si>
  <si>
    <t>Scenario 1 - RDS instance is created
Scenario 2 - RDS instance is modified
Scenario 3 - RDS instance is released</t>
  </si>
  <si>
    <t>Release RDS Instance</t>
  </si>
  <si>
    <t>ReleaseRdsInstanceWithAllScenarios</t>
  </si>
  <si>
    <t>Verify releasing of RDS instance with all scenarios</t>
  </si>
  <si>
    <t>In this Playbook, we tried to release RDS instance with all the scenarios</t>
  </si>
  <si>
    <t>Scenario 1 - RDS instance is created
Scenario 2 - RDS instance is not released
Scenario 3 - RDS instance is not released
Scenario 4 - RDS instance is not released
Scenario 5 - RDS instance is not released
Scenario 6 - RDS instance is not released
Scenario 7 - RDS instance is not released
Scenario 8 - RDS instance is released</t>
  </si>
  <si>
    <t>Restarting RDS Instance</t>
  </si>
  <si>
    <t>RestartingRdsInstanceWithAllScenarios</t>
  </si>
  <si>
    <t>Verify restarting of RDS instance with all scenarios</t>
  </si>
  <si>
    <t>In this Playbook, we tried to restart RDS instance with all the scenarios</t>
  </si>
  <si>
    <t>Scenario 1 - RDS instance should be created
Scenario 2 - RDS instance should not be released
Scenario 3 - RDS instance should not be released
Scenario 4 - RDS instance should not be released
Scenario 5 - RDS instance should not be released
Scenario 6 - RDS instance should not be released
Scenario 7 - RDS instance should not be released
Scenario 8 - RDS instance should be released</t>
  </si>
  <si>
    <t>Scenario 1 - RDS instance should be created
Scenario 2 - RDS instance should not restart
Scenario 3 - RDS instance should not restart
Scenario 4 - RDS instance should not restart
Scenario 5 - RDS instance should not restart
Scenario 6 - RDS instance should not restart
Scenario 7 - RDS instance should released</t>
  </si>
  <si>
    <t>Scenario 1 - RDS instance is created
Scenario 2 - RDS instance is not restarted
Scenario 3 - RDS instance is not restarted
Scenario 4 - RDS instance is not restarted
Scenario 5 - RDS instance is not restarted
Scenario 6 - RDS instance is not restarted
Scenario 7 - RDS instance is released</t>
  </si>
  <si>
    <t>Scenario 1 - Folder should not be created
Scenario 2 - Folder should not be created</t>
  </si>
  <si>
    <t>Scenario 1 - Folder is created
Scenario 2 - Folder is not created</t>
  </si>
  <si>
    <t xml:space="preserve">             Restarting and Modifying RDS Instance, Changing RDS Instance Type</t>
  </si>
  <si>
    <t xml:space="preserve">                             Resetting Account and Resetting Account Password</t>
  </si>
  <si>
    <t>Delete Account</t>
  </si>
  <si>
    <t>API Error</t>
  </si>
  <si>
    <t>As expected</t>
  </si>
  <si>
    <t>As Expected</t>
  </si>
  <si>
    <t>Thread dependency on instance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</si>
</sst>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4"/>
      <color theme="0"/>
      <name val="Calibri Light"/>
      <family val="2"/>
      <scheme val="major"/>
    </font>
    <font>
      <sz val="11"/>
      <color rgb="FF000000"/>
      <name val="Calibri Light"/>
      <family val="2"/>
    </font>
  </fonts>
  <fills count="1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808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" fillId="14" borderId="0" xfId="0" applyFont="1" applyFill="1" applyAlignment="1">
      <alignment horizontal="center" vertical="center" textRotation="90" wrapText="1"/>
    </xf>
    <xf numFmtId="0" fontId="1" fillId="16" borderId="0" xfId="0" applyFont="1" applyFill="1" applyAlignment="1">
      <alignment horizontal="center" vertical="center" textRotation="90" wrapText="1"/>
    </xf>
    <xf numFmtId="0" fontId="5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textRotation="90" wrapText="1"/>
    </xf>
    <xf numFmtId="0" fontId="1" fillId="9" borderId="0" xfId="0" applyFont="1" applyFill="1" applyAlignment="1">
      <alignment horizontal="center" vertical="center" textRotation="90" wrapText="1"/>
    </xf>
    <xf numFmtId="0" fontId="1" fillId="5" borderId="0" xfId="0" applyFont="1" applyFill="1" applyAlignment="1">
      <alignment horizontal="center" vertical="center" textRotation="90" wrapText="1"/>
    </xf>
    <xf numFmtId="0" fontId="1" fillId="7" borderId="0" xfId="0" applyFont="1" applyFill="1" applyAlignment="1">
      <alignment horizontal="center" vertical="center" textRotation="90" wrapText="1"/>
    </xf>
    <xf numFmtId="0" fontId="1" fillId="6" borderId="0" xfId="0" applyFont="1" applyFill="1" applyAlignment="1">
      <alignment horizontal="center" vertical="center" textRotation="90" wrapText="1"/>
    </xf>
    <xf numFmtId="0" fontId="1" fillId="8" borderId="0" xfId="0" applyFont="1" applyFill="1" applyAlignment="1">
      <alignment horizontal="center" vertical="center" textRotation="90" wrapText="1"/>
    </xf>
    <xf numFmtId="0" fontId="1" fillId="10" borderId="0" xfId="0" applyFont="1" applyFill="1" applyAlignment="1">
      <alignment horizontal="center" vertical="center" textRotation="90" wrapText="1"/>
    </xf>
    <xf numFmtId="0" fontId="4" fillId="3" borderId="0" xfId="0" applyFont="1" applyFill="1" applyAlignment="1">
      <alignment horizontal="left" vertical="top"/>
    </xf>
    <xf numFmtId="0" fontId="1" fillId="15" borderId="0" xfId="0" applyFont="1" applyFill="1" applyAlignment="1">
      <alignment horizontal="center" vertical="center" textRotation="90"/>
    </xf>
    <xf numFmtId="0" fontId="1" fillId="13" borderId="0" xfId="0" applyFont="1" applyFill="1" applyAlignment="1">
      <alignment horizontal="center" vertical="center" textRotation="90" wrapText="1"/>
    </xf>
    <xf numFmtId="0" fontId="1" fillId="14" borderId="0" xfId="0" applyFont="1" applyFill="1" applyAlignment="1">
      <alignment horizontal="center" vertical="center" textRotation="90" wrapText="1"/>
    </xf>
    <xf numFmtId="0" fontId="1" fillId="11" borderId="0" xfId="0" applyFont="1" applyFill="1" applyAlignment="1">
      <alignment horizontal="center" vertical="center" textRotation="90" wrapText="1"/>
    </xf>
    <xf numFmtId="0" fontId="1" fillId="12" borderId="0" xfId="0" applyFont="1" applyFill="1" applyAlignment="1">
      <alignment horizontal="center" vertical="center" textRotation="90" wrapText="1"/>
    </xf>
  </cellXfs>
  <cellStyles count="1">
    <cellStyle name="Normal" xfId="0" builtinId="0"/>
  </cellStyles>
  <dxfs count="56"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left" vertical="top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left" vertical="top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left" vertical="top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left" vertical="top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left" vertical="top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left" vertical="top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left" vertical="top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left" vertical="top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top" textRotation="0" wrapText="1" indent="0" justifyLastLine="0" shrinkToFit="0" readingOrder="0"/>
    </dxf>
  </dxfs>
  <tableStyles count="1" defaultTableStyle="TableStyleMedium2" defaultPivotStyle="PivotStyleLight16">
    <tableStyle name="Table Style 1" pivot="0" count="0"/>
  </tableStyles>
  <colors>
    <mruColors>
      <color rgb="FF008080"/>
      <color rgb="FF99FFCC"/>
      <color rgb="FF66FFFF"/>
      <color rgb="FFFF66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Image_table345" displayName="Image_table345" ref="B10:K37" headerRowDxfId="55" dataDxfId="54" totalsRowDxfId="53">
  <autoFilter ref="B10:K37"/>
  <tableColumns count="10">
    <tableColumn id="1" name="#" totalsRowLabel="Total" dataDxfId="52"/>
    <tableColumn id="2" name="Test Case Name" dataDxfId="51"/>
    <tableColumn id="3" name="Playbook File" dataDxfId="50"/>
    <tableColumn id="4" name="Description" dataDxfId="49"/>
    <tableColumn id="5" name="Expected Result " dataDxfId="48"/>
    <tableColumn id="6" name="C2C Actual Result" dataDxfId="47"/>
    <tableColumn id="7" name="C2C Status" dataDxfId="46"/>
    <tableColumn id="8" name="Aliyun Actual Result" dataDxfId="45"/>
    <tableColumn id="9" name="Aliyun Status" totalsRowFunction="count" dataDxfId="44"/>
    <tableColumn id="10" name="Comment for Failure" dataDxfId="43" totalsRowDxfId="42"/>
  </tableColumns>
  <tableStyleInfo name="TableStyleLight11" showFirstColumn="0" showLastColumn="0" showRowStripes="0" showColumnStripes="0"/>
</table>
</file>

<file path=xl/tables/table2.xml><?xml version="1.0" encoding="utf-8"?>
<table xmlns="http://schemas.openxmlformats.org/spreadsheetml/2006/main" id="1" name="Image_table3452" displayName="Image_table3452" ref="B10:K23" headerRowDxfId="41" dataDxfId="40" totalsRowDxfId="39">
  <autoFilter ref="B10:K23"/>
  <tableColumns count="10">
    <tableColumn id="1" name="#" totalsRowLabel="Total" dataDxfId="38"/>
    <tableColumn id="2" name="Test Case Name" dataDxfId="37"/>
    <tableColumn id="3" name="Playbook File" dataDxfId="36"/>
    <tableColumn id="4" name="Description" dataDxfId="35"/>
    <tableColumn id="5" name="Expected Result " dataDxfId="34"/>
    <tableColumn id="6" name="C2C Actual Result" dataDxfId="33"/>
    <tableColumn id="7" name="C2C Status" dataDxfId="32"/>
    <tableColumn id="8" name="Aliyun Actual Result" dataDxfId="31"/>
    <tableColumn id="9" name="Aliyun Status" totalsRowFunction="count" dataDxfId="30"/>
    <tableColumn id="10" name="Comment for Failure" dataDxfId="29" totalsRowDxfId="28"/>
  </tableColumns>
  <tableStyleInfo name="TableStyleLight11" showFirstColumn="0" showLastColumn="0" showRowStripes="0" showColumnStripes="0"/>
</table>
</file>

<file path=xl/tables/table3.xml><?xml version="1.0" encoding="utf-8"?>
<table xmlns="http://schemas.openxmlformats.org/spreadsheetml/2006/main" id="3" name="Image_table345234" displayName="Image_table345234" ref="B10:K36" headerRowDxfId="27" dataDxfId="26" totalsRowDxfId="25">
  <autoFilter ref="B10:K36"/>
  <tableColumns count="10">
    <tableColumn id="1" name="#" totalsRowLabel="Total" dataDxfId="24"/>
    <tableColumn id="2" name="Test Case Name" dataDxfId="23"/>
    <tableColumn id="3" name="Playbook File" dataDxfId="22"/>
    <tableColumn id="4" name="Description" dataDxfId="21"/>
    <tableColumn id="5" name="Expected Result " dataDxfId="20"/>
    <tableColumn id="6" name="C2C Actual Result" dataDxfId="19"/>
    <tableColumn id="7" name="C2C Status" dataDxfId="18"/>
    <tableColumn id="8" name="Aliyun Actual Result" dataDxfId="17"/>
    <tableColumn id="9" name="Aliyun Status" totalsRowFunction="count" dataDxfId="16"/>
    <tableColumn id="10" name="Comment for Failure" dataDxfId="15" totalsRowDxfId="14"/>
  </tableColumns>
  <tableStyleInfo name="TableStyleLight11" showFirstColumn="0" showLastColumn="0" showRowStripes="0" showColumnStripes="0"/>
</table>
</file>

<file path=xl/tables/table4.xml><?xml version="1.0" encoding="utf-8"?>
<table xmlns="http://schemas.openxmlformats.org/spreadsheetml/2006/main" id="2" name="Image_table34523" displayName="Image_table34523" ref="B10:K53" headerRowDxfId="13" dataDxfId="12" totalsRowDxfId="11">
  <autoFilter ref="B10:K53"/>
  <tableColumns count="10">
    <tableColumn id="1" name="#" totalsRowLabel="Total" dataDxfId="10"/>
    <tableColumn id="2" name="Test Case Name" dataDxfId="9"/>
    <tableColumn id="3" name="Playbook File" dataDxfId="8"/>
    <tableColumn id="4" name="Description" dataDxfId="7"/>
    <tableColumn id="5" name="Expected Result " dataDxfId="6"/>
    <tableColumn id="6" name="C2C Actual Result" dataDxfId="5"/>
    <tableColumn id="7" name="C2C Status" dataDxfId="4"/>
    <tableColumn id="8" name="Aliyun Actual Result" dataDxfId="3"/>
    <tableColumn id="9" name="Aliyun Status" totalsRowFunction="count" dataDxfId="2"/>
    <tableColumn id="10" name="Comment for Failure" dataDxfId="1" totalsRowDxfId="0"/>
  </tableColumns>
  <tableStyleInfo name="TableStyleLight1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="90" zoomScaleNormal="90" workbookViewId="0">
      <selection activeCell="I13" sqref="I13"/>
    </sheetView>
  </sheetViews>
  <sheetFormatPr defaultRowHeight="15" x14ac:dyDescent="0.25"/>
  <cols>
    <col min="1" max="1" width="5.140625" style="1" customWidth="1"/>
    <col min="2" max="2" width="7.42578125" style="1" customWidth="1"/>
    <col min="3" max="3" width="33.28515625" style="1" customWidth="1"/>
    <col min="4" max="4" width="45" style="1" bestFit="1" customWidth="1"/>
    <col min="5" max="5" width="30.7109375" style="1" customWidth="1"/>
    <col min="6" max="7" width="37.28515625" style="1" bestFit="1" customWidth="1"/>
    <col min="8" max="8" width="15.85546875" style="4" customWidth="1"/>
    <col min="9" max="9" width="23.5703125" style="1" customWidth="1"/>
    <col min="10" max="10" width="18.42578125" style="1" customWidth="1"/>
    <col min="11" max="11" width="32" style="1" customWidth="1"/>
    <col min="12" max="16384" width="9.140625" style="1"/>
  </cols>
  <sheetData>
    <row r="1" spans="1:11" ht="18.75" customHeight="1" x14ac:dyDescent="0.25">
      <c r="C1" s="15" t="s">
        <v>139</v>
      </c>
      <c r="D1" s="15"/>
      <c r="E1" s="15"/>
      <c r="F1" s="15"/>
    </row>
    <row r="2" spans="1:11" ht="18.75" customHeight="1" x14ac:dyDescent="0.25">
      <c r="C2" s="7"/>
      <c r="D2" s="7"/>
      <c r="E2" s="7"/>
      <c r="F2" s="7"/>
    </row>
    <row r="3" spans="1:11" ht="18" customHeight="1" x14ac:dyDescent="0.25">
      <c r="C3" s="2" t="s">
        <v>12</v>
      </c>
      <c r="E3" s="2" t="s">
        <v>18</v>
      </c>
    </row>
    <row r="4" spans="1:11" x14ac:dyDescent="0.25">
      <c r="C4" s="1" t="s">
        <v>13</v>
      </c>
      <c r="D4" s="1">
        <f>COUNT(Image_table345[])</f>
        <v>27</v>
      </c>
      <c r="E4" s="1" t="s">
        <v>13</v>
      </c>
      <c r="F4" s="1">
        <f>COUNT(Image_table345[])</f>
        <v>27</v>
      </c>
    </row>
    <row r="5" spans="1:11" x14ac:dyDescent="0.25">
      <c r="C5" s="1" t="s">
        <v>14</v>
      </c>
      <c r="D5" s="1">
        <f>COUNTIF(Image_table345[C2C Status], "Pass")</f>
        <v>27</v>
      </c>
      <c r="E5" s="1" t="s">
        <v>14</v>
      </c>
      <c r="F5" s="1">
        <f>COUNTIF(Image_table345[Aliyun Status], "Pass")</f>
        <v>27</v>
      </c>
    </row>
    <row r="6" spans="1:11" x14ac:dyDescent="0.25">
      <c r="C6" s="1" t="s">
        <v>15</v>
      </c>
      <c r="D6" s="1">
        <f>COUNTIF(Image_table345[C2C Status], "Fail")</f>
        <v>0</v>
      </c>
      <c r="E6" s="1" t="s">
        <v>15</v>
      </c>
      <c r="F6" s="1">
        <f>COUNTIF(Image_table345[Aliyun Status], "Fail")</f>
        <v>0</v>
      </c>
    </row>
    <row r="7" spans="1:11" x14ac:dyDescent="0.25">
      <c r="C7" s="1" t="s">
        <v>17</v>
      </c>
      <c r="D7" s="1">
        <f>COUNTIF(Image_table345[C2C Status], "Concern")</f>
        <v>0</v>
      </c>
      <c r="E7" s="1" t="s">
        <v>17</v>
      </c>
      <c r="F7" s="1">
        <f>COUNTIF(Image_table345[Aliyun Status], "Partially Passed")</f>
        <v>0</v>
      </c>
    </row>
    <row r="8" spans="1:11" x14ac:dyDescent="0.25">
      <c r="C8" s="1" t="s">
        <v>16</v>
      </c>
      <c r="D8" s="1">
        <f>COUNTIF(Image_table345[C2C Status], "Concern")</f>
        <v>0</v>
      </c>
      <c r="E8" s="1" t="s">
        <v>16</v>
      </c>
      <c r="F8" s="1">
        <f>COUNTIF(Image_table345[Aliyun Status], "Concern")</f>
        <v>0</v>
      </c>
    </row>
    <row r="9" spans="1:11" ht="21.75" customHeight="1" x14ac:dyDescent="0.25">
      <c r="G9" s="16" t="s">
        <v>5</v>
      </c>
      <c r="H9" s="16"/>
      <c r="I9" s="13" t="s">
        <v>6</v>
      </c>
      <c r="J9" s="14"/>
      <c r="K9" s="14"/>
    </row>
    <row r="10" spans="1:11" s="5" customFormat="1" x14ac:dyDescent="0.25">
      <c r="B10" s="4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8</v>
      </c>
      <c r="H10" s="4" t="s">
        <v>7</v>
      </c>
      <c r="I10" s="5" t="s">
        <v>9</v>
      </c>
      <c r="J10" s="5" t="s">
        <v>10</v>
      </c>
      <c r="K10" s="5" t="s">
        <v>28</v>
      </c>
    </row>
    <row r="11" spans="1:11" ht="60" x14ac:dyDescent="0.25">
      <c r="A11" s="17" t="s">
        <v>37</v>
      </c>
      <c r="B11" s="3">
        <v>1</v>
      </c>
      <c r="C11" s="3" t="s">
        <v>50</v>
      </c>
      <c r="D11" s="3" t="s">
        <v>29</v>
      </c>
      <c r="E11" s="3" t="s">
        <v>69</v>
      </c>
      <c r="F11" s="3" t="s">
        <v>88</v>
      </c>
      <c r="G11" s="3" t="s">
        <v>89</v>
      </c>
      <c r="H11" s="4" t="s">
        <v>11</v>
      </c>
      <c r="I11" s="4" t="s">
        <v>497</v>
      </c>
      <c r="J11" s="4" t="s">
        <v>11</v>
      </c>
      <c r="K11" s="6"/>
    </row>
    <row r="12" spans="1:11" ht="75" x14ac:dyDescent="0.25">
      <c r="A12" s="17"/>
      <c r="B12" s="3">
        <v>2</v>
      </c>
      <c r="C12" s="3" t="s">
        <v>51</v>
      </c>
      <c r="D12" s="3" t="s">
        <v>30</v>
      </c>
      <c r="E12" s="3" t="s">
        <v>70</v>
      </c>
      <c r="F12" s="3" t="s">
        <v>133</v>
      </c>
      <c r="G12" s="3" t="s">
        <v>134</v>
      </c>
      <c r="H12" s="4" t="s">
        <v>11</v>
      </c>
      <c r="I12" s="4" t="s">
        <v>497</v>
      </c>
      <c r="J12" s="4" t="s">
        <v>11</v>
      </c>
      <c r="K12" s="6"/>
    </row>
    <row r="13" spans="1:11" ht="90" x14ac:dyDescent="0.25">
      <c r="A13" s="17"/>
      <c r="B13" s="3">
        <v>3</v>
      </c>
      <c r="C13" s="3" t="s">
        <v>52</v>
      </c>
      <c r="D13" s="3" t="s">
        <v>31</v>
      </c>
      <c r="E13" s="3" t="s">
        <v>71</v>
      </c>
      <c r="F13" s="3" t="s">
        <v>135</v>
      </c>
      <c r="G13" s="3" t="s">
        <v>136</v>
      </c>
      <c r="H13" s="4" t="s">
        <v>11</v>
      </c>
      <c r="I13" s="4" t="s">
        <v>497</v>
      </c>
      <c r="J13" s="4" t="s">
        <v>11</v>
      </c>
      <c r="K13" s="6"/>
    </row>
    <row r="14" spans="1:11" ht="30" x14ac:dyDescent="0.25">
      <c r="A14" s="17"/>
      <c r="B14" s="3">
        <v>4</v>
      </c>
      <c r="C14" s="3" t="s">
        <v>53</v>
      </c>
      <c r="D14" s="3" t="s">
        <v>32</v>
      </c>
      <c r="E14" s="3" t="s">
        <v>72</v>
      </c>
      <c r="F14" s="3" t="s">
        <v>137</v>
      </c>
      <c r="G14" s="3" t="s">
        <v>138</v>
      </c>
      <c r="H14" s="4" t="s">
        <v>11</v>
      </c>
      <c r="I14" s="4" t="s">
        <v>497</v>
      </c>
      <c r="J14" s="4" t="s">
        <v>11</v>
      </c>
      <c r="K14" s="6"/>
    </row>
    <row r="15" spans="1:11" ht="45" x14ac:dyDescent="0.25">
      <c r="A15" s="17"/>
      <c r="B15" s="3">
        <v>5</v>
      </c>
      <c r="C15" s="3" t="s">
        <v>54</v>
      </c>
      <c r="D15" s="3" t="s">
        <v>33</v>
      </c>
      <c r="E15" s="3" t="s">
        <v>73</v>
      </c>
      <c r="F15" s="3" t="s">
        <v>137</v>
      </c>
      <c r="G15" s="3" t="s">
        <v>138</v>
      </c>
      <c r="H15" s="4" t="s">
        <v>11</v>
      </c>
      <c r="I15" s="4" t="s">
        <v>497</v>
      </c>
      <c r="J15" s="4" t="s">
        <v>11</v>
      </c>
      <c r="K15" s="6"/>
    </row>
    <row r="16" spans="1:11" ht="45" x14ac:dyDescent="0.25">
      <c r="A16" s="17"/>
      <c r="B16" s="3">
        <v>6</v>
      </c>
      <c r="C16" s="3" t="s">
        <v>55</v>
      </c>
      <c r="D16" s="3" t="s">
        <v>34</v>
      </c>
      <c r="E16" s="3" t="s">
        <v>74</v>
      </c>
      <c r="F16" s="3" t="s">
        <v>90</v>
      </c>
      <c r="G16" s="3" t="s">
        <v>91</v>
      </c>
      <c r="H16" s="4" t="s">
        <v>11</v>
      </c>
      <c r="I16" s="4" t="s">
        <v>497</v>
      </c>
      <c r="J16" s="4" t="s">
        <v>11</v>
      </c>
      <c r="K16" s="6"/>
    </row>
    <row r="17" spans="1:11" ht="165" x14ac:dyDescent="0.25">
      <c r="A17" s="17"/>
      <c r="B17" s="3">
        <v>7</v>
      </c>
      <c r="C17" s="3" t="s">
        <v>56</v>
      </c>
      <c r="D17" s="3" t="s">
        <v>35</v>
      </c>
      <c r="E17" s="3" t="s">
        <v>75</v>
      </c>
      <c r="F17" s="3" t="s">
        <v>142</v>
      </c>
      <c r="G17" s="3" t="s">
        <v>143</v>
      </c>
      <c r="H17" s="4" t="s">
        <v>11</v>
      </c>
      <c r="I17" s="4" t="s">
        <v>497</v>
      </c>
      <c r="J17" s="4" t="s">
        <v>11</v>
      </c>
      <c r="K17" s="6"/>
    </row>
    <row r="18" spans="1:11" ht="45" x14ac:dyDescent="0.25">
      <c r="A18" s="17"/>
      <c r="B18" s="3">
        <v>8</v>
      </c>
      <c r="C18" s="3" t="s">
        <v>57</v>
      </c>
      <c r="D18" s="3" t="s">
        <v>36</v>
      </c>
      <c r="E18" s="3" t="s">
        <v>76</v>
      </c>
      <c r="F18" s="3" t="s">
        <v>92</v>
      </c>
      <c r="G18" s="3" t="s">
        <v>93</v>
      </c>
      <c r="H18" s="4" t="s">
        <v>11</v>
      </c>
      <c r="I18" s="4" t="s">
        <v>497</v>
      </c>
      <c r="J18" s="4" t="s">
        <v>11</v>
      </c>
      <c r="K18" s="6"/>
    </row>
    <row r="19" spans="1:11" ht="60" x14ac:dyDescent="0.25">
      <c r="A19" s="19" t="s">
        <v>19</v>
      </c>
      <c r="B19" s="3">
        <v>9</v>
      </c>
      <c r="C19" s="3" t="s">
        <v>58</v>
      </c>
      <c r="D19" s="3" t="s">
        <v>38</v>
      </c>
      <c r="E19" s="3" t="s">
        <v>77</v>
      </c>
      <c r="F19" s="3" t="s">
        <v>94</v>
      </c>
      <c r="G19" s="3" t="s">
        <v>95</v>
      </c>
      <c r="H19" s="4" t="s">
        <v>11</v>
      </c>
      <c r="I19" s="4" t="s">
        <v>497</v>
      </c>
      <c r="J19" s="4" t="s">
        <v>11</v>
      </c>
      <c r="K19" s="6"/>
    </row>
    <row r="20" spans="1:11" ht="30" x14ac:dyDescent="0.25">
      <c r="A20" s="19"/>
      <c r="B20" s="3">
        <v>10</v>
      </c>
      <c r="C20" s="3" t="s">
        <v>59</v>
      </c>
      <c r="D20" s="3" t="s">
        <v>39</v>
      </c>
      <c r="E20" s="3" t="s">
        <v>81</v>
      </c>
      <c r="F20" s="3" t="s">
        <v>96</v>
      </c>
      <c r="G20" s="3" t="s">
        <v>97</v>
      </c>
      <c r="H20" s="4" t="s">
        <v>11</v>
      </c>
      <c r="I20" s="4" t="s">
        <v>497</v>
      </c>
      <c r="J20" s="4" t="s">
        <v>11</v>
      </c>
      <c r="K20" s="6"/>
    </row>
    <row r="21" spans="1:11" ht="30" x14ac:dyDescent="0.25">
      <c r="A21" s="19"/>
      <c r="B21" s="3">
        <v>11</v>
      </c>
      <c r="C21" s="3" t="s">
        <v>60</v>
      </c>
      <c r="D21" s="3" t="s">
        <v>40</v>
      </c>
      <c r="E21" s="3" t="s">
        <v>78</v>
      </c>
      <c r="F21" s="3" t="s">
        <v>137</v>
      </c>
      <c r="G21" s="3" t="s">
        <v>138</v>
      </c>
      <c r="H21" s="4" t="s">
        <v>11</v>
      </c>
      <c r="I21" s="4" t="s">
        <v>497</v>
      </c>
      <c r="J21" s="4" t="s">
        <v>11</v>
      </c>
      <c r="K21" s="6"/>
    </row>
    <row r="22" spans="1:11" ht="45" x14ac:dyDescent="0.25">
      <c r="A22" s="19"/>
      <c r="B22" s="3">
        <v>12</v>
      </c>
      <c r="C22" s="3" t="s">
        <v>61</v>
      </c>
      <c r="D22" s="3" t="s">
        <v>41</v>
      </c>
      <c r="E22" s="3" t="s">
        <v>79</v>
      </c>
      <c r="F22" s="3" t="s">
        <v>137</v>
      </c>
      <c r="G22" s="3" t="s">
        <v>138</v>
      </c>
      <c r="H22" s="4" t="s">
        <v>11</v>
      </c>
      <c r="I22" s="4" t="s">
        <v>497</v>
      </c>
      <c r="J22" s="4" t="s">
        <v>11</v>
      </c>
      <c r="K22" s="6"/>
    </row>
    <row r="23" spans="1:11" ht="60" x14ac:dyDescent="0.25">
      <c r="A23" s="19"/>
      <c r="B23" s="3">
        <v>13</v>
      </c>
      <c r="C23" s="3" t="s">
        <v>62</v>
      </c>
      <c r="D23" s="3" t="s">
        <v>42</v>
      </c>
      <c r="E23" s="3" t="s">
        <v>80</v>
      </c>
      <c r="F23" s="3" t="s">
        <v>94</v>
      </c>
      <c r="G23" s="3" t="s">
        <v>95</v>
      </c>
      <c r="H23" s="4" t="s">
        <v>11</v>
      </c>
      <c r="I23" s="4" t="s">
        <v>497</v>
      </c>
      <c r="J23" s="4" t="s">
        <v>11</v>
      </c>
      <c r="K23" s="6"/>
    </row>
    <row r="24" spans="1:11" ht="45" x14ac:dyDescent="0.25">
      <c r="A24" s="19"/>
      <c r="B24" s="3">
        <v>14</v>
      </c>
      <c r="C24" s="3" t="s">
        <v>63</v>
      </c>
      <c r="D24" s="3" t="s">
        <v>43</v>
      </c>
      <c r="E24" s="3" t="s">
        <v>82</v>
      </c>
      <c r="F24" s="3" t="s">
        <v>144</v>
      </c>
      <c r="G24" s="3" t="s">
        <v>145</v>
      </c>
      <c r="H24" s="4" t="s">
        <v>11</v>
      </c>
      <c r="I24" s="4" t="s">
        <v>497</v>
      </c>
      <c r="J24" s="4" t="s">
        <v>11</v>
      </c>
      <c r="K24" s="6"/>
    </row>
    <row r="25" spans="1:11" ht="45" x14ac:dyDescent="0.25">
      <c r="A25" s="20" t="s">
        <v>49</v>
      </c>
      <c r="B25" s="3">
        <v>15</v>
      </c>
      <c r="C25" s="3" t="s">
        <v>68</v>
      </c>
      <c r="D25" s="3" t="s">
        <v>44</v>
      </c>
      <c r="E25" s="3" t="s">
        <v>87</v>
      </c>
      <c r="F25" s="3" t="s">
        <v>491</v>
      </c>
      <c r="G25" s="3" t="s">
        <v>492</v>
      </c>
      <c r="H25" s="4" t="s">
        <v>11</v>
      </c>
      <c r="I25" s="4" t="s">
        <v>497</v>
      </c>
      <c r="J25" s="4" t="s">
        <v>11</v>
      </c>
      <c r="K25" s="6"/>
    </row>
    <row r="26" spans="1:11" ht="60" x14ac:dyDescent="0.25">
      <c r="A26" s="20"/>
      <c r="B26" s="3">
        <v>16</v>
      </c>
      <c r="C26" s="3" t="s">
        <v>65</v>
      </c>
      <c r="D26" s="3" t="s">
        <v>45</v>
      </c>
      <c r="E26" s="3" t="s">
        <v>84</v>
      </c>
      <c r="F26" s="3" t="s">
        <v>98</v>
      </c>
      <c r="G26" s="3" t="s">
        <v>99</v>
      </c>
      <c r="H26" s="4" t="s">
        <v>11</v>
      </c>
      <c r="I26" s="4" t="s">
        <v>497</v>
      </c>
      <c r="J26" s="4" t="s">
        <v>11</v>
      </c>
      <c r="K26" s="6"/>
    </row>
    <row r="27" spans="1:11" ht="60" x14ac:dyDescent="0.25">
      <c r="A27" s="20"/>
      <c r="B27" s="3">
        <v>17</v>
      </c>
      <c r="C27" s="3" t="s">
        <v>64</v>
      </c>
      <c r="D27" s="3" t="s">
        <v>46</v>
      </c>
      <c r="E27" s="3" t="s">
        <v>83</v>
      </c>
      <c r="F27" s="3" t="s">
        <v>98</v>
      </c>
      <c r="G27" s="3" t="s">
        <v>99</v>
      </c>
      <c r="H27" s="4" t="s">
        <v>11</v>
      </c>
      <c r="I27" s="4" t="s">
        <v>497</v>
      </c>
      <c r="J27" s="4" t="s">
        <v>11</v>
      </c>
      <c r="K27" s="6"/>
    </row>
    <row r="28" spans="1:11" ht="45" x14ac:dyDescent="0.25">
      <c r="A28" s="20"/>
      <c r="B28" s="3">
        <v>18</v>
      </c>
      <c r="C28" s="3" t="s">
        <v>66</v>
      </c>
      <c r="D28" s="3" t="s">
        <v>47</v>
      </c>
      <c r="E28" s="3" t="s">
        <v>85</v>
      </c>
      <c r="F28" s="3" t="s">
        <v>140</v>
      </c>
      <c r="G28" s="3" t="s">
        <v>141</v>
      </c>
      <c r="H28" s="4" t="s">
        <v>11</v>
      </c>
      <c r="I28" s="4" t="s">
        <v>497</v>
      </c>
      <c r="J28" s="4" t="s">
        <v>11</v>
      </c>
      <c r="K28" s="6"/>
    </row>
    <row r="29" spans="1:11" ht="105" x14ac:dyDescent="0.25">
      <c r="A29" s="20"/>
      <c r="B29" s="3">
        <v>19</v>
      </c>
      <c r="C29" s="3" t="s">
        <v>67</v>
      </c>
      <c r="D29" s="3" t="s">
        <v>48</v>
      </c>
      <c r="E29" s="3" t="s">
        <v>86</v>
      </c>
      <c r="F29" s="3" t="s">
        <v>100</v>
      </c>
      <c r="G29" s="3" t="s">
        <v>101</v>
      </c>
      <c r="H29" s="4" t="s">
        <v>11</v>
      </c>
      <c r="I29" s="4" t="s">
        <v>497</v>
      </c>
      <c r="J29" s="4" t="s">
        <v>11</v>
      </c>
      <c r="K29" s="6"/>
    </row>
    <row r="30" spans="1:11" ht="65.25" customHeight="1" x14ac:dyDescent="0.25">
      <c r="A30" s="21" t="s">
        <v>104</v>
      </c>
      <c r="B30" s="3">
        <v>20</v>
      </c>
      <c r="C30" s="3" t="s">
        <v>112</v>
      </c>
      <c r="D30" s="3" t="s">
        <v>102</v>
      </c>
      <c r="E30" s="3" t="s">
        <v>21</v>
      </c>
      <c r="F30" s="3" t="s">
        <v>121</v>
      </c>
      <c r="G30" s="3" t="s">
        <v>122</v>
      </c>
      <c r="H30" s="4" t="s">
        <v>11</v>
      </c>
      <c r="I30" s="4" t="s">
        <v>497</v>
      </c>
      <c r="J30" s="4" t="s">
        <v>11</v>
      </c>
      <c r="K30" s="6"/>
    </row>
    <row r="31" spans="1:11" ht="60" x14ac:dyDescent="0.25">
      <c r="A31" s="21"/>
      <c r="B31" s="3">
        <v>21</v>
      </c>
      <c r="C31" s="3" t="s">
        <v>113</v>
      </c>
      <c r="D31" s="3" t="s">
        <v>103</v>
      </c>
      <c r="E31" s="3" t="s">
        <v>20</v>
      </c>
      <c r="F31" s="3" t="s">
        <v>121</v>
      </c>
      <c r="G31" s="3" t="s">
        <v>122</v>
      </c>
      <c r="H31" s="4" t="s">
        <v>11</v>
      </c>
      <c r="I31" s="4" t="s">
        <v>497</v>
      </c>
      <c r="J31" s="4" t="s">
        <v>11</v>
      </c>
      <c r="K31" s="6"/>
    </row>
    <row r="32" spans="1:11" ht="45" x14ac:dyDescent="0.25">
      <c r="A32" s="22" t="s">
        <v>107</v>
      </c>
      <c r="B32" s="3">
        <v>22</v>
      </c>
      <c r="C32" s="3" t="s">
        <v>115</v>
      </c>
      <c r="D32" s="3" t="s">
        <v>105</v>
      </c>
      <c r="E32" s="3" t="s">
        <v>22</v>
      </c>
      <c r="F32" s="3" t="s">
        <v>123</v>
      </c>
      <c r="G32" s="3" t="s">
        <v>124</v>
      </c>
      <c r="H32" s="4" t="s">
        <v>11</v>
      </c>
      <c r="I32" s="4" t="s">
        <v>497</v>
      </c>
      <c r="J32" s="4" t="s">
        <v>11</v>
      </c>
      <c r="K32" s="6"/>
    </row>
    <row r="33" spans="1:11" ht="67.5" customHeight="1" x14ac:dyDescent="0.25">
      <c r="A33" s="22"/>
      <c r="B33" s="3">
        <v>23</v>
      </c>
      <c r="C33" s="3" t="s">
        <v>116</v>
      </c>
      <c r="D33" s="3" t="s">
        <v>106</v>
      </c>
      <c r="E33" s="3" t="s">
        <v>23</v>
      </c>
      <c r="F33" s="3" t="s">
        <v>123</v>
      </c>
      <c r="G33" s="3" t="s">
        <v>124</v>
      </c>
      <c r="H33" s="4" t="s">
        <v>11</v>
      </c>
      <c r="I33" s="4" t="s">
        <v>497</v>
      </c>
      <c r="J33" s="4" t="s">
        <v>11</v>
      </c>
      <c r="K33" s="6"/>
    </row>
    <row r="34" spans="1:11" ht="60" x14ac:dyDescent="0.25">
      <c r="A34" s="18" t="s">
        <v>114</v>
      </c>
      <c r="B34" s="3">
        <v>24</v>
      </c>
      <c r="C34" s="3" t="s">
        <v>117</v>
      </c>
      <c r="D34" s="3" t="s">
        <v>108</v>
      </c>
      <c r="E34" s="3" t="s">
        <v>24</v>
      </c>
      <c r="F34" s="3" t="s">
        <v>125</v>
      </c>
      <c r="G34" s="3" t="s">
        <v>126</v>
      </c>
      <c r="H34" s="4" t="s">
        <v>11</v>
      </c>
      <c r="I34" s="4" t="s">
        <v>497</v>
      </c>
      <c r="J34" s="4" t="s">
        <v>11</v>
      </c>
      <c r="K34" s="6"/>
    </row>
    <row r="35" spans="1:11" ht="142.5" customHeight="1" x14ac:dyDescent="0.25">
      <c r="A35" s="18"/>
      <c r="B35" s="3">
        <v>25</v>
      </c>
      <c r="C35" s="3" t="s">
        <v>118</v>
      </c>
      <c r="D35" s="3" t="s">
        <v>109</v>
      </c>
      <c r="E35" s="3" t="s">
        <v>25</v>
      </c>
      <c r="F35" s="3" t="s">
        <v>127</v>
      </c>
      <c r="G35" s="3" t="s">
        <v>128</v>
      </c>
      <c r="H35" s="4" t="s">
        <v>11</v>
      </c>
      <c r="I35" s="4" t="s">
        <v>497</v>
      </c>
      <c r="J35" s="4" t="s">
        <v>11</v>
      </c>
      <c r="K35" s="6"/>
    </row>
    <row r="36" spans="1:11" ht="75" x14ac:dyDescent="0.25">
      <c r="A36" s="18"/>
      <c r="B36" s="3">
        <v>26</v>
      </c>
      <c r="C36" s="3" t="s">
        <v>119</v>
      </c>
      <c r="D36" s="3" t="s">
        <v>110</v>
      </c>
      <c r="E36" s="3" t="s">
        <v>26</v>
      </c>
      <c r="F36" s="3" t="s">
        <v>129</v>
      </c>
      <c r="G36" s="3" t="s">
        <v>130</v>
      </c>
      <c r="H36" s="4" t="s">
        <v>11</v>
      </c>
      <c r="I36" s="4" t="s">
        <v>497</v>
      </c>
      <c r="J36" s="4" t="s">
        <v>11</v>
      </c>
      <c r="K36" s="6"/>
    </row>
    <row r="37" spans="1:11" ht="60" x14ac:dyDescent="0.25">
      <c r="A37" s="18"/>
      <c r="B37" s="3">
        <v>27</v>
      </c>
      <c r="C37" s="3" t="s">
        <v>120</v>
      </c>
      <c r="D37" s="3" t="s">
        <v>111</v>
      </c>
      <c r="E37" s="3" t="s">
        <v>27</v>
      </c>
      <c r="F37" s="3" t="s">
        <v>131</v>
      </c>
      <c r="G37" s="3" t="s">
        <v>132</v>
      </c>
      <c r="H37" s="4" t="s">
        <v>11</v>
      </c>
      <c r="I37" s="4" t="s">
        <v>497</v>
      </c>
      <c r="J37" s="4" t="s">
        <v>11</v>
      </c>
      <c r="K37" s="6"/>
    </row>
  </sheetData>
  <mergeCells count="9">
    <mergeCell ref="I9:K9"/>
    <mergeCell ref="C1:F1"/>
    <mergeCell ref="G9:H9"/>
    <mergeCell ref="A11:A18"/>
    <mergeCell ref="A34:A37"/>
    <mergeCell ref="A19:A24"/>
    <mergeCell ref="A25:A29"/>
    <mergeCell ref="A30:A31"/>
    <mergeCell ref="A32:A33"/>
  </mergeCells>
  <dataValidations count="1">
    <dataValidation type="list" allowBlank="1" showInputMessage="1" showErrorMessage="1" sqref="H11:H37 J11:J37">
      <formula1>"Pass, Fail, Partially Passed, Concern"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workbookViewId="0">
      <selection activeCell="H11" sqref="H11:K23"/>
    </sheetView>
  </sheetViews>
  <sheetFormatPr defaultRowHeight="15" x14ac:dyDescent="0.25"/>
  <cols>
    <col min="1" max="1" width="5.140625" style="1" customWidth="1"/>
    <col min="2" max="2" width="7.42578125" style="1" customWidth="1"/>
    <col min="3" max="3" width="33.28515625" style="1" customWidth="1"/>
    <col min="4" max="4" width="45" style="1" bestFit="1" customWidth="1"/>
    <col min="5" max="5" width="30.7109375" style="1" customWidth="1"/>
    <col min="6" max="6" width="44.28515625" style="1" customWidth="1"/>
    <col min="7" max="7" width="39.140625" style="1" customWidth="1"/>
    <col min="8" max="8" width="15.85546875" style="4" customWidth="1"/>
    <col min="9" max="9" width="23.5703125" style="1" customWidth="1"/>
    <col min="10" max="10" width="18.42578125" style="1" customWidth="1"/>
    <col min="11" max="11" width="32" style="1" customWidth="1"/>
    <col min="12" max="16384" width="9.140625" style="1"/>
  </cols>
  <sheetData>
    <row r="1" spans="1:11" ht="18.75" customHeight="1" x14ac:dyDescent="0.25">
      <c r="C1" s="15" t="s">
        <v>146</v>
      </c>
      <c r="D1" s="15"/>
      <c r="E1" s="15"/>
      <c r="F1" s="15"/>
    </row>
    <row r="2" spans="1:11" ht="18.75" customHeight="1" x14ac:dyDescent="0.25">
      <c r="C2" s="8"/>
      <c r="D2" s="8"/>
      <c r="E2" s="8"/>
      <c r="F2" s="8"/>
    </row>
    <row r="3" spans="1:11" ht="17.25" customHeight="1" x14ac:dyDescent="0.25">
      <c r="C3" s="2" t="s">
        <v>12</v>
      </c>
      <c r="E3" s="2" t="s">
        <v>18</v>
      </c>
    </row>
    <row r="4" spans="1:11" x14ac:dyDescent="0.25">
      <c r="C4" s="1" t="s">
        <v>13</v>
      </c>
      <c r="D4" s="1">
        <f>COUNT(Image_table3452[])</f>
        <v>13</v>
      </c>
      <c r="E4" s="1" t="s">
        <v>13</v>
      </c>
      <c r="F4" s="1">
        <f>COUNT(Image_table3452[])</f>
        <v>13</v>
      </c>
    </row>
    <row r="5" spans="1:11" x14ac:dyDescent="0.25">
      <c r="C5" s="1" t="s">
        <v>14</v>
      </c>
      <c r="D5" s="1">
        <f>COUNTIF(Image_table3452[C2C Status], "Pass")</f>
        <v>13</v>
      </c>
      <c r="E5" s="1" t="s">
        <v>14</v>
      </c>
      <c r="F5" s="1">
        <f>COUNTIF(Image_table3452[Aliyun Status], "Pass")</f>
        <v>13</v>
      </c>
    </row>
    <row r="6" spans="1:11" x14ac:dyDescent="0.25">
      <c r="C6" s="1" t="s">
        <v>15</v>
      </c>
      <c r="D6" s="1">
        <f>COUNTIF(Image_table3452[C2C Status], "Fail")</f>
        <v>0</v>
      </c>
      <c r="E6" s="1" t="s">
        <v>15</v>
      </c>
      <c r="F6" s="1">
        <f>COUNTIF(Image_table3452[Aliyun Status], "Fail")</f>
        <v>0</v>
      </c>
    </row>
    <row r="7" spans="1:11" x14ac:dyDescent="0.25">
      <c r="C7" s="1" t="s">
        <v>17</v>
      </c>
      <c r="D7" s="1">
        <f>COUNTIF(Image_table3452[C2C Status], "Concern")</f>
        <v>0</v>
      </c>
      <c r="E7" s="1" t="s">
        <v>17</v>
      </c>
      <c r="F7" s="1">
        <f>COUNTIF(Image_table3452[Aliyun Status], "Partially Passed")</f>
        <v>0</v>
      </c>
    </row>
    <row r="8" spans="1:11" x14ac:dyDescent="0.25">
      <c r="C8" s="1" t="s">
        <v>16</v>
      </c>
      <c r="D8" s="1">
        <f>COUNTIF(Image_table3452[C2C Status], "Concern")</f>
        <v>0</v>
      </c>
      <c r="E8" s="1" t="s">
        <v>16</v>
      </c>
      <c r="F8" s="1">
        <f>COUNTIF(Image_table3452[Aliyun Status], "Concern")</f>
        <v>0</v>
      </c>
    </row>
    <row r="9" spans="1:11" ht="21.75" customHeight="1" x14ac:dyDescent="0.25">
      <c r="G9" s="16" t="s">
        <v>5</v>
      </c>
      <c r="H9" s="16"/>
      <c r="I9" s="13" t="s">
        <v>6</v>
      </c>
      <c r="J9" s="14"/>
      <c r="K9" s="14"/>
    </row>
    <row r="10" spans="1:11" s="5" customFormat="1" x14ac:dyDescent="0.25">
      <c r="B10" s="4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8</v>
      </c>
      <c r="H10" s="4" t="s">
        <v>7</v>
      </c>
      <c r="I10" s="5" t="s">
        <v>9</v>
      </c>
      <c r="J10" s="5" t="s">
        <v>10</v>
      </c>
      <c r="K10" s="5" t="s">
        <v>28</v>
      </c>
    </row>
    <row r="11" spans="1:11" ht="60" x14ac:dyDescent="0.25">
      <c r="A11" s="23" t="s">
        <v>147</v>
      </c>
      <c r="B11" s="3">
        <v>1</v>
      </c>
      <c r="C11" s="3" t="s">
        <v>162</v>
      </c>
      <c r="D11" s="3" t="s">
        <v>148</v>
      </c>
      <c r="E11" s="3" t="s">
        <v>163</v>
      </c>
      <c r="F11" s="3" t="s">
        <v>188</v>
      </c>
      <c r="G11" s="3" t="s">
        <v>189</v>
      </c>
      <c r="H11" s="4" t="s">
        <v>11</v>
      </c>
      <c r="I11" s="4" t="s">
        <v>498</v>
      </c>
      <c r="J11" s="4" t="s">
        <v>11</v>
      </c>
      <c r="K11" s="12"/>
    </row>
    <row r="12" spans="1:11" ht="60" x14ac:dyDescent="0.25">
      <c r="A12" s="23"/>
      <c r="B12" s="3">
        <v>2</v>
      </c>
      <c r="C12" s="3" t="s">
        <v>164</v>
      </c>
      <c r="D12" s="3" t="s">
        <v>149</v>
      </c>
      <c r="E12" s="3" t="s">
        <v>165</v>
      </c>
      <c r="F12" s="3" t="s">
        <v>188</v>
      </c>
      <c r="G12" s="3" t="s">
        <v>189</v>
      </c>
      <c r="H12" s="4" t="s">
        <v>11</v>
      </c>
      <c r="I12" s="4" t="s">
        <v>498</v>
      </c>
      <c r="J12" s="4" t="s">
        <v>11</v>
      </c>
      <c r="K12" s="12"/>
    </row>
    <row r="13" spans="1:11" ht="75" x14ac:dyDescent="0.25">
      <c r="A13" s="23"/>
      <c r="B13" s="3">
        <v>3</v>
      </c>
      <c r="C13" s="3" t="s">
        <v>166</v>
      </c>
      <c r="D13" s="3" t="s">
        <v>150</v>
      </c>
      <c r="E13" s="3" t="s">
        <v>167</v>
      </c>
      <c r="F13" s="3" t="s">
        <v>190</v>
      </c>
      <c r="G13" s="3" t="s">
        <v>191</v>
      </c>
      <c r="H13" s="4" t="s">
        <v>11</v>
      </c>
      <c r="I13" s="4" t="s">
        <v>498</v>
      </c>
      <c r="J13" s="4" t="s">
        <v>11</v>
      </c>
      <c r="K13" s="12" t="s">
        <v>499</v>
      </c>
    </row>
    <row r="14" spans="1:11" ht="60" x14ac:dyDescent="0.25">
      <c r="A14" s="23"/>
      <c r="B14" s="3">
        <v>7</v>
      </c>
      <c r="C14" s="3" t="s">
        <v>168</v>
      </c>
      <c r="D14" s="3" t="s">
        <v>151</v>
      </c>
      <c r="E14" s="3" t="s">
        <v>169</v>
      </c>
      <c r="F14" s="3" t="s">
        <v>188</v>
      </c>
      <c r="G14" s="3" t="s">
        <v>189</v>
      </c>
      <c r="H14" s="4" t="s">
        <v>11</v>
      </c>
      <c r="I14" s="4" t="s">
        <v>498</v>
      </c>
      <c r="J14" s="4" t="s">
        <v>11</v>
      </c>
      <c r="K14" s="12"/>
    </row>
    <row r="15" spans="1:11" ht="120" x14ac:dyDescent="0.25">
      <c r="A15" s="23"/>
      <c r="B15" s="3">
        <v>8</v>
      </c>
      <c r="C15" s="3" t="s">
        <v>170</v>
      </c>
      <c r="D15" s="3" t="s">
        <v>152</v>
      </c>
      <c r="E15" s="3" t="s">
        <v>171</v>
      </c>
      <c r="F15" s="3" t="s">
        <v>192</v>
      </c>
      <c r="G15" s="3" t="s">
        <v>193</v>
      </c>
      <c r="H15" s="4" t="s">
        <v>11</v>
      </c>
      <c r="I15" s="4" t="s">
        <v>498</v>
      </c>
      <c r="J15" s="4" t="s">
        <v>11</v>
      </c>
      <c r="K15" s="12" t="s">
        <v>499</v>
      </c>
    </row>
    <row r="16" spans="1:11" ht="60" x14ac:dyDescent="0.25">
      <c r="A16" s="23"/>
      <c r="B16" s="3">
        <v>9</v>
      </c>
      <c r="C16" s="3" t="s">
        <v>172</v>
      </c>
      <c r="D16" s="3" t="s">
        <v>153</v>
      </c>
      <c r="E16" s="3" t="s">
        <v>173</v>
      </c>
      <c r="F16" s="3" t="s">
        <v>188</v>
      </c>
      <c r="G16" s="3" t="s">
        <v>189</v>
      </c>
      <c r="H16" s="4" t="s">
        <v>11</v>
      </c>
      <c r="I16" s="4" t="s">
        <v>498</v>
      </c>
      <c r="J16" s="4" t="s">
        <v>11</v>
      </c>
      <c r="K16" s="12"/>
    </row>
    <row r="17" spans="1:11" ht="45" x14ac:dyDescent="0.25">
      <c r="A17" s="23"/>
      <c r="B17" s="3">
        <v>10</v>
      </c>
      <c r="C17" s="3" t="s">
        <v>174</v>
      </c>
      <c r="D17" s="3" t="s">
        <v>154</v>
      </c>
      <c r="E17" s="3" t="s">
        <v>175</v>
      </c>
      <c r="F17" s="3" t="s">
        <v>194</v>
      </c>
      <c r="G17" s="3" t="s">
        <v>195</v>
      </c>
      <c r="H17" s="4" t="s">
        <v>11</v>
      </c>
      <c r="I17" s="4" t="s">
        <v>498</v>
      </c>
      <c r="J17" s="4" t="s">
        <v>11</v>
      </c>
      <c r="K17" s="12"/>
    </row>
    <row r="18" spans="1:11" ht="45" x14ac:dyDescent="0.25">
      <c r="A18" s="23"/>
      <c r="B18" s="3">
        <v>11</v>
      </c>
      <c r="C18" s="3" t="s">
        <v>176</v>
      </c>
      <c r="D18" s="3" t="s">
        <v>155</v>
      </c>
      <c r="E18" s="3" t="s">
        <v>177</v>
      </c>
      <c r="F18" s="3" t="s">
        <v>196</v>
      </c>
      <c r="G18" s="3" t="s">
        <v>197</v>
      </c>
      <c r="H18" s="4" t="s">
        <v>11</v>
      </c>
      <c r="I18" s="4" t="s">
        <v>498</v>
      </c>
      <c r="J18" s="4" t="s">
        <v>11</v>
      </c>
      <c r="K18" s="12"/>
    </row>
    <row r="19" spans="1:11" ht="60" x14ac:dyDescent="0.25">
      <c r="A19" s="22" t="s">
        <v>161</v>
      </c>
      <c r="B19" s="3">
        <v>1</v>
      </c>
      <c r="C19" s="3" t="s">
        <v>178</v>
      </c>
      <c r="D19" s="3" t="s">
        <v>156</v>
      </c>
      <c r="E19" s="3" t="s">
        <v>179</v>
      </c>
      <c r="F19" s="3" t="s">
        <v>198</v>
      </c>
      <c r="G19" s="3" t="s">
        <v>199</v>
      </c>
      <c r="H19" s="4" t="s">
        <v>11</v>
      </c>
      <c r="I19" s="4" t="s">
        <v>498</v>
      </c>
      <c r="J19" s="4" t="s">
        <v>11</v>
      </c>
      <c r="K19" s="12"/>
    </row>
    <row r="20" spans="1:11" ht="60" x14ac:dyDescent="0.25">
      <c r="A20" s="22"/>
      <c r="B20" s="3">
        <v>2</v>
      </c>
      <c r="C20" s="3" t="s">
        <v>180</v>
      </c>
      <c r="D20" s="3" t="s">
        <v>157</v>
      </c>
      <c r="E20" s="3" t="s">
        <v>181</v>
      </c>
      <c r="F20" s="3" t="s">
        <v>198</v>
      </c>
      <c r="G20" s="3" t="s">
        <v>199</v>
      </c>
      <c r="H20" s="4" t="s">
        <v>11</v>
      </c>
      <c r="I20" s="4" t="s">
        <v>498</v>
      </c>
      <c r="J20" s="4" t="s">
        <v>11</v>
      </c>
      <c r="K20" s="12"/>
    </row>
    <row r="21" spans="1:11" ht="60" x14ac:dyDescent="0.25">
      <c r="A21" s="22"/>
      <c r="B21" s="3">
        <v>3</v>
      </c>
      <c r="C21" s="3" t="s">
        <v>182</v>
      </c>
      <c r="D21" s="3" t="s">
        <v>158</v>
      </c>
      <c r="E21" s="3" t="s">
        <v>183</v>
      </c>
      <c r="F21" s="3" t="s">
        <v>198</v>
      </c>
      <c r="G21" s="3" t="s">
        <v>199</v>
      </c>
      <c r="H21" s="4" t="s">
        <v>11</v>
      </c>
      <c r="I21" s="4" t="s">
        <v>498</v>
      </c>
      <c r="J21" s="4" t="s">
        <v>11</v>
      </c>
      <c r="K21" s="12"/>
    </row>
    <row r="22" spans="1:11" ht="60" x14ac:dyDescent="0.25">
      <c r="A22" s="22"/>
      <c r="B22" s="3">
        <v>4</v>
      </c>
      <c r="C22" s="3" t="s">
        <v>184</v>
      </c>
      <c r="D22" s="3" t="s">
        <v>159</v>
      </c>
      <c r="E22" s="3" t="s">
        <v>185</v>
      </c>
      <c r="F22" s="3" t="s">
        <v>198</v>
      </c>
      <c r="G22" s="3" t="s">
        <v>199</v>
      </c>
      <c r="H22" s="4" t="s">
        <v>11</v>
      </c>
      <c r="I22" s="4" t="s">
        <v>498</v>
      </c>
      <c r="J22" s="4" t="s">
        <v>11</v>
      </c>
      <c r="K22" s="12"/>
    </row>
    <row r="23" spans="1:11" ht="45" x14ac:dyDescent="0.25">
      <c r="A23" s="22"/>
      <c r="B23" s="3">
        <v>5</v>
      </c>
      <c r="C23" s="3" t="s">
        <v>186</v>
      </c>
      <c r="D23" s="3" t="s">
        <v>160</v>
      </c>
      <c r="E23" s="3" t="s">
        <v>187</v>
      </c>
      <c r="F23" s="3" t="s">
        <v>200</v>
      </c>
      <c r="G23" s="3" t="s">
        <v>201</v>
      </c>
      <c r="H23" s="4" t="s">
        <v>11</v>
      </c>
      <c r="I23" s="4" t="s">
        <v>498</v>
      </c>
      <c r="J23" s="4" t="s">
        <v>11</v>
      </c>
      <c r="K23" s="12"/>
    </row>
    <row r="24" spans="1:11" x14ac:dyDescent="0.25">
      <c r="I24" s="5"/>
      <c r="J24" s="5"/>
      <c r="K24" s="5"/>
    </row>
    <row r="25" spans="1:11" x14ac:dyDescent="0.25">
      <c r="I25" s="5"/>
      <c r="J25" s="5"/>
      <c r="K25" s="5"/>
    </row>
    <row r="26" spans="1:11" x14ac:dyDescent="0.25">
      <c r="I26" s="5"/>
      <c r="J26" s="5"/>
      <c r="K26" s="5"/>
    </row>
    <row r="27" spans="1:11" x14ac:dyDescent="0.25">
      <c r="I27" s="5"/>
      <c r="J27" s="5"/>
      <c r="K27" s="5"/>
    </row>
    <row r="28" spans="1:11" x14ac:dyDescent="0.25">
      <c r="I28" s="5"/>
      <c r="J28" s="5"/>
      <c r="K28" s="5"/>
    </row>
    <row r="29" spans="1:11" x14ac:dyDescent="0.25">
      <c r="I29" s="5"/>
      <c r="J29" s="5"/>
      <c r="K29" s="5"/>
    </row>
    <row r="30" spans="1:11" x14ac:dyDescent="0.25">
      <c r="I30" s="5"/>
      <c r="J30" s="5"/>
      <c r="K30" s="5"/>
    </row>
    <row r="31" spans="1:11" x14ac:dyDescent="0.25">
      <c r="I31" s="5"/>
      <c r="J31" s="5"/>
      <c r="K31" s="5"/>
    </row>
    <row r="32" spans="1:11" x14ac:dyDescent="0.25">
      <c r="I32" s="5"/>
      <c r="J32" s="5"/>
      <c r="K32" s="5"/>
    </row>
    <row r="33" spans="9:11" x14ac:dyDescent="0.25">
      <c r="I33" s="5"/>
      <c r="J33" s="5"/>
      <c r="K33" s="5"/>
    </row>
    <row r="34" spans="9:11" x14ac:dyDescent="0.25">
      <c r="I34" s="5"/>
      <c r="J34" s="5"/>
      <c r="K34" s="5"/>
    </row>
    <row r="35" spans="9:11" x14ac:dyDescent="0.25">
      <c r="I35" s="5"/>
      <c r="J35" s="5"/>
      <c r="K35" s="5"/>
    </row>
    <row r="36" spans="9:11" x14ac:dyDescent="0.25">
      <c r="I36" s="5"/>
      <c r="J36" s="5"/>
      <c r="K36" s="5"/>
    </row>
    <row r="37" spans="9:11" x14ac:dyDescent="0.25">
      <c r="I37" s="5"/>
      <c r="J37" s="5"/>
      <c r="K37" s="5"/>
    </row>
    <row r="38" spans="9:11" x14ac:dyDescent="0.25">
      <c r="I38" s="5"/>
      <c r="J38" s="5"/>
      <c r="K38" s="5"/>
    </row>
    <row r="39" spans="9:11" x14ac:dyDescent="0.25">
      <c r="I39" s="5"/>
      <c r="J39" s="5"/>
      <c r="K39" s="5"/>
    </row>
    <row r="40" spans="9:11" x14ac:dyDescent="0.25">
      <c r="I40" s="5"/>
      <c r="J40" s="5"/>
      <c r="K40" s="5"/>
    </row>
    <row r="41" spans="9:11" x14ac:dyDescent="0.25">
      <c r="I41" s="5"/>
      <c r="J41" s="5"/>
      <c r="K41" s="5"/>
    </row>
    <row r="42" spans="9:11" x14ac:dyDescent="0.25">
      <c r="I42" s="5"/>
      <c r="J42" s="5"/>
      <c r="K42" s="5"/>
    </row>
    <row r="43" spans="9:11" x14ac:dyDescent="0.25">
      <c r="I43" s="5"/>
      <c r="J43" s="5"/>
      <c r="K43" s="5"/>
    </row>
    <row r="44" spans="9:11" x14ac:dyDescent="0.25">
      <c r="I44" s="5"/>
      <c r="J44" s="5"/>
      <c r="K44" s="5"/>
    </row>
    <row r="45" spans="9:11" x14ac:dyDescent="0.25">
      <c r="I45" s="5"/>
      <c r="J45" s="5"/>
      <c r="K45" s="5"/>
    </row>
    <row r="46" spans="9:11" x14ac:dyDescent="0.25">
      <c r="I46" s="5"/>
      <c r="J46" s="5"/>
      <c r="K46" s="5"/>
    </row>
    <row r="47" spans="9:11" x14ac:dyDescent="0.25">
      <c r="I47" s="5"/>
      <c r="J47" s="5"/>
      <c r="K47" s="5"/>
    </row>
    <row r="48" spans="9:11" x14ac:dyDescent="0.25">
      <c r="I48" s="5"/>
      <c r="J48" s="5"/>
      <c r="K48" s="5"/>
    </row>
    <row r="49" spans="9:11" x14ac:dyDescent="0.25">
      <c r="I49" s="5"/>
      <c r="J49" s="5"/>
      <c r="K49" s="5"/>
    </row>
    <row r="50" spans="9:11" x14ac:dyDescent="0.25">
      <c r="I50" s="5"/>
      <c r="J50" s="5"/>
      <c r="K50" s="5"/>
    </row>
    <row r="51" spans="9:11" x14ac:dyDescent="0.25">
      <c r="I51" s="5"/>
      <c r="J51" s="5"/>
      <c r="K51" s="5"/>
    </row>
    <row r="52" spans="9:11" x14ac:dyDescent="0.25">
      <c r="I52" s="5"/>
      <c r="J52" s="5"/>
      <c r="K52" s="5"/>
    </row>
    <row r="53" spans="9:11" x14ac:dyDescent="0.25">
      <c r="I53" s="5"/>
      <c r="J53" s="5"/>
      <c r="K53" s="5"/>
    </row>
    <row r="54" spans="9:11" x14ac:dyDescent="0.25">
      <c r="I54" s="5"/>
      <c r="J54" s="5"/>
      <c r="K54" s="5"/>
    </row>
    <row r="55" spans="9:11" x14ac:dyDescent="0.25">
      <c r="I55" s="5"/>
      <c r="J55" s="5"/>
      <c r="K55" s="5"/>
    </row>
    <row r="56" spans="9:11" x14ac:dyDescent="0.25">
      <c r="I56" s="5"/>
      <c r="J56" s="5"/>
      <c r="K56" s="5"/>
    </row>
    <row r="57" spans="9:11" x14ac:dyDescent="0.25">
      <c r="I57" s="5"/>
      <c r="J57" s="5"/>
      <c r="K57" s="5"/>
    </row>
    <row r="58" spans="9:11" x14ac:dyDescent="0.25">
      <c r="I58" s="5"/>
      <c r="J58" s="5"/>
      <c r="K58" s="5"/>
    </row>
    <row r="59" spans="9:11" x14ac:dyDescent="0.25">
      <c r="I59" s="5"/>
      <c r="J59" s="5"/>
      <c r="K59" s="5"/>
    </row>
    <row r="60" spans="9:11" x14ac:dyDescent="0.25">
      <c r="I60" s="5"/>
      <c r="J60" s="5"/>
      <c r="K60" s="5"/>
    </row>
    <row r="61" spans="9:11" x14ac:dyDescent="0.25">
      <c r="I61" s="5"/>
      <c r="J61" s="5"/>
      <c r="K61" s="5"/>
    </row>
    <row r="62" spans="9:11" x14ac:dyDescent="0.25">
      <c r="I62" s="5"/>
      <c r="J62" s="5"/>
      <c r="K62" s="5"/>
    </row>
    <row r="63" spans="9:11" x14ac:dyDescent="0.25">
      <c r="I63" s="5"/>
      <c r="J63" s="5"/>
      <c r="K63" s="5"/>
    </row>
    <row r="64" spans="9:11" x14ac:dyDescent="0.25">
      <c r="I64" s="5"/>
      <c r="J64" s="5"/>
      <c r="K64" s="5"/>
    </row>
    <row r="65" spans="9:11" x14ac:dyDescent="0.25">
      <c r="I65" s="5"/>
      <c r="J65" s="5"/>
      <c r="K65" s="5"/>
    </row>
    <row r="66" spans="9:11" x14ac:dyDescent="0.25">
      <c r="I66" s="5"/>
      <c r="J66" s="5"/>
      <c r="K66" s="5"/>
    </row>
    <row r="67" spans="9:11" x14ac:dyDescent="0.25">
      <c r="I67" s="5"/>
      <c r="J67" s="5"/>
      <c r="K67" s="5"/>
    </row>
    <row r="68" spans="9:11" x14ac:dyDescent="0.25">
      <c r="I68" s="5"/>
      <c r="J68" s="5"/>
      <c r="K68" s="5"/>
    </row>
    <row r="69" spans="9:11" x14ac:dyDescent="0.25">
      <c r="I69" s="5"/>
      <c r="J69" s="5"/>
      <c r="K69" s="5"/>
    </row>
    <row r="70" spans="9:11" x14ac:dyDescent="0.25">
      <c r="I70" s="5"/>
      <c r="J70" s="5"/>
      <c r="K70" s="5"/>
    </row>
    <row r="71" spans="9:11" x14ac:dyDescent="0.25">
      <c r="I71" s="5"/>
      <c r="J71" s="5"/>
      <c r="K71" s="5"/>
    </row>
    <row r="72" spans="9:11" x14ac:dyDescent="0.25">
      <c r="I72" s="5"/>
      <c r="J72" s="5"/>
      <c r="K72" s="5"/>
    </row>
    <row r="73" spans="9:11" x14ac:dyDescent="0.25">
      <c r="I73" s="5"/>
      <c r="J73" s="5"/>
      <c r="K73" s="5"/>
    </row>
    <row r="74" spans="9:11" x14ac:dyDescent="0.25">
      <c r="I74" s="5"/>
      <c r="J74" s="5"/>
      <c r="K74" s="5"/>
    </row>
    <row r="75" spans="9:11" x14ac:dyDescent="0.25">
      <c r="I75" s="5"/>
      <c r="J75" s="5"/>
      <c r="K75" s="5"/>
    </row>
    <row r="76" spans="9:11" x14ac:dyDescent="0.25">
      <c r="I76" s="5"/>
      <c r="J76" s="5"/>
      <c r="K76" s="5"/>
    </row>
    <row r="77" spans="9:11" x14ac:dyDescent="0.25">
      <c r="I77" s="5"/>
      <c r="J77" s="5"/>
      <c r="K77" s="5"/>
    </row>
    <row r="78" spans="9:11" x14ac:dyDescent="0.25">
      <c r="I78" s="5"/>
      <c r="J78" s="5"/>
      <c r="K78" s="5"/>
    </row>
    <row r="79" spans="9:11" x14ac:dyDescent="0.25">
      <c r="I79" s="5"/>
      <c r="J79" s="5"/>
      <c r="K79" s="5"/>
    </row>
    <row r="80" spans="9:11" x14ac:dyDescent="0.25">
      <c r="I80" s="5"/>
      <c r="J80" s="5"/>
      <c r="K80" s="5"/>
    </row>
    <row r="81" spans="9:11" x14ac:dyDescent="0.25">
      <c r="I81" s="5"/>
      <c r="J81" s="5"/>
      <c r="K81" s="5"/>
    </row>
    <row r="82" spans="9:11" x14ac:dyDescent="0.25">
      <c r="I82" s="5"/>
      <c r="J82" s="5"/>
      <c r="K82" s="5"/>
    </row>
    <row r="83" spans="9:11" x14ac:dyDescent="0.25">
      <c r="I83" s="5"/>
      <c r="J83" s="5"/>
      <c r="K83" s="5"/>
    </row>
    <row r="84" spans="9:11" x14ac:dyDescent="0.25">
      <c r="I84" s="5"/>
      <c r="J84" s="5"/>
      <c r="K84" s="5"/>
    </row>
    <row r="85" spans="9:11" x14ac:dyDescent="0.25">
      <c r="I85" s="5"/>
      <c r="J85" s="5"/>
      <c r="K85" s="5"/>
    </row>
    <row r="86" spans="9:11" x14ac:dyDescent="0.25">
      <c r="I86" s="5"/>
      <c r="J86" s="5"/>
      <c r="K86" s="5"/>
    </row>
    <row r="87" spans="9:11" x14ac:dyDescent="0.25">
      <c r="I87" s="5"/>
      <c r="J87" s="5"/>
      <c r="K87" s="5"/>
    </row>
    <row r="88" spans="9:11" x14ac:dyDescent="0.25">
      <c r="I88" s="5"/>
      <c r="J88" s="5"/>
      <c r="K88" s="5"/>
    </row>
    <row r="89" spans="9:11" x14ac:dyDescent="0.25">
      <c r="I89" s="5"/>
      <c r="J89" s="5"/>
      <c r="K89" s="5"/>
    </row>
    <row r="90" spans="9:11" x14ac:dyDescent="0.25">
      <c r="I90" s="5"/>
      <c r="J90" s="5"/>
      <c r="K90" s="5"/>
    </row>
    <row r="91" spans="9:11" x14ac:dyDescent="0.25">
      <c r="I91" s="5"/>
      <c r="J91" s="5"/>
      <c r="K91" s="5"/>
    </row>
    <row r="92" spans="9:11" x14ac:dyDescent="0.25">
      <c r="I92" s="5"/>
      <c r="J92" s="5"/>
      <c r="K92" s="5"/>
    </row>
    <row r="93" spans="9:11" x14ac:dyDescent="0.25">
      <c r="I93" s="5"/>
      <c r="J93" s="5"/>
      <c r="K93" s="5"/>
    </row>
    <row r="94" spans="9:11" x14ac:dyDescent="0.25">
      <c r="I94" s="5"/>
      <c r="J94" s="5"/>
      <c r="K94" s="5"/>
    </row>
    <row r="95" spans="9:11" x14ac:dyDescent="0.25">
      <c r="I95" s="5"/>
      <c r="J95" s="5"/>
      <c r="K95" s="5"/>
    </row>
    <row r="96" spans="9:11" x14ac:dyDescent="0.25">
      <c r="I96" s="5"/>
      <c r="J96" s="5"/>
      <c r="K96" s="5"/>
    </row>
    <row r="97" spans="9:11" x14ac:dyDescent="0.25">
      <c r="I97" s="5"/>
      <c r="J97" s="5"/>
      <c r="K97" s="5"/>
    </row>
    <row r="98" spans="9:11" x14ac:dyDescent="0.25">
      <c r="I98" s="5"/>
      <c r="J98" s="5"/>
      <c r="K98" s="5"/>
    </row>
    <row r="99" spans="9:11" x14ac:dyDescent="0.25">
      <c r="I99" s="5"/>
      <c r="J99" s="5"/>
      <c r="K99" s="5"/>
    </row>
    <row r="100" spans="9:11" x14ac:dyDescent="0.25">
      <c r="I100" s="5"/>
      <c r="J100" s="5"/>
      <c r="K100" s="5"/>
    </row>
    <row r="101" spans="9:11" x14ac:dyDescent="0.25">
      <c r="I101" s="5"/>
      <c r="J101" s="5"/>
      <c r="K101" s="5"/>
    </row>
    <row r="102" spans="9:11" x14ac:dyDescent="0.25">
      <c r="I102" s="5"/>
      <c r="J102" s="5"/>
      <c r="K102" s="5"/>
    </row>
    <row r="103" spans="9:11" x14ac:dyDescent="0.25">
      <c r="I103" s="5"/>
      <c r="J103" s="5"/>
      <c r="K103" s="5"/>
    </row>
    <row r="104" spans="9:11" x14ac:dyDescent="0.25">
      <c r="I104" s="5"/>
      <c r="J104" s="5"/>
      <c r="K104" s="5"/>
    </row>
    <row r="105" spans="9:11" x14ac:dyDescent="0.25">
      <c r="I105" s="5"/>
      <c r="J105" s="5"/>
      <c r="K105" s="5"/>
    </row>
    <row r="106" spans="9:11" x14ac:dyDescent="0.25">
      <c r="I106" s="5"/>
      <c r="J106" s="5"/>
      <c r="K106" s="5"/>
    </row>
    <row r="107" spans="9:11" x14ac:dyDescent="0.25">
      <c r="I107" s="5"/>
      <c r="J107" s="5"/>
      <c r="K107" s="5"/>
    </row>
    <row r="108" spans="9:11" x14ac:dyDescent="0.25">
      <c r="I108" s="5"/>
      <c r="J108" s="5"/>
      <c r="K108" s="5"/>
    </row>
    <row r="109" spans="9:11" x14ac:dyDescent="0.25">
      <c r="I109" s="5"/>
      <c r="J109" s="5"/>
      <c r="K109" s="5"/>
    </row>
    <row r="110" spans="9:11" x14ac:dyDescent="0.25">
      <c r="I110" s="5"/>
      <c r="J110" s="5"/>
      <c r="K110" s="5"/>
    </row>
    <row r="111" spans="9:11" x14ac:dyDescent="0.25">
      <c r="I111" s="5"/>
      <c r="J111" s="5"/>
      <c r="K111" s="5"/>
    </row>
    <row r="112" spans="9:11" x14ac:dyDescent="0.25">
      <c r="I112" s="5"/>
      <c r="J112" s="5"/>
      <c r="K112" s="5"/>
    </row>
    <row r="113" spans="9:11" x14ac:dyDescent="0.25">
      <c r="I113" s="5"/>
      <c r="J113" s="5"/>
      <c r="K113" s="5"/>
    </row>
    <row r="114" spans="9:11" x14ac:dyDescent="0.25">
      <c r="I114" s="5"/>
      <c r="J114" s="5"/>
      <c r="K114" s="5"/>
    </row>
    <row r="115" spans="9:11" x14ac:dyDescent="0.25">
      <c r="I115" s="5"/>
      <c r="J115" s="5"/>
      <c r="K115" s="5"/>
    </row>
    <row r="116" spans="9:11" x14ac:dyDescent="0.25">
      <c r="I116" s="5"/>
      <c r="J116" s="5"/>
      <c r="K116" s="5"/>
    </row>
    <row r="117" spans="9:11" x14ac:dyDescent="0.25">
      <c r="I117" s="5"/>
      <c r="J117" s="5"/>
      <c r="K117" s="5"/>
    </row>
    <row r="118" spans="9:11" x14ac:dyDescent="0.25">
      <c r="I118" s="5"/>
      <c r="J118" s="5"/>
      <c r="K118" s="5"/>
    </row>
    <row r="119" spans="9:11" x14ac:dyDescent="0.25">
      <c r="I119" s="5"/>
      <c r="J119" s="5"/>
      <c r="K119" s="5"/>
    </row>
  </sheetData>
  <mergeCells count="5">
    <mergeCell ref="A11:A18"/>
    <mergeCell ref="A19:A23"/>
    <mergeCell ref="C1:F1"/>
    <mergeCell ref="G9:H9"/>
    <mergeCell ref="I9:K9"/>
  </mergeCells>
  <dataValidations count="1">
    <dataValidation type="list" allowBlank="1" showInputMessage="1" showErrorMessage="1" sqref="H11:H23 J11:J23">
      <formula1>"Pass, Fail, Partially Passed, Concern"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H11" sqref="H11:K36"/>
    </sheetView>
  </sheetViews>
  <sheetFormatPr defaultRowHeight="15" x14ac:dyDescent="0.25"/>
  <cols>
    <col min="1" max="1" width="5.140625" style="1" customWidth="1"/>
    <col min="2" max="2" width="7.42578125" style="1" customWidth="1"/>
    <col min="3" max="3" width="33.28515625" style="1" customWidth="1"/>
    <col min="4" max="4" width="59.28515625" style="1" customWidth="1"/>
    <col min="5" max="5" width="36" style="1" customWidth="1"/>
    <col min="6" max="6" width="59.5703125" style="1" bestFit="1" customWidth="1"/>
    <col min="7" max="7" width="53.5703125" style="1" bestFit="1" customWidth="1"/>
    <col min="8" max="8" width="15.85546875" style="4" customWidth="1"/>
    <col min="9" max="9" width="23.5703125" style="1" customWidth="1"/>
    <col min="10" max="10" width="18.42578125" style="1" customWidth="1"/>
    <col min="11" max="11" width="32" style="1" customWidth="1"/>
    <col min="12" max="16384" width="9.140625" style="1"/>
  </cols>
  <sheetData>
    <row r="1" spans="1:11" ht="18.75" customHeight="1" x14ac:dyDescent="0.25">
      <c r="C1" s="24" t="s">
        <v>251</v>
      </c>
      <c r="D1" s="24"/>
      <c r="E1" s="24"/>
      <c r="F1" s="24"/>
    </row>
    <row r="2" spans="1:11" ht="18.75" customHeight="1" x14ac:dyDescent="0.25">
      <c r="C2" s="8"/>
      <c r="D2" s="9" t="s">
        <v>493</v>
      </c>
      <c r="E2" s="8"/>
      <c r="F2" s="8"/>
    </row>
    <row r="3" spans="1:11" ht="24" customHeight="1" x14ac:dyDescent="0.25">
      <c r="C3" s="2" t="s">
        <v>12</v>
      </c>
      <c r="E3" s="2" t="s">
        <v>18</v>
      </c>
    </row>
    <row r="4" spans="1:11" x14ac:dyDescent="0.25">
      <c r="C4" s="1" t="s">
        <v>13</v>
      </c>
      <c r="D4" s="1">
        <f>COUNT(Image_table345234[])</f>
        <v>25</v>
      </c>
      <c r="E4" s="1" t="s">
        <v>13</v>
      </c>
      <c r="F4" s="1">
        <f>COUNT(Image_table345234[])</f>
        <v>25</v>
      </c>
    </row>
    <row r="5" spans="1:11" x14ac:dyDescent="0.25">
      <c r="C5" s="1" t="s">
        <v>14</v>
      </c>
      <c r="D5" s="1">
        <f>COUNTIF(Image_table345234[C2C Status], "Pass")</f>
        <v>25</v>
      </c>
      <c r="E5" s="1" t="s">
        <v>14</v>
      </c>
      <c r="F5" s="1">
        <f>COUNTIF(Image_table345234[Aliyun Status], "Pass")</f>
        <v>25</v>
      </c>
    </row>
    <row r="6" spans="1:11" x14ac:dyDescent="0.25">
      <c r="C6" s="1" t="s">
        <v>15</v>
      </c>
      <c r="D6" s="1">
        <f>COUNTIF(Image_table345234[C2C Status], "Fail")</f>
        <v>0</v>
      </c>
      <c r="E6" s="1" t="s">
        <v>15</v>
      </c>
      <c r="F6" s="1">
        <f>COUNTIF(Image_table345234[Aliyun Status], "Fail")</f>
        <v>0</v>
      </c>
    </row>
    <row r="7" spans="1:11" x14ac:dyDescent="0.25">
      <c r="C7" s="1" t="s">
        <v>17</v>
      </c>
      <c r="D7" s="1">
        <f>COUNTIF(Image_table345234[C2C Status], "Concern")</f>
        <v>0</v>
      </c>
      <c r="E7" s="1" t="s">
        <v>17</v>
      </c>
      <c r="F7" s="1">
        <f>COUNTIF(Image_table345234[Aliyun Status], "Partially Passed")</f>
        <v>0</v>
      </c>
    </row>
    <row r="8" spans="1:11" x14ac:dyDescent="0.25">
      <c r="C8" s="1" t="s">
        <v>16</v>
      </c>
      <c r="D8" s="1">
        <f>COUNTIF(Image_table345234[C2C Status], "Concern")</f>
        <v>0</v>
      </c>
      <c r="E8" s="1" t="s">
        <v>16</v>
      </c>
      <c r="F8" s="1">
        <f>COUNTIF(Image_table345234[Aliyun Status], "Concern")</f>
        <v>0</v>
      </c>
    </row>
    <row r="9" spans="1:11" ht="21.75" customHeight="1" x14ac:dyDescent="0.25">
      <c r="G9" s="16" t="s">
        <v>5</v>
      </c>
      <c r="H9" s="16"/>
      <c r="I9" s="13" t="s">
        <v>6</v>
      </c>
      <c r="J9" s="14"/>
      <c r="K9" s="14"/>
    </row>
    <row r="10" spans="1:11" s="5" customFormat="1" x14ac:dyDescent="0.25">
      <c r="B10" s="4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8</v>
      </c>
      <c r="H10" s="4" t="s">
        <v>7</v>
      </c>
      <c r="I10" s="5" t="s">
        <v>9</v>
      </c>
      <c r="J10" s="5" t="s">
        <v>10</v>
      </c>
      <c r="K10" s="5" t="s">
        <v>28</v>
      </c>
    </row>
    <row r="11" spans="1:11" s="5" customFormat="1" x14ac:dyDescent="0.25">
      <c r="B11" s="3"/>
      <c r="C11" s="3"/>
      <c r="D11" s="3"/>
      <c r="E11" s="3"/>
      <c r="F11" s="3"/>
      <c r="G11" s="3"/>
      <c r="H11" s="4"/>
      <c r="I11" s="4"/>
      <c r="J11" s="4"/>
      <c r="K11" s="12"/>
    </row>
    <row r="12" spans="1:11" s="5" customFormat="1" ht="30" x14ac:dyDescent="0.25">
      <c r="A12" s="25"/>
      <c r="B12" s="3">
        <v>1</v>
      </c>
      <c r="C12" s="3" t="s">
        <v>438</v>
      </c>
      <c r="D12" s="3" t="s">
        <v>430</v>
      </c>
      <c r="E12" s="3" t="s">
        <v>447</v>
      </c>
      <c r="F12" s="3" t="s">
        <v>454</v>
      </c>
      <c r="G12" s="3" t="s">
        <v>455</v>
      </c>
      <c r="H12" s="4" t="s">
        <v>11</v>
      </c>
      <c r="I12" s="4" t="s">
        <v>497</v>
      </c>
      <c r="J12" s="4" t="s">
        <v>11</v>
      </c>
      <c r="K12" s="12"/>
    </row>
    <row r="13" spans="1:11" s="5" customFormat="1" ht="45" x14ac:dyDescent="0.25">
      <c r="A13" s="25"/>
      <c r="B13" s="3">
        <v>2</v>
      </c>
      <c r="C13" s="3" t="s">
        <v>439</v>
      </c>
      <c r="D13" s="3" t="s">
        <v>431</v>
      </c>
      <c r="E13" s="3" t="s">
        <v>446</v>
      </c>
      <c r="F13" s="3" t="s">
        <v>456</v>
      </c>
      <c r="G13" s="3" t="s">
        <v>457</v>
      </c>
      <c r="H13" s="4" t="s">
        <v>11</v>
      </c>
      <c r="I13" s="4" t="s">
        <v>497</v>
      </c>
      <c r="J13" s="4" t="s">
        <v>11</v>
      </c>
      <c r="K13" s="12"/>
    </row>
    <row r="14" spans="1:11" s="5" customFormat="1" ht="225" x14ac:dyDescent="0.25">
      <c r="A14" s="25"/>
      <c r="B14" s="3">
        <v>3</v>
      </c>
      <c r="C14" s="3" t="s">
        <v>440</v>
      </c>
      <c r="D14" s="3" t="s">
        <v>432</v>
      </c>
      <c r="E14" s="3" t="s">
        <v>448</v>
      </c>
      <c r="F14" s="3" t="s">
        <v>458</v>
      </c>
      <c r="G14" s="3" t="s">
        <v>459</v>
      </c>
      <c r="H14" s="4" t="s">
        <v>11</v>
      </c>
      <c r="I14" s="4" t="s">
        <v>497</v>
      </c>
      <c r="J14" s="4" t="s">
        <v>11</v>
      </c>
      <c r="K14" s="12"/>
    </row>
    <row r="15" spans="1:11" s="5" customFormat="1" ht="30" x14ac:dyDescent="0.25">
      <c r="A15" s="25"/>
      <c r="B15" s="3">
        <v>4</v>
      </c>
      <c r="C15" s="3" t="s">
        <v>441</v>
      </c>
      <c r="D15" s="3" t="s">
        <v>433</v>
      </c>
      <c r="E15" s="3" t="s">
        <v>449</v>
      </c>
      <c r="F15" s="3" t="s">
        <v>454</v>
      </c>
      <c r="G15" s="3" t="s">
        <v>455</v>
      </c>
      <c r="H15" s="4" t="s">
        <v>11</v>
      </c>
      <c r="I15" s="4" t="s">
        <v>497</v>
      </c>
      <c r="J15" s="4" t="s">
        <v>11</v>
      </c>
      <c r="K15" s="12"/>
    </row>
    <row r="16" spans="1:11" s="5" customFormat="1" ht="90" x14ac:dyDescent="0.25">
      <c r="A16" s="25"/>
      <c r="B16" s="3">
        <v>5</v>
      </c>
      <c r="C16" s="3" t="s">
        <v>442</v>
      </c>
      <c r="D16" s="3" t="s">
        <v>434</v>
      </c>
      <c r="E16" s="3" t="s">
        <v>450</v>
      </c>
      <c r="F16" s="3" t="s">
        <v>460</v>
      </c>
      <c r="G16" s="3" t="s">
        <v>461</v>
      </c>
      <c r="H16" s="4" t="s">
        <v>11</v>
      </c>
      <c r="I16" s="4" t="s">
        <v>497</v>
      </c>
      <c r="J16" s="4" t="s">
        <v>11</v>
      </c>
      <c r="K16" s="12"/>
    </row>
    <row r="17" spans="1:11" s="5" customFormat="1" ht="60" x14ac:dyDescent="0.25">
      <c r="A17" s="25"/>
      <c r="B17" s="3">
        <v>6</v>
      </c>
      <c r="C17" s="3" t="s">
        <v>443</v>
      </c>
      <c r="D17" s="3" t="s">
        <v>435</v>
      </c>
      <c r="E17" s="3" t="s">
        <v>451</v>
      </c>
      <c r="F17" s="3" t="s">
        <v>462</v>
      </c>
      <c r="G17" s="3" t="s">
        <v>463</v>
      </c>
      <c r="H17" s="4" t="s">
        <v>11</v>
      </c>
      <c r="I17" s="4" t="s">
        <v>497</v>
      </c>
      <c r="J17" s="4" t="s">
        <v>11</v>
      </c>
      <c r="K17" s="12"/>
    </row>
    <row r="18" spans="1:11" s="5" customFormat="1" ht="60" x14ac:dyDescent="0.25">
      <c r="A18" s="25"/>
      <c r="B18" s="3">
        <v>7</v>
      </c>
      <c r="C18" s="3" t="s">
        <v>444</v>
      </c>
      <c r="D18" s="3" t="s">
        <v>436</v>
      </c>
      <c r="E18" s="3" t="s">
        <v>452</v>
      </c>
      <c r="F18" s="3" t="s">
        <v>464</v>
      </c>
      <c r="G18" s="3" t="s">
        <v>465</v>
      </c>
      <c r="H18" s="4" t="s">
        <v>11</v>
      </c>
      <c r="I18" s="4" t="s">
        <v>497</v>
      </c>
      <c r="J18" s="4" t="s">
        <v>11</v>
      </c>
      <c r="K18" s="12"/>
    </row>
    <row r="19" spans="1:11" s="5" customFormat="1" ht="105" x14ac:dyDescent="0.25">
      <c r="A19" s="25"/>
      <c r="B19" s="3">
        <v>8</v>
      </c>
      <c r="C19" s="3" t="s">
        <v>445</v>
      </c>
      <c r="D19" s="3" t="s">
        <v>437</v>
      </c>
      <c r="E19" s="3" t="s">
        <v>453</v>
      </c>
      <c r="F19" s="3" t="s">
        <v>466</v>
      </c>
      <c r="G19" s="3" t="s">
        <v>467</v>
      </c>
      <c r="H19" s="4" t="s">
        <v>11</v>
      </c>
      <c r="I19" s="4" t="s">
        <v>497</v>
      </c>
      <c r="J19" s="4" t="s">
        <v>11</v>
      </c>
      <c r="K19" s="12"/>
    </row>
    <row r="20" spans="1:11" s="5" customFormat="1" ht="60" x14ac:dyDescent="0.25">
      <c r="A20" s="26" t="s">
        <v>468</v>
      </c>
      <c r="B20" s="3">
        <v>1</v>
      </c>
      <c r="C20" s="3" t="s">
        <v>472</v>
      </c>
      <c r="D20" s="3" t="s">
        <v>471</v>
      </c>
      <c r="E20" s="3" t="s">
        <v>473</v>
      </c>
      <c r="F20" s="3" t="s">
        <v>469</v>
      </c>
      <c r="G20" s="3" t="s">
        <v>470</v>
      </c>
      <c r="H20" s="4" t="s">
        <v>11</v>
      </c>
      <c r="I20" s="4" t="s">
        <v>497</v>
      </c>
      <c r="J20" s="4" t="s">
        <v>11</v>
      </c>
      <c r="K20" s="12"/>
    </row>
    <row r="21" spans="1:11" s="5" customFormat="1" ht="45" x14ac:dyDescent="0.25">
      <c r="A21" s="26"/>
      <c r="B21" s="3">
        <v>2</v>
      </c>
      <c r="C21" s="3" t="s">
        <v>475</v>
      </c>
      <c r="D21" s="3" t="s">
        <v>474</v>
      </c>
      <c r="E21" s="3" t="s">
        <v>476</v>
      </c>
      <c r="F21" s="3" t="s">
        <v>477</v>
      </c>
      <c r="G21" s="3" t="s">
        <v>478</v>
      </c>
      <c r="H21" s="4" t="s">
        <v>11</v>
      </c>
      <c r="I21" s="4" t="s">
        <v>497</v>
      </c>
      <c r="J21" s="4" t="s">
        <v>11</v>
      </c>
      <c r="K21" s="12" t="s">
        <v>496</v>
      </c>
    </row>
    <row r="22" spans="1:11" s="5" customFormat="1" ht="120" x14ac:dyDescent="0.25">
      <c r="A22" s="10" t="s">
        <v>479</v>
      </c>
      <c r="B22" s="3">
        <v>1</v>
      </c>
      <c r="C22" s="3" t="s">
        <v>481</v>
      </c>
      <c r="D22" s="3" t="s">
        <v>480</v>
      </c>
      <c r="E22" s="3" t="s">
        <v>482</v>
      </c>
      <c r="F22" s="3" t="s">
        <v>488</v>
      </c>
      <c r="G22" s="3" t="s">
        <v>483</v>
      </c>
      <c r="H22" s="4" t="s">
        <v>11</v>
      </c>
      <c r="I22" s="4" t="s">
        <v>497</v>
      </c>
      <c r="J22" s="4" t="s">
        <v>11</v>
      </c>
      <c r="K22" s="12"/>
    </row>
    <row r="23" spans="1:11" s="5" customFormat="1" ht="114" x14ac:dyDescent="0.25">
      <c r="A23" s="11" t="s">
        <v>484</v>
      </c>
      <c r="B23" s="3">
        <v>1</v>
      </c>
      <c r="C23" s="3" t="s">
        <v>486</v>
      </c>
      <c r="D23" s="3" t="s">
        <v>485</v>
      </c>
      <c r="E23" s="3" t="s">
        <v>487</v>
      </c>
      <c r="F23" s="3" t="s">
        <v>489</v>
      </c>
      <c r="G23" s="3" t="s">
        <v>490</v>
      </c>
      <c r="H23" s="4" t="s">
        <v>11</v>
      </c>
      <c r="I23" s="4" t="s">
        <v>497</v>
      </c>
      <c r="J23" s="4" t="s">
        <v>11</v>
      </c>
      <c r="K23" s="12"/>
    </row>
    <row r="24" spans="1:11" ht="60" x14ac:dyDescent="0.25">
      <c r="A24" s="23" t="s">
        <v>256</v>
      </c>
      <c r="B24" s="3">
        <v>1</v>
      </c>
      <c r="C24" s="3" t="s">
        <v>401</v>
      </c>
      <c r="D24" s="3" t="s">
        <v>252</v>
      </c>
      <c r="E24" s="3" t="s">
        <v>402</v>
      </c>
      <c r="F24" s="3" t="s">
        <v>406</v>
      </c>
      <c r="G24" s="3" t="s">
        <v>407</v>
      </c>
      <c r="H24" s="4" t="s">
        <v>11</v>
      </c>
      <c r="I24" s="4" t="s">
        <v>497</v>
      </c>
      <c r="J24" s="4" t="s">
        <v>11</v>
      </c>
      <c r="K24" s="12"/>
    </row>
    <row r="25" spans="1:11" ht="60" x14ac:dyDescent="0.25">
      <c r="A25" s="23"/>
      <c r="B25" s="3">
        <v>2</v>
      </c>
      <c r="C25" s="3" t="s">
        <v>400</v>
      </c>
      <c r="D25" s="3" t="s">
        <v>253</v>
      </c>
      <c r="E25" s="3" t="s">
        <v>403</v>
      </c>
      <c r="F25" s="3" t="s">
        <v>406</v>
      </c>
      <c r="G25" s="3" t="s">
        <v>407</v>
      </c>
      <c r="H25" s="4" t="s">
        <v>11</v>
      </c>
      <c r="I25" s="4" t="s">
        <v>497</v>
      </c>
      <c r="J25" s="4" t="s">
        <v>11</v>
      </c>
      <c r="K25" s="12"/>
    </row>
    <row r="26" spans="1:11" ht="60" x14ac:dyDescent="0.25">
      <c r="A26" s="23"/>
      <c r="B26" s="3">
        <v>3</v>
      </c>
      <c r="C26" s="3" t="s">
        <v>399</v>
      </c>
      <c r="D26" s="3" t="s">
        <v>254</v>
      </c>
      <c r="E26" s="3" t="s">
        <v>404</v>
      </c>
      <c r="F26" s="3" t="s">
        <v>406</v>
      </c>
      <c r="G26" s="3" t="s">
        <v>407</v>
      </c>
      <c r="H26" s="4" t="s">
        <v>11</v>
      </c>
      <c r="I26" s="4" t="s">
        <v>497</v>
      </c>
      <c r="J26" s="4" t="s">
        <v>11</v>
      </c>
      <c r="K26" s="12"/>
    </row>
    <row r="27" spans="1:11" ht="60" x14ac:dyDescent="0.25">
      <c r="A27" s="23"/>
      <c r="B27" s="3">
        <v>4</v>
      </c>
      <c r="C27" s="3" t="s">
        <v>398</v>
      </c>
      <c r="D27" s="3" t="s">
        <v>255</v>
      </c>
      <c r="E27" s="3" t="s">
        <v>405</v>
      </c>
      <c r="F27" s="3" t="s">
        <v>406</v>
      </c>
      <c r="G27" s="3" t="s">
        <v>407</v>
      </c>
      <c r="H27" s="4" t="s">
        <v>11</v>
      </c>
      <c r="I27" s="4" t="s">
        <v>497</v>
      </c>
      <c r="J27" s="4" t="s">
        <v>11</v>
      </c>
      <c r="K27" s="12"/>
    </row>
    <row r="28" spans="1:11" ht="60" x14ac:dyDescent="0.25">
      <c r="A28" s="22" t="s">
        <v>397</v>
      </c>
      <c r="B28" s="3">
        <v>1</v>
      </c>
      <c r="C28" s="3" t="s">
        <v>408</v>
      </c>
      <c r="D28" s="3" t="s">
        <v>388</v>
      </c>
      <c r="E28" s="3" t="s">
        <v>417</v>
      </c>
      <c r="F28" s="3" t="s">
        <v>426</v>
      </c>
      <c r="G28" s="3" t="s">
        <v>427</v>
      </c>
      <c r="H28" s="4" t="s">
        <v>11</v>
      </c>
      <c r="I28" s="4" t="s">
        <v>497</v>
      </c>
      <c r="J28" s="4" t="s">
        <v>11</v>
      </c>
      <c r="K28" s="12"/>
    </row>
    <row r="29" spans="1:11" ht="60" x14ac:dyDescent="0.25">
      <c r="A29" s="22"/>
      <c r="B29" s="3">
        <v>2</v>
      </c>
      <c r="C29" s="3" t="s">
        <v>409</v>
      </c>
      <c r="D29" s="3" t="s">
        <v>389</v>
      </c>
      <c r="E29" s="3" t="s">
        <v>418</v>
      </c>
      <c r="F29" s="3" t="s">
        <v>426</v>
      </c>
      <c r="G29" s="3" t="s">
        <v>427</v>
      </c>
      <c r="H29" s="4" t="s">
        <v>11</v>
      </c>
      <c r="I29" s="4" t="s">
        <v>497</v>
      </c>
      <c r="J29" s="4" t="s">
        <v>11</v>
      </c>
      <c r="K29" s="12"/>
    </row>
    <row r="30" spans="1:11" ht="60" x14ac:dyDescent="0.25">
      <c r="A30" s="22"/>
      <c r="B30" s="3">
        <v>3</v>
      </c>
      <c r="C30" s="3" t="s">
        <v>410</v>
      </c>
      <c r="D30" s="3" t="s">
        <v>390</v>
      </c>
      <c r="E30" s="3" t="s">
        <v>419</v>
      </c>
      <c r="F30" s="3" t="s">
        <v>426</v>
      </c>
      <c r="G30" s="3" t="s">
        <v>427</v>
      </c>
      <c r="H30" s="4" t="s">
        <v>11</v>
      </c>
      <c r="I30" s="4" t="s">
        <v>497</v>
      </c>
      <c r="J30" s="4" t="s">
        <v>11</v>
      </c>
      <c r="K30" s="12"/>
    </row>
    <row r="31" spans="1:11" ht="60" x14ac:dyDescent="0.25">
      <c r="A31" s="22"/>
      <c r="B31" s="3">
        <v>4</v>
      </c>
      <c r="C31" s="3" t="s">
        <v>411</v>
      </c>
      <c r="D31" s="3" t="s">
        <v>391</v>
      </c>
      <c r="E31" s="3" t="s">
        <v>420</v>
      </c>
      <c r="F31" s="3" t="s">
        <v>426</v>
      </c>
      <c r="G31" s="3" t="s">
        <v>427</v>
      </c>
      <c r="H31" s="4" t="s">
        <v>11</v>
      </c>
      <c r="I31" s="4" t="s">
        <v>497</v>
      </c>
      <c r="J31" s="4" t="s">
        <v>11</v>
      </c>
      <c r="K31" s="12"/>
    </row>
    <row r="32" spans="1:11" ht="60" x14ac:dyDescent="0.25">
      <c r="A32" s="22"/>
      <c r="B32" s="3">
        <v>5</v>
      </c>
      <c r="C32" s="3" t="s">
        <v>412</v>
      </c>
      <c r="D32" s="3" t="s">
        <v>392</v>
      </c>
      <c r="E32" s="3" t="s">
        <v>421</v>
      </c>
      <c r="F32" s="3" t="s">
        <v>426</v>
      </c>
      <c r="G32" s="3" t="s">
        <v>427</v>
      </c>
      <c r="H32" s="4" t="s">
        <v>11</v>
      </c>
      <c r="I32" s="4" t="s">
        <v>497</v>
      </c>
      <c r="J32" s="4" t="s">
        <v>11</v>
      </c>
      <c r="K32" s="12"/>
    </row>
    <row r="33" spans="1:11" ht="60" x14ac:dyDescent="0.25">
      <c r="A33" s="22"/>
      <c r="B33" s="3">
        <v>6</v>
      </c>
      <c r="C33" s="3" t="s">
        <v>413</v>
      </c>
      <c r="D33" s="3" t="s">
        <v>393</v>
      </c>
      <c r="E33" s="3" t="s">
        <v>422</v>
      </c>
      <c r="F33" s="3" t="s">
        <v>426</v>
      </c>
      <c r="G33" s="3" t="s">
        <v>427</v>
      </c>
      <c r="H33" s="4" t="s">
        <v>11</v>
      </c>
      <c r="I33" s="4" t="s">
        <v>497</v>
      </c>
      <c r="J33" s="4" t="s">
        <v>11</v>
      </c>
      <c r="K33" s="12"/>
    </row>
    <row r="34" spans="1:11" ht="30" x14ac:dyDescent="0.25">
      <c r="A34" s="22"/>
      <c r="B34" s="3">
        <v>7</v>
      </c>
      <c r="C34" s="3" t="s">
        <v>414</v>
      </c>
      <c r="D34" s="3" t="s">
        <v>394</v>
      </c>
      <c r="E34" s="3" t="s">
        <v>423</v>
      </c>
      <c r="F34" s="3" t="s">
        <v>428</v>
      </c>
      <c r="G34" s="3" t="s">
        <v>429</v>
      </c>
      <c r="H34" s="4" t="s">
        <v>11</v>
      </c>
      <c r="I34" s="4" t="s">
        <v>497</v>
      </c>
      <c r="J34" s="4" t="s">
        <v>11</v>
      </c>
      <c r="K34" s="12" t="s">
        <v>496</v>
      </c>
    </row>
    <row r="35" spans="1:11" ht="30" x14ac:dyDescent="0.25">
      <c r="A35" s="22"/>
      <c r="B35" s="3">
        <v>8</v>
      </c>
      <c r="C35" s="3" t="s">
        <v>415</v>
      </c>
      <c r="D35" s="3" t="s">
        <v>395</v>
      </c>
      <c r="E35" s="3" t="s">
        <v>424</v>
      </c>
      <c r="F35" s="3" t="s">
        <v>428</v>
      </c>
      <c r="G35" s="3" t="s">
        <v>429</v>
      </c>
      <c r="H35" s="4" t="s">
        <v>11</v>
      </c>
      <c r="I35" s="4" t="s">
        <v>497</v>
      </c>
      <c r="J35" s="4" t="s">
        <v>11</v>
      </c>
      <c r="K35" s="12"/>
    </row>
    <row r="36" spans="1:11" ht="30" x14ac:dyDescent="0.25">
      <c r="A36" s="22"/>
      <c r="B36" s="3">
        <v>9</v>
      </c>
      <c r="C36" s="3" t="s">
        <v>416</v>
      </c>
      <c r="D36" s="3" t="s">
        <v>396</v>
      </c>
      <c r="E36" s="3" t="s">
        <v>425</v>
      </c>
      <c r="F36" s="3" t="s">
        <v>428</v>
      </c>
      <c r="G36" s="3" t="s">
        <v>429</v>
      </c>
      <c r="H36" s="4" t="s">
        <v>11</v>
      </c>
      <c r="I36" s="4" t="s">
        <v>497</v>
      </c>
      <c r="J36" s="4" t="s">
        <v>11</v>
      </c>
      <c r="K36" s="12"/>
    </row>
  </sheetData>
  <mergeCells count="7">
    <mergeCell ref="C1:F1"/>
    <mergeCell ref="G9:H9"/>
    <mergeCell ref="A24:A27"/>
    <mergeCell ref="A28:A36"/>
    <mergeCell ref="I9:K9"/>
    <mergeCell ref="A12:A19"/>
    <mergeCell ref="A20:A21"/>
  </mergeCells>
  <dataValidations count="1">
    <dataValidation type="list" allowBlank="1" showInputMessage="1" showErrorMessage="1" sqref="H11:H36 J11:J36">
      <formula1>"Pass, Fail, Partially Passed, Concern"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1" sqref="G1"/>
    </sheetView>
  </sheetViews>
  <sheetFormatPr defaultRowHeight="15" x14ac:dyDescent="0.25"/>
  <cols>
    <col min="1" max="1" width="5.140625" style="1" customWidth="1"/>
    <col min="2" max="2" width="7.42578125" style="1" customWidth="1"/>
    <col min="3" max="3" width="37.28515625" style="1" customWidth="1"/>
    <col min="4" max="4" width="51.140625" style="1" customWidth="1"/>
    <col min="5" max="5" width="33" style="1" customWidth="1"/>
    <col min="6" max="6" width="49" style="1" bestFit="1" customWidth="1"/>
    <col min="7" max="7" width="41.5703125" style="1" bestFit="1" customWidth="1"/>
    <col min="8" max="8" width="15.85546875" style="4" customWidth="1"/>
    <col min="9" max="9" width="23.5703125" style="1" customWidth="1"/>
    <col min="10" max="10" width="18.42578125" style="1" customWidth="1"/>
    <col min="11" max="11" width="32" style="1" customWidth="1"/>
    <col min="12" max="16384" width="9.140625" style="1"/>
  </cols>
  <sheetData>
    <row r="1" spans="1:11" ht="18.75" customHeight="1" x14ac:dyDescent="0.25">
      <c r="C1" s="15" t="s">
        <v>250</v>
      </c>
      <c r="D1" s="15"/>
      <c r="E1" s="15"/>
      <c r="F1" s="15"/>
    </row>
    <row r="2" spans="1:11" ht="18.75" customHeight="1" x14ac:dyDescent="0.25">
      <c r="C2" s="8"/>
      <c r="D2" s="9" t="s">
        <v>494</v>
      </c>
      <c r="E2" s="9"/>
      <c r="F2" s="8"/>
    </row>
    <row r="3" spans="1:11" x14ac:dyDescent="0.25">
      <c r="C3" s="2" t="s">
        <v>12</v>
      </c>
      <c r="E3" s="2" t="s">
        <v>18</v>
      </c>
    </row>
    <row r="4" spans="1:11" x14ac:dyDescent="0.25">
      <c r="C4" s="1" t="s">
        <v>13</v>
      </c>
      <c r="D4" s="1">
        <f>COUNT(Image_table34523[])</f>
        <v>43</v>
      </c>
      <c r="E4" s="1" t="s">
        <v>13</v>
      </c>
      <c r="F4" s="1">
        <f>COUNT(Image_table34523[])</f>
        <v>43</v>
      </c>
    </row>
    <row r="5" spans="1:11" x14ac:dyDescent="0.25">
      <c r="C5" s="1" t="s">
        <v>14</v>
      </c>
      <c r="D5" s="1">
        <f>COUNTIF(Image_table34523[C2C Status], "Pass")</f>
        <v>43</v>
      </c>
      <c r="E5" s="1" t="s">
        <v>14</v>
      </c>
      <c r="F5" s="1">
        <f>COUNTIF(Image_table34523[Aliyun Status], "Pass")</f>
        <v>43</v>
      </c>
    </row>
    <row r="6" spans="1:11" x14ac:dyDescent="0.25">
      <c r="C6" s="1" t="s">
        <v>15</v>
      </c>
      <c r="D6" s="1">
        <f>COUNTIF(Image_table34523[C2C Status], "Fail")</f>
        <v>0</v>
      </c>
      <c r="E6" s="1" t="s">
        <v>15</v>
      </c>
      <c r="F6" s="1">
        <f>COUNTIF(Image_table34523[Aliyun Status], "Fail")</f>
        <v>0</v>
      </c>
    </row>
    <row r="7" spans="1:11" x14ac:dyDescent="0.25">
      <c r="C7" s="1" t="s">
        <v>17</v>
      </c>
      <c r="D7" s="1">
        <f>COUNTIF(Image_table34523[C2C Status], "Concern")</f>
        <v>0</v>
      </c>
      <c r="E7" s="1" t="s">
        <v>17</v>
      </c>
      <c r="F7" s="1">
        <f>COUNTIF(Image_table34523[Aliyun Status], "Partially Passed")</f>
        <v>0</v>
      </c>
    </row>
    <row r="8" spans="1:11" x14ac:dyDescent="0.25">
      <c r="C8" s="1" t="s">
        <v>16</v>
      </c>
      <c r="D8" s="1">
        <f>COUNTIF(Image_table34523[C2C Status], "Concern")</f>
        <v>0</v>
      </c>
      <c r="E8" s="1" t="s">
        <v>16</v>
      </c>
      <c r="F8" s="1">
        <f>COUNTIF(Image_table34523[Aliyun Status], "Concern")</f>
        <v>0</v>
      </c>
    </row>
    <row r="9" spans="1:11" ht="21.75" customHeight="1" x14ac:dyDescent="0.25">
      <c r="G9" s="16" t="s">
        <v>5</v>
      </c>
      <c r="H9" s="16"/>
      <c r="I9" s="13" t="s">
        <v>6</v>
      </c>
      <c r="J9" s="14"/>
      <c r="K9" s="14"/>
    </row>
    <row r="10" spans="1:11" s="5" customFormat="1" x14ac:dyDescent="0.25">
      <c r="B10" s="4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8</v>
      </c>
      <c r="H10" s="4" t="s">
        <v>7</v>
      </c>
      <c r="I10" s="5" t="s">
        <v>9</v>
      </c>
      <c r="J10" s="5" t="s">
        <v>10</v>
      </c>
      <c r="K10" s="5" t="s">
        <v>28</v>
      </c>
    </row>
    <row r="11" spans="1:11" ht="60" x14ac:dyDescent="0.25">
      <c r="A11" s="23" t="s">
        <v>211</v>
      </c>
      <c r="B11" s="3">
        <v>1</v>
      </c>
      <c r="C11" s="3" t="s">
        <v>257</v>
      </c>
      <c r="D11" s="3" t="s">
        <v>202</v>
      </c>
      <c r="E11" s="3" t="s">
        <v>258</v>
      </c>
      <c r="F11" s="3" t="s">
        <v>343</v>
      </c>
      <c r="G11" s="3" t="s">
        <v>344</v>
      </c>
      <c r="H11" s="4" t="s">
        <v>11</v>
      </c>
      <c r="I11" s="4" t="s">
        <v>498</v>
      </c>
      <c r="J11" s="4" t="s">
        <v>11</v>
      </c>
      <c r="K11" s="12"/>
    </row>
    <row r="12" spans="1:11" ht="135" x14ac:dyDescent="0.25">
      <c r="A12" s="23"/>
      <c r="B12" s="3">
        <v>2</v>
      </c>
      <c r="C12" s="3" t="s">
        <v>259</v>
      </c>
      <c r="D12" s="3" t="s">
        <v>203</v>
      </c>
      <c r="E12" s="3" t="s">
        <v>260</v>
      </c>
      <c r="F12" s="3" t="s">
        <v>345</v>
      </c>
      <c r="G12" s="3" t="s">
        <v>346</v>
      </c>
      <c r="H12" s="4" t="s">
        <v>11</v>
      </c>
      <c r="I12" s="4" t="s">
        <v>498</v>
      </c>
      <c r="J12" s="4" t="s">
        <v>11</v>
      </c>
      <c r="K12" s="12"/>
    </row>
    <row r="13" spans="1:11" ht="60" x14ac:dyDescent="0.25">
      <c r="A13" s="23"/>
      <c r="B13" s="3">
        <v>3</v>
      </c>
      <c r="C13" s="3" t="s">
        <v>261</v>
      </c>
      <c r="D13" s="3" t="s">
        <v>204</v>
      </c>
      <c r="E13" s="3" t="s">
        <v>262</v>
      </c>
      <c r="F13" s="3" t="s">
        <v>343</v>
      </c>
      <c r="G13" s="3" t="s">
        <v>344</v>
      </c>
      <c r="H13" s="4" t="s">
        <v>11</v>
      </c>
      <c r="I13" s="4" t="s">
        <v>498</v>
      </c>
      <c r="J13" s="4" t="s">
        <v>11</v>
      </c>
      <c r="K13" s="12"/>
    </row>
    <row r="14" spans="1:11" ht="120" x14ac:dyDescent="0.25">
      <c r="A14" s="23"/>
      <c r="B14" s="3">
        <v>4</v>
      </c>
      <c r="C14" s="3" t="s">
        <v>267</v>
      </c>
      <c r="D14" s="3" t="s">
        <v>205</v>
      </c>
      <c r="E14" s="3" t="s">
        <v>268</v>
      </c>
      <c r="F14" s="3" t="s">
        <v>347</v>
      </c>
      <c r="G14" s="3" t="s">
        <v>348</v>
      </c>
      <c r="H14" s="4" t="s">
        <v>11</v>
      </c>
      <c r="I14" s="4" t="s">
        <v>498</v>
      </c>
      <c r="J14" s="4" t="s">
        <v>11</v>
      </c>
      <c r="K14" s="12" t="s">
        <v>499</v>
      </c>
    </row>
    <row r="15" spans="1:11" ht="150" x14ac:dyDescent="0.25">
      <c r="A15" s="23"/>
      <c r="B15" s="3">
        <v>5</v>
      </c>
      <c r="C15" s="3" t="s">
        <v>269</v>
      </c>
      <c r="D15" s="3" t="s">
        <v>206</v>
      </c>
      <c r="E15" s="3" t="s">
        <v>270</v>
      </c>
      <c r="F15" s="3" t="s">
        <v>349</v>
      </c>
      <c r="G15" s="3" t="s">
        <v>350</v>
      </c>
      <c r="H15" s="4" t="s">
        <v>11</v>
      </c>
      <c r="I15" s="4" t="s">
        <v>498</v>
      </c>
      <c r="J15" s="4" t="s">
        <v>11</v>
      </c>
      <c r="K15" s="12"/>
    </row>
    <row r="16" spans="1:11" ht="60" x14ac:dyDescent="0.25">
      <c r="A16" s="23"/>
      <c r="B16" s="3">
        <v>6</v>
      </c>
      <c r="C16" s="3" t="s">
        <v>271</v>
      </c>
      <c r="D16" s="3" t="s">
        <v>207</v>
      </c>
      <c r="E16" s="3" t="s">
        <v>272</v>
      </c>
      <c r="F16" s="3" t="s">
        <v>343</v>
      </c>
      <c r="G16" s="3" t="s">
        <v>344</v>
      </c>
      <c r="H16" s="4" t="s">
        <v>11</v>
      </c>
      <c r="I16" s="4" t="s">
        <v>498</v>
      </c>
      <c r="J16" s="4" t="s">
        <v>11</v>
      </c>
      <c r="K16" s="12"/>
    </row>
    <row r="17" spans="1:11" ht="75" x14ac:dyDescent="0.25">
      <c r="A17" s="23"/>
      <c r="B17" s="3">
        <v>7</v>
      </c>
      <c r="C17" s="3" t="s">
        <v>273</v>
      </c>
      <c r="D17" s="3" t="s">
        <v>208</v>
      </c>
      <c r="E17" s="3" t="s">
        <v>274</v>
      </c>
      <c r="F17" s="3" t="s">
        <v>351</v>
      </c>
      <c r="G17" s="3" t="s">
        <v>352</v>
      </c>
      <c r="H17" s="4" t="s">
        <v>11</v>
      </c>
      <c r="I17" s="4" t="s">
        <v>498</v>
      </c>
      <c r="J17" s="4" t="s">
        <v>11</v>
      </c>
      <c r="K17" s="12"/>
    </row>
    <row r="18" spans="1:11" ht="30" x14ac:dyDescent="0.25">
      <c r="A18" s="23"/>
      <c r="B18" s="3">
        <v>8</v>
      </c>
      <c r="C18" s="3" t="s">
        <v>263</v>
      </c>
      <c r="D18" s="3" t="s">
        <v>209</v>
      </c>
      <c r="E18" s="3" t="s">
        <v>264</v>
      </c>
      <c r="F18" s="3" t="s">
        <v>353</v>
      </c>
      <c r="G18" s="3" t="s">
        <v>354</v>
      </c>
      <c r="H18" s="4" t="s">
        <v>11</v>
      </c>
      <c r="I18" s="4" t="s">
        <v>498</v>
      </c>
      <c r="J18" s="4" t="s">
        <v>11</v>
      </c>
      <c r="K18" s="12" t="s">
        <v>499</v>
      </c>
    </row>
    <row r="19" spans="1:11" ht="45" x14ac:dyDescent="0.25">
      <c r="A19" s="23"/>
      <c r="B19" s="3">
        <v>9</v>
      </c>
      <c r="C19" s="3" t="s">
        <v>265</v>
      </c>
      <c r="D19" s="3" t="s">
        <v>210</v>
      </c>
      <c r="E19" s="3" t="s">
        <v>266</v>
      </c>
      <c r="F19" s="3" t="s">
        <v>355</v>
      </c>
      <c r="G19" s="3" t="s">
        <v>356</v>
      </c>
      <c r="H19" s="4" t="s">
        <v>11</v>
      </c>
      <c r="I19" s="4" t="s">
        <v>498</v>
      </c>
      <c r="J19" s="4" t="s">
        <v>11</v>
      </c>
      <c r="K19" s="12" t="s">
        <v>499</v>
      </c>
    </row>
    <row r="20" spans="1:11" ht="60" x14ac:dyDescent="0.25">
      <c r="A20" s="22" t="s">
        <v>495</v>
      </c>
      <c r="B20" s="3">
        <v>1</v>
      </c>
      <c r="C20" s="3" t="s">
        <v>275</v>
      </c>
      <c r="D20" s="3" t="s">
        <v>212</v>
      </c>
      <c r="E20" s="3" t="s">
        <v>276</v>
      </c>
      <c r="F20" s="3" t="s">
        <v>357</v>
      </c>
      <c r="G20" s="3" t="s">
        <v>358</v>
      </c>
      <c r="H20" s="4" t="s">
        <v>11</v>
      </c>
      <c r="I20" s="4" t="s">
        <v>498</v>
      </c>
      <c r="J20" s="4" t="s">
        <v>11</v>
      </c>
      <c r="K20" s="12"/>
    </row>
    <row r="21" spans="1:11" ht="30" x14ac:dyDescent="0.25">
      <c r="A21" s="22"/>
      <c r="B21" s="3">
        <v>2</v>
      </c>
      <c r="C21" s="3" t="s">
        <v>277</v>
      </c>
      <c r="D21" s="3" t="s">
        <v>213</v>
      </c>
      <c r="E21" s="3" t="s">
        <v>279</v>
      </c>
      <c r="F21" s="3" t="s">
        <v>359</v>
      </c>
      <c r="G21" s="3" t="s">
        <v>360</v>
      </c>
      <c r="H21" s="4" t="s">
        <v>11</v>
      </c>
      <c r="I21" s="4" t="s">
        <v>498</v>
      </c>
      <c r="J21" s="4" t="s">
        <v>11</v>
      </c>
      <c r="K21" s="12"/>
    </row>
    <row r="22" spans="1:11" ht="30" x14ac:dyDescent="0.25">
      <c r="A22" s="22"/>
      <c r="B22" s="3">
        <v>3</v>
      </c>
      <c r="C22" s="3" t="s">
        <v>278</v>
      </c>
      <c r="D22" s="3" t="s">
        <v>214</v>
      </c>
      <c r="E22" s="3" t="s">
        <v>280</v>
      </c>
      <c r="F22" s="3" t="s">
        <v>359</v>
      </c>
      <c r="G22" s="3" t="s">
        <v>360</v>
      </c>
      <c r="H22" s="4" t="s">
        <v>11</v>
      </c>
      <c r="I22" s="4" t="s">
        <v>498</v>
      </c>
      <c r="J22" s="4" t="s">
        <v>11</v>
      </c>
      <c r="K22" s="12"/>
    </row>
    <row r="23" spans="1:11" ht="60" x14ac:dyDescent="0.25">
      <c r="A23" s="22"/>
      <c r="B23" s="3">
        <v>4</v>
      </c>
      <c r="C23" s="3" t="s">
        <v>281</v>
      </c>
      <c r="D23" s="3" t="s">
        <v>215</v>
      </c>
      <c r="E23" s="3" t="s">
        <v>282</v>
      </c>
      <c r="F23" s="3" t="s">
        <v>357</v>
      </c>
      <c r="G23" s="3" t="s">
        <v>358</v>
      </c>
      <c r="H23" s="4" t="s">
        <v>11</v>
      </c>
      <c r="I23" s="4" t="s">
        <v>498</v>
      </c>
      <c r="J23" s="4" t="s">
        <v>11</v>
      </c>
      <c r="K23" s="12"/>
    </row>
    <row r="24" spans="1:11" ht="60" x14ac:dyDescent="0.25">
      <c r="A24" s="22"/>
      <c r="B24" s="3">
        <v>5</v>
      </c>
      <c r="C24" s="3" t="s">
        <v>283</v>
      </c>
      <c r="D24" s="3" t="s">
        <v>216</v>
      </c>
      <c r="E24" s="3" t="s">
        <v>284</v>
      </c>
      <c r="F24" s="3" t="s">
        <v>357</v>
      </c>
      <c r="G24" s="3" t="s">
        <v>358</v>
      </c>
      <c r="H24" s="4" t="s">
        <v>11</v>
      </c>
      <c r="I24" s="4" t="s">
        <v>498</v>
      </c>
      <c r="J24" s="4" t="s">
        <v>11</v>
      </c>
      <c r="K24" s="12"/>
    </row>
    <row r="25" spans="1:11" ht="30" x14ac:dyDescent="0.25">
      <c r="A25" s="22"/>
      <c r="B25" s="3">
        <v>6</v>
      </c>
      <c r="C25" s="3" t="s">
        <v>285</v>
      </c>
      <c r="D25" s="3" t="s">
        <v>217</v>
      </c>
      <c r="E25" s="3" t="s">
        <v>286</v>
      </c>
      <c r="F25" s="3" t="s">
        <v>353</v>
      </c>
      <c r="G25" s="3" t="s">
        <v>354</v>
      </c>
      <c r="H25" s="4" t="s">
        <v>11</v>
      </c>
      <c r="I25" s="4" t="s">
        <v>498</v>
      </c>
      <c r="J25" s="4" t="s">
        <v>11</v>
      </c>
      <c r="K25" s="12"/>
    </row>
    <row r="26" spans="1:11" ht="60" x14ac:dyDescent="0.25">
      <c r="A26" s="28" t="s">
        <v>225</v>
      </c>
      <c r="B26" s="3">
        <v>1</v>
      </c>
      <c r="C26" s="3" t="s">
        <v>287</v>
      </c>
      <c r="D26" s="3" t="s">
        <v>218</v>
      </c>
      <c r="E26" s="3" t="s">
        <v>288</v>
      </c>
      <c r="F26" s="3" t="s">
        <v>361</v>
      </c>
      <c r="G26" s="3" t="s">
        <v>362</v>
      </c>
      <c r="H26" s="4" t="s">
        <v>11</v>
      </c>
      <c r="I26" s="4" t="s">
        <v>498</v>
      </c>
      <c r="J26" s="4" t="s">
        <v>11</v>
      </c>
      <c r="K26" s="12"/>
    </row>
    <row r="27" spans="1:11" ht="60" x14ac:dyDescent="0.25">
      <c r="A27" s="28"/>
      <c r="B27" s="3">
        <v>2</v>
      </c>
      <c r="C27" s="3" t="s">
        <v>289</v>
      </c>
      <c r="D27" s="3" t="s">
        <v>219</v>
      </c>
      <c r="E27" s="3" t="s">
        <v>290</v>
      </c>
      <c r="F27" s="3" t="s">
        <v>361</v>
      </c>
      <c r="G27" s="3" t="s">
        <v>362</v>
      </c>
      <c r="H27" s="4" t="s">
        <v>11</v>
      </c>
      <c r="I27" s="4" t="s">
        <v>498</v>
      </c>
      <c r="J27" s="4" t="s">
        <v>11</v>
      </c>
      <c r="K27" s="12"/>
    </row>
    <row r="28" spans="1:11" ht="60" x14ac:dyDescent="0.25">
      <c r="A28" s="28"/>
      <c r="B28" s="3">
        <v>3</v>
      </c>
      <c r="C28" s="3" t="s">
        <v>291</v>
      </c>
      <c r="D28" s="3" t="s">
        <v>220</v>
      </c>
      <c r="E28" s="3" t="s">
        <v>292</v>
      </c>
      <c r="F28" s="3" t="s">
        <v>361</v>
      </c>
      <c r="G28" s="3" t="s">
        <v>362</v>
      </c>
      <c r="H28" s="4" t="s">
        <v>11</v>
      </c>
      <c r="I28" s="4" t="s">
        <v>498</v>
      </c>
      <c r="J28" s="4" t="s">
        <v>11</v>
      </c>
      <c r="K28" s="12"/>
    </row>
    <row r="29" spans="1:11" ht="60" x14ac:dyDescent="0.25">
      <c r="A29" s="28"/>
      <c r="B29" s="3">
        <v>4</v>
      </c>
      <c r="C29" s="3" t="s">
        <v>293</v>
      </c>
      <c r="D29" s="3" t="s">
        <v>221</v>
      </c>
      <c r="E29" s="3" t="s">
        <v>294</v>
      </c>
      <c r="F29" s="3" t="s">
        <v>361</v>
      </c>
      <c r="G29" s="3" t="s">
        <v>362</v>
      </c>
      <c r="H29" s="4" t="s">
        <v>11</v>
      </c>
      <c r="I29" s="4" t="s">
        <v>498</v>
      </c>
      <c r="J29" s="4" t="s">
        <v>11</v>
      </c>
      <c r="K29" s="12"/>
    </row>
    <row r="30" spans="1:11" ht="60" x14ac:dyDescent="0.25">
      <c r="A30" s="28"/>
      <c r="B30" s="3">
        <v>5</v>
      </c>
      <c r="C30" s="3" t="s">
        <v>295</v>
      </c>
      <c r="D30" s="3" t="s">
        <v>222</v>
      </c>
      <c r="E30" s="3" t="s">
        <v>296</v>
      </c>
      <c r="F30" s="3" t="s">
        <v>361</v>
      </c>
      <c r="G30" s="3" t="s">
        <v>362</v>
      </c>
      <c r="H30" s="4" t="s">
        <v>11</v>
      </c>
      <c r="I30" s="4" t="s">
        <v>498</v>
      </c>
      <c r="J30" s="4" t="s">
        <v>11</v>
      </c>
      <c r="K30" s="12"/>
    </row>
    <row r="31" spans="1:11" ht="90" x14ac:dyDescent="0.25">
      <c r="A31" s="28"/>
      <c r="B31" s="3">
        <v>6</v>
      </c>
      <c r="C31" s="3" t="s">
        <v>297</v>
      </c>
      <c r="D31" s="3" t="s">
        <v>223</v>
      </c>
      <c r="E31" s="3" t="s">
        <v>301</v>
      </c>
      <c r="F31" s="3" t="s">
        <v>363</v>
      </c>
      <c r="G31" s="3" t="s">
        <v>364</v>
      </c>
      <c r="H31" s="4" t="s">
        <v>11</v>
      </c>
      <c r="I31" s="4" t="s">
        <v>498</v>
      </c>
      <c r="J31" s="4" t="s">
        <v>11</v>
      </c>
      <c r="K31" s="12"/>
    </row>
    <row r="32" spans="1:11" ht="45" x14ac:dyDescent="0.25">
      <c r="A32" s="28"/>
      <c r="B32" s="3">
        <v>7</v>
      </c>
      <c r="C32" s="3" t="s">
        <v>298</v>
      </c>
      <c r="D32" s="3" t="s">
        <v>224</v>
      </c>
      <c r="E32" s="3" t="s">
        <v>299</v>
      </c>
      <c r="F32" s="3" t="s">
        <v>365</v>
      </c>
      <c r="G32" s="3" t="s">
        <v>366</v>
      </c>
      <c r="H32" s="4" t="s">
        <v>11</v>
      </c>
      <c r="I32" s="4" t="s">
        <v>498</v>
      </c>
      <c r="J32" s="4" t="s">
        <v>11</v>
      </c>
      <c r="K32" s="12"/>
    </row>
    <row r="33" spans="1:11" ht="90" x14ac:dyDescent="0.25">
      <c r="A33" s="29" t="s">
        <v>232</v>
      </c>
      <c r="B33" s="3">
        <v>1</v>
      </c>
      <c r="C33" s="3" t="s">
        <v>300</v>
      </c>
      <c r="D33" s="3" t="s">
        <v>226</v>
      </c>
      <c r="E33" s="3" t="s">
        <v>306</v>
      </c>
      <c r="F33" s="3" t="s">
        <v>363</v>
      </c>
      <c r="G33" s="3" t="s">
        <v>364</v>
      </c>
      <c r="H33" s="4" t="s">
        <v>11</v>
      </c>
      <c r="I33" s="4" t="s">
        <v>498</v>
      </c>
      <c r="J33" s="4" t="s">
        <v>11</v>
      </c>
      <c r="K33" s="12"/>
    </row>
    <row r="34" spans="1:11" ht="60" x14ac:dyDescent="0.25">
      <c r="A34" s="29"/>
      <c r="B34" s="3">
        <v>2</v>
      </c>
      <c r="C34" s="3" t="s">
        <v>302</v>
      </c>
      <c r="D34" s="3" t="s">
        <v>227</v>
      </c>
      <c r="E34" s="3" t="s">
        <v>305</v>
      </c>
      <c r="F34" s="3" t="s">
        <v>367</v>
      </c>
      <c r="G34" s="3" t="s">
        <v>368</v>
      </c>
      <c r="H34" s="4" t="s">
        <v>11</v>
      </c>
      <c r="I34" s="4" t="s">
        <v>498</v>
      </c>
      <c r="J34" s="4" t="s">
        <v>11</v>
      </c>
      <c r="K34" s="12"/>
    </row>
    <row r="35" spans="1:11" ht="60" x14ac:dyDescent="0.25">
      <c r="A35" s="29"/>
      <c r="B35" s="3">
        <v>3</v>
      </c>
      <c r="C35" s="3" t="s">
        <v>303</v>
      </c>
      <c r="D35" s="3" t="s">
        <v>228</v>
      </c>
      <c r="E35" s="3" t="s">
        <v>304</v>
      </c>
      <c r="F35" s="3" t="s">
        <v>367</v>
      </c>
      <c r="G35" s="3" t="s">
        <v>368</v>
      </c>
      <c r="H35" s="4" t="s">
        <v>11</v>
      </c>
      <c r="I35" s="4" t="s">
        <v>498</v>
      </c>
      <c r="J35" s="4" t="s">
        <v>11</v>
      </c>
      <c r="K35" s="12"/>
    </row>
    <row r="36" spans="1:11" ht="60" x14ac:dyDescent="0.25">
      <c r="A36" s="29"/>
      <c r="B36" s="3">
        <v>4</v>
      </c>
      <c r="C36" s="3" t="s">
        <v>307</v>
      </c>
      <c r="D36" s="3" t="s">
        <v>229</v>
      </c>
      <c r="E36" s="3" t="s">
        <v>308</v>
      </c>
      <c r="F36" s="3" t="s">
        <v>367</v>
      </c>
      <c r="G36" s="3" t="s">
        <v>368</v>
      </c>
      <c r="H36" s="4" t="s">
        <v>11</v>
      </c>
      <c r="I36" s="4" t="s">
        <v>498</v>
      </c>
      <c r="J36" s="4" t="s">
        <v>11</v>
      </c>
      <c r="K36" s="12"/>
    </row>
    <row r="37" spans="1:11" ht="60" x14ac:dyDescent="0.25">
      <c r="A37" s="29"/>
      <c r="B37" s="3">
        <v>5</v>
      </c>
      <c r="C37" s="3" t="s">
        <v>309</v>
      </c>
      <c r="D37" s="3" t="s">
        <v>230</v>
      </c>
      <c r="E37" s="3" t="s">
        <v>310</v>
      </c>
      <c r="F37" s="3" t="s">
        <v>367</v>
      </c>
      <c r="G37" s="3" t="s">
        <v>368</v>
      </c>
      <c r="H37" s="4" t="s">
        <v>11</v>
      </c>
      <c r="I37" s="4" t="s">
        <v>498</v>
      </c>
      <c r="J37" s="4" t="s">
        <v>11</v>
      </c>
      <c r="K37" s="12"/>
    </row>
    <row r="38" spans="1:11" ht="90" x14ac:dyDescent="0.25">
      <c r="A38" s="29"/>
      <c r="B38" s="3">
        <v>6</v>
      </c>
      <c r="C38" s="3" t="s">
        <v>311</v>
      </c>
      <c r="D38" s="3" t="s">
        <v>231</v>
      </c>
      <c r="E38" s="3" t="s">
        <v>312</v>
      </c>
      <c r="F38" s="3" t="s">
        <v>369</v>
      </c>
      <c r="G38" s="3" t="s">
        <v>370</v>
      </c>
      <c r="H38" s="4" t="s">
        <v>11</v>
      </c>
      <c r="I38" s="4" t="s">
        <v>498</v>
      </c>
      <c r="J38" s="4" t="s">
        <v>11</v>
      </c>
      <c r="K38" s="12"/>
    </row>
    <row r="39" spans="1:11" ht="45" x14ac:dyDescent="0.25">
      <c r="A39" s="26" t="s">
        <v>240</v>
      </c>
      <c r="B39" s="3">
        <v>1</v>
      </c>
      <c r="C39" s="3" t="s">
        <v>313</v>
      </c>
      <c r="D39" s="3" t="s">
        <v>233</v>
      </c>
      <c r="E39" s="3" t="s">
        <v>314</v>
      </c>
      <c r="F39" s="3" t="s">
        <v>371</v>
      </c>
      <c r="G39" s="3" t="s">
        <v>372</v>
      </c>
      <c r="H39" s="4" t="s">
        <v>11</v>
      </c>
      <c r="I39" s="4" t="s">
        <v>498</v>
      </c>
      <c r="J39" s="4" t="s">
        <v>11</v>
      </c>
      <c r="K39" s="12"/>
    </row>
    <row r="40" spans="1:11" ht="60" x14ac:dyDescent="0.25">
      <c r="A40" s="26"/>
      <c r="B40" s="3">
        <v>2</v>
      </c>
      <c r="C40" s="3" t="s">
        <v>315</v>
      </c>
      <c r="D40" s="3" t="s">
        <v>234</v>
      </c>
      <c r="E40" s="3" t="s">
        <v>316</v>
      </c>
      <c r="F40" s="3" t="s">
        <v>373</v>
      </c>
      <c r="G40" s="3" t="s">
        <v>374</v>
      </c>
      <c r="H40" s="4" t="s">
        <v>11</v>
      </c>
      <c r="I40" s="4" t="s">
        <v>498</v>
      </c>
      <c r="J40" s="4" t="s">
        <v>11</v>
      </c>
      <c r="K40" s="12"/>
    </row>
    <row r="41" spans="1:11" ht="45" x14ac:dyDescent="0.25">
      <c r="A41" s="26"/>
      <c r="B41" s="3">
        <v>3</v>
      </c>
      <c r="C41" s="3" t="s">
        <v>317</v>
      </c>
      <c r="D41" s="3" t="s">
        <v>235</v>
      </c>
      <c r="E41" s="3" t="s">
        <v>318</v>
      </c>
      <c r="F41" s="3" t="s">
        <v>375</v>
      </c>
      <c r="G41" s="3" t="s">
        <v>376</v>
      </c>
      <c r="H41" s="4" t="s">
        <v>11</v>
      </c>
      <c r="I41" s="4" t="s">
        <v>498</v>
      </c>
      <c r="J41" s="4" t="s">
        <v>11</v>
      </c>
      <c r="K41" s="12"/>
    </row>
    <row r="42" spans="1:11" ht="30" x14ac:dyDescent="0.25">
      <c r="A42" s="26"/>
      <c r="B42" s="3">
        <v>4</v>
      </c>
      <c r="C42" s="3" t="s">
        <v>319</v>
      </c>
      <c r="D42" s="3" t="s">
        <v>236</v>
      </c>
      <c r="E42" s="3" t="s">
        <v>320</v>
      </c>
      <c r="F42" s="3" t="s">
        <v>378</v>
      </c>
      <c r="G42" s="3" t="s">
        <v>377</v>
      </c>
      <c r="H42" s="4" t="s">
        <v>11</v>
      </c>
      <c r="I42" s="4" t="s">
        <v>498</v>
      </c>
      <c r="J42" s="4" t="s">
        <v>11</v>
      </c>
      <c r="K42" s="12" t="s">
        <v>499</v>
      </c>
    </row>
    <row r="43" spans="1:11" ht="30" x14ac:dyDescent="0.25">
      <c r="A43" s="26"/>
      <c r="B43" s="3">
        <v>5</v>
      </c>
      <c r="C43" s="3" t="s">
        <v>321</v>
      </c>
      <c r="D43" s="3" t="s">
        <v>237</v>
      </c>
      <c r="E43" s="3" t="s">
        <v>322</v>
      </c>
      <c r="F43" s="3" t="s">
        <v>378</v>
      </c>
      <c r="G43" s="3" t="s">
        <v>377</v>
      </c>
      <c r="H43" s="4" t="s">
        <v>11</v>
      </c>
      <c r="I43" s="4" t="s">
        <v>498</v>
      </c>
      <c r="J43" s="4" t="s">
        <v>11</v>
      </c>
      <c r="K43" s="12" t="s">
        <v>499</v>
      </c>
    </row>
    <row r="44" spans="1:11" ht="60" x14ac:dyDescent="0.25">
      <c r="A44" s="26"/>
      <c r="B44" s="3">
        <v>6</v>
      </c>
      <c r="C44" s="3" t="s">
        <v>323</v>
      </c>
      <c r="D44" s="3" t="s">
        <v>238</v>
      </c>
      <c r="E44" s="3" t="s">
        <v>325</v>
      </c>
      <c r="F44" s="3" t="s">
        <v>373</v>
      </c>
      <c r="G44" s="3" t="s">
        <v>374</v>
      </c>
      <c r="H44" s="4" t="s">
        <v>11</v>
      </c>
      <c r="I44" s="4" t="s">
        <v>498</v>
      </c>
      <c r="J44" s="4" t="s">
        <v>11</v>
      </c>
      <c r="K44" s="12"/>
    </row>
    <row r="45" spans="1:11" ht="60" x14ac:dyDescent="0.25">
      <c r="A45" s="26"/>
      <c r="B45" s="3">
        <v>7</v>
      </c>
      <c r="C45" s="3" t="s">
        <v>324</v>
      </c>
      <c r="D45" s="3" t="s">
        <v>239</v>
      </c>
      <c r="E45" s="3" t="s">
        <v>326</v>
      </c>
      <c r="F45" s="3" t="s">
        <v>373</v>
      </c>
      <c r="G45" s="3" t="s">
        <v>374</v>
      </c>
      <c r="H45" s="4" t="s">
        <v>11</v>
      </c>
      <c r="I45" s="4" t="s">
        <v>498</v>
      </c>
      <c r="J45" s="4" t="s">
        <v>11</v>
      </c>
      <c r="K45" s="12"/>
    </row>
    <row r="46" spans="1:11" ht="60" x14ac:dyDescent="0.25">
      <c r="A46" s="27" t="s">
        <v>249</v>
      </c>
      <c r="B46" s="3">
        <v>1</v>
      </c>
      <c r="C46" s="3" t="s">
        <v>327</v>
      </c>
      <c r="D46" s="3" t="s">
        <v>241</v>
      </c>
      <c r="E46" s="3" t="s">
        <v>328</v>
      </c>
      <c r="F46" s="3" t="s">
        <v>379</v>
      </c>
      <c r="G46" s="3" t="s">
        <v>380</v>
      </c>
      <c r="H46" s="4" t="s">
        <v>11</v>
      </c>
      <c r="I46" s="4" t="s">
        <v>498</v>
      </c>
      <c r="J46" s="4" t="s">
        <v>11</v>
      </c>
      <c r="K46" s="12"/>
    </row>
    <row r="47" spans="1:11" ht="60" x14ac:dyDescent="0.25">
      <c r="A47" s="27"/>
      <c r="B47" s="3">
        <v>2</v>
      </c>
      <c r="C47" s="3" t="s">
        <v>329</v>
      </c>
      <c r="D47" s="3" t="s">
        <v>242</v>
      </c>
      <c r="E47" s="3" t="s">
        <v>330</v>
      </c>
      <c r="F47" s="3" t="s">
        <v>379</v>
      </c>
      <c r="G47" s="3" t="s">
        <v>380</v>
      </c>
      <c r="H47" s="4" t="s">
        <v>11</v>
      </c>
      <c r="I47" s="4" t="s">
        <v>498</v>
      </c>
      <c r="J47" s="4" t="s">
        <v>11</v>
      </c>
      <c r="K47" s="12"/>
    </row>
    <row r="48" spans="1:11" ht="45" x14ac:dyDescent="0.25">
      <c r="A48" s="27"/>
      <c r="B48" s="3">
        <v>3</v>
      </c>
      <c r="C48" s="3" t="s">
        <v>331</v>
      </c>
      <c r="D48" s="3" t="s">
        <v>243</v>
      </c>
      <c r="E48" s="3" t="s">
        <v>332</v>
      </c>
      <c r="F48" s="3" t="s">
        <v>381</v>
      </c>
      <c r="G48" s="3" t="s">
        <v>382</v>
      </c>
      <c r="H48" s="4" t="s">
        <v>11</v>
      </c>
      <c r="I48" s="4" t="s">
        <v>498</v>
      </c>
      <c r="J48" s="4" t="s">
        <v>11</v>
      </c>
      <c r="K48" s="12"/>
    </row>
    <row r="49" spans="1:11" ht="60" x14ac:dyDescent="0.25">
      <c r="A49" s="27"/>
      <c r="B49" s="3">
        <v>4</v>
      </c>
      <c r="C49" s="3" t="s">
        <v>333</v>
      </c>
      <c r="D49" s="3" t="s">
        <v>244</v>
      </c>
      <c r="E49" s="3" t="s">
        <v>334</v>
      </c>
      <c r="F49" s="3" t="s">
        <v>379</v>
      </c>
      <c r="G49" s="3" t="s">
        <v>380</v>
      </c>
      <c r="H49" s="4" t="s">
        <v>11</v>
      </c>
      <c r="I49" s="4" t="s">
        <v>498</v>
      </c>
      <c r="J49" s="4" t="s">
        <v>11</v>
      </c>
      <c r="K49" s="12"/>
    </row>
    <row r="50" spans="1:11" ht="45" x14ac:dyDescent="0.25">
      <c r="A50" s="27"/>
      <c r="B50" s="3">
        <v>5</v>
      </c>
      <c r="C50" s="3" t="s">
        <v>335</v>
      </c>
      <c r="D50" s="3" t="s">
        <v>245</v>
      </c>
      <c r="E50" s="3" t="s">
        <v>337</v>
      </c>
      <c r="F50" s="3" t="s">
        <v>383</v>
      </c>
      <c r="G50" s="3" t="s">
        <v>384</v>
      </c>
      <c r="H50" s="4" t="s">
        <v>11</v>
      </c>
      <c r="I50" s="4" t="s">
        <v>498</v>
      </c>
      <c r="J50" s="4" t="s">
        <v>11</v>
      </c>
      <c r="K50" s="12"/>
    </row>
    <row r="51" spans="1:11" ht="30" x14ac:dyDescent="0.25">
      <c r="A51" s="27"/>
      <c r="B51" s="3">
        <v>6</v>
      </c>
      <c r="C51" s="3" t="s">
        <v>336</v>
      </c>
      <c r="D51" s="3" t="s">
        <v>246</v>
      </c>
      <c r="E51" s="3" t="s">
        <v>338</v>
      </c>
      <c r="F51" s="3" t="s">
        <v>385</v>
      </c>
      <c r="G51" s="3" t="s">
        <v>384</v>
      </c>
      <c r="H51" s="4" t="s">
        <v>11</v>
      </c>
      <c r="I51" s="4" t="s">
        <v>498</v>
      </c>
      <c r="J51" s="4" t="s">
        <v>11</v>
      </c>
      <c r="K51" s="12"/>
    </row>
    <row r="52" spans="1:11" ht="45" x14ac:dyDescent="0.25">
      <c r="A52" s="27"/>
      <c r="B52" s="3">
        <v>7</v>
      </c>
      <c r="C52" s="3" t="s">
        <v>339</v>
      </c>
      <c r="D52" s="3" t="s">
        <v>247</v>
      </c>
      <c r="E52" s="3" t="s">
        <v>340</v>
      </c>
      <c r="F52" s="3" t="s">
        <v>386</v>
      </c>
      <c r="G52" s="3" t="s">
        <v>387</v>
      </c>
      <c r="H52" s="4" t="s">
        <v>11</v>
      </c>
      <c r="I52" s="4" t="s">
        <v>498</v>
      </c>
      <c r="J52" s="4" t="s">
        <v>11</v>
      </c>
      <c r="K52" s="12"/>
    </row>
    <row r="53" spans="1:11" ht="45" x14ac:dyDescent="0.25">
      <c r="A53" s="27"/>
      <c r="B53" s="3">
        <v>8</v>
      </c>
      <c r="C53" s="3" t="s">
        <v>341</v>
      </c>
      <c r="D53" s="3" t="s">
        <v>248</v>
      </c>
      <c r="E53" s="3" t="s">
        <v>342</v>
      </c>
      <c r="F53" s="3" t="s">
        <v>386</v>
      </c>
      <c r="G53" s="3" t="s">
        <v>387</v>
      </c>
      <c r="H53" s="4" t="s">
        <v>11</v>
      </c>
      <c r="I53" s="4" t="s">
        <v>498</v>
      </c>
      <c r="J53" s="4" t="s">
        <v>11</v>
      </c>
      <c r="K53" s="12" t="s">
        <v>499</v>
      </c>
    </row>
  </sheetData>
  <mergeCells count="9">
    <mergeCell ref="A39:A45"/>
    <mergeCell ref="A46:A53"/>
    <mergeCell ref="C1:F1"/>
    <mergeCell ref="G9:H9"/>
    <mergeCell ref="I9:K9"/>
    <mergeCell ref="A11:A19"/>
    <mergeCell ref="A20:A25"/>
    <mergeCell ref="A26:A32"/>
    <mergeCell ref="A33:A38"/>
  </mergeCells>
  <dataValidations count="1">
    <dataValidation type="list" allowBlank="1" showInputMessage="1" showErrorMessage="1" sqref="H11:H53 J11:J53">
      <formula1>"Pass, Fail, Partially Passed, Concern"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OSS Interface</vt:lpstr>
      <vt:lpstr>Database</vt:lpstr>
      <vt:lpstr>Instance</vt:lpstr>
      <vt:lpstr>Account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Shrutika Mendhe</dc:creator>
  <cp:lastModifiedBy>Shrutika Mendhe</cp:lastModifiedBy>
  <dcterms:created xsi:type="dcterms:W3CDTF">2017-02-16T05:14:27Z</dcterms:created>
  <dcterms:modified xsi:type="dcterms:W3CDTF">2017-05-05T07:51:29Z</dcterms:modified>
</cp:coreProperties>
</file>