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sachin.jagtap\Desktop\"/>
    </mc:Choice>
  </mc:AlternateContent>
  <bookViews>
    <workbookView xWindow="0" yWindow="0" windowWidth="13425" windowHeight="6000" tabRatio="866" activeTab="1"/>
  </bookViews>
  <sheets>
    <sheet name="Dashboard" sheetId="10" r:id="rId1"/>
    <sheet name="Provider" sheetId="9" r:id="rId2"/>
    <sheet name="Compute" sheetId="13" r:id="rId3"/>
    <sheet name="Storage" sheetId="15" r:id="rId4"/>
    <sheet name="Network" sheetId="1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" i="10" l="1"/>
  <c r="Q18" i="10"/>
  <c r="Q19" i="10"/>
  <c r="O17" i="10"/>
  <c r="O18" i="10"/>
  <c r="O19" i="10"/>
  <c r="M17" i="10"/>
  <c r="M18" i="10"/>
  <c r="M19" i="10"/>
  <c r="K17" i="10"/>
  <c r="K18" i="10"/>
  <c r="K19" i="10"/>
  <c r="D8" i="15"/>
  <c r="D7" i="15"/>
  <c r="D6" i="15"/>
  <c r="D5" i="15"/>
  <c r="D4" i="15"/>
  <c r="D8" i="14"/>
  <c r="D7" i="14"/>
  <c r="D6" i="14"/>
  <c r="D5" i="14"/>
  <c r="D4" i="14"/>
  <c r="D8" i="13"/>
  <c r="D7" i="13"/>
  <c r="D6" i="13"/>
  <c r="D5" i="13"/>
  <c r="D4" i="13"/>
  <c r="I18" i="10" l="1"/>
  <c r="I19" i="10"/>
  <c r="Q16" i="10" l="1"/>
  <c r="O16" i="10"/>
  <c r="M16" i="10"/>
  <c r="K16" i="10"/>
  <c r="D5" i="9"/>
  <c r="I17" i="10"/>
  <c r="I16" i="10"/>
  <c r="D4" i="9"/>
  <c r="D8" i="9" l="1"/>
  <c r="D7" i="9"/>
  <c r="D6" i="9"/>
</calcChain>
</file>

<file path=xl/sharedStrings.xml><?xml version="1.0" encoding="utf-8"?>
<sst xmlns="http://schemas.openxmlformats.org/spreadsheetml/2006/main" count="220" uniqueCount="70">
  <si>
    <t>Test Case Name</t>
  </si>
  <si>
    <t>Total Test Cases</t>
  </si>
  <si>
    <t>No. of  Test Case Passed</t>
  </si>
  <si>
    <t>No. of  Test Case Failed</t>
  </si>
  <si>
    <t>No. of  Test Case have Concern</t>
  </si>
  <si>
    <t>No. of  Test Case Partially Passed</t>
  </si>
  <si>
    <t>Sr. No.</t>
  </si>
  <si>
    <t>Expected Result</t>
  </si>
  <si>
    <t>Actual Result</t>
  </si>
  <si>
    <t>Status</t>
  </si>
  <si>
    <t>Click2Cloud Testing Status</t>
  </si>
  <si>
    <t>Pass</t>
  </si>
  <si>
    <t>&gt;&gt;</t>
  </si>
  <si>
    <t>&lt;&lt;</t>
  </si>
  <si>
    <t>Test Case Summary</t>
  </si>
  <si>
    <t>Testing Details</t>
  </si>
  <si>
    <t>Execution Start Date:</t>
  </si>
  <si>
    <t>Sr No.</t>
  </si>
  <si>
    <t>Fail</t>
  </si>
  <si>
    <t>Created By:</t>
  </si>
  <si>
    <t>Sachin Jagtap</t>
  </si>
  <si>
    <t>Execution End Date:</t>
  </si>
  <si>
    <t>Partially passed</t>
  </si>
  <si>
    <t>Interface Name</t>
  </si>
  <si>
    <t>Test Case(s)</t>
  </si>
  <si>
    <t>Concern</t>
  </si>
  <si>
    <t>ManageIQ - Telefonica</t>
  </si>
  <si>
    <t>Compute</t>
  </si>
  <si>
    <t>Networks</t>
  </si>
  <si>
    <t>ManageIQ-Telefonica</t>
  </si>
  <si>
    <t>ManageIQ-Telefonica-Provider</t>
  </si>
  <si>
    <t>Telefonica</t>
  </si>
  <si>
    <r>
      <t xml:space="preserve">Verify clicking on </t>
    </r>
    <r>
      <rPr>
        <b/>
        <sz val="11"/>
        <color theme="1"/>
        <rFont val="Calibri"/>
        <family val="2"/>
        <scheme val="minor"/>
      </rPr>
      <t>Add Provider</t>
    </r>
    <r>
      <rPr>
        <sz val="11"/>
        <color theme="1"/>
        <rFont val="Calibri"/>
        <family val="2"/>
        <scheme val="minor"/>
      </rPr>
      <t xml:space="preserve"> option shows Name, Type, Zone options by default</t>
    </r>
  </si>
  <si>
    <r>
      <t xml:space="preserve">Verify the provider name is avilable in the drop down of </t>
    </r>
    <r>
      <rPr>
        <b/>
        <sz val="11"/>
        <color theme="1"/>
        <rFont val="Calibri"/>
        <family val="2"/>
        <scheme val="minor"/>
      </rPr>
      <t>Type</t>
    </r>
    <r>
      <rPr>
        <sz val="11"/>
        <color theme="1"/>
        <rFont val="Calibri"/>
        <family val="2"/>
        <scheme val="minor"/>
      </rPr>
      <t xml:space="preserve"> option.</t>
    </r>
  </si>
  <si>
    <t>Verify all the required parameters are marked with red color.</t>
  </si>
  <si>
    <t>Verify Region parameter accepts all the available region of cloud.</t>
  </si>
  <si>
    <t>Verify multiple copies of the provider are not added in MangeIQ UI</t>
  </si>
  <si>
    <r>
      <t xml:space="preserve">Verify Compute service provides following options  </t>
    </r>
    <r>
      <rPr>
        <b/>
        <sz val="11"/>
        <color theme="1"/>
        <rFont val="Calibri"/>
        <family val="2"/>
        <scheme val="minor"/>
      </rPr>
      <t>Provider, Availability Zones, Host Aggregates, Tenants, Flavors, Instances, Stacks, Key Pairs, Topology.</t>
    </r>
  </si>
  <si>
    <r>
      <t xml:space="preserve">Verify </t>
    </r>
    <r>
      <rPr>
        <b/>
        <sz val="11"/>
        <color theme="1"/>
        <rFont val="Calibri"/>
        <family val="2"/>
        <scheme val="minor"/>
      </rPr>
      <t>Grid, Tile, List View</t>
    </r>
    <r>
      <rPr>
        <sz val="11"/>
        <color theme="1"/>
        <rFont val="Calibri"/>
        <family val="2"/>
        <scheme val="minor"/>
      </rPr>
      <t xml:space="preserve"> is present on the top panel while adding the Provider.</t>
    </r>
  </si>
  <si>
    <r>
      <t xml:space="preserve">Verify Configuration option contains following fields in the drop down.
</t>
    </r>
    <r>
      <rPr>
        <b/>
        <sz val="11"/>
        <color theme="1"/>
        <rFont val="Calibri"/>
        <family val="2"/>
        <scheme val="minor"/>
      </rPr>
      <t>Refresh Relationships and Power States, Discover Cloud Providers, Add a New Cloud Provider, Edit Selected Cloud Provider, Remove Cloud Provider from Inventory.</t>
    </r>
  </si>
  <si>
    <r>
      <t>Verify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clicking on the </t>
    </r>
    <r>
      <rPr>
        <b/>
        <sz val="11"/>
        <color theme="1"/>
        <rFont val="Calibri"/>
        <family val="2"/>
        <scheme val="minor"/>
      </rPr>
      <t xml:space="preserve">Compute-&gt;Cloud-&gt;Provider </t>
    </r>
    <r>
      <rPr>
        <sz val="11"/>
        <color theme="1"/>
        <rFont val="Calibri"/>
        <family val="2"/>
        <scheme val="minor"/>
      </rPr>
      <t xml:space="preserve">link displays </t>
    </r>
    <r>
      <rPr>
        <b/>
        <sz val="11"/>
        <color theme="1"/>
        <rFont val="Calibri"/>
        <family val="2"/>
        <scheme val="minor"/>
      </rPr>
      <t>Configuration, Policy, Authentication, Download</t>
    </r>
    <r>
      <rPr>
        <sz val="11"/>
        <color theme="1"/>
        <rFont val="Calibri"/>
        <family val="2"/>
        <scheme val="minor"/>
      </rPr>
      <t xml:space="preserve"> option.</t>
    </r>
  </si>
  <si>
    <r>
      <t xml:space="preserve">Verify clicking on </t>
    </r>
    <r>
      <rPr>
        <b/>
        <sz val="11"/>
        <color theme="1"/>
        <rFont val="Calibri"/>
        <family val="2"/>
        <scheme val="minor"/>
      </rPr>
      <t>Validate</t>
    </r>
    <r>
      <rPr>
        <sz val="11"/>
        <color theme="1"/>
        <rFont val="Calibri"/>
        <family val="2"/>
        <scheme val="minor"/>
      </rPr>
      <t xml:space="preserve"> button validates the provided information and if the information is invalid it gives errors message.</t>
    </r>
  </si>
  <si>
    <r>
      <t xml:space="preserve">Go to </t>
    </r>
    <r>
      <rPr>
        <b/>
        <sz val="11"/>
        <color theme="1"/>
        <rFont val="Calibri"/>
        <family val="2"/>
        <scheme val="minor"/>
      </rPr>
      <t>Compute-&gt;Cloud-&gt;Provider</t>
    </r>
    <r>
      <rPr>
        <sz val="11"/>
        <color theme="1"/>
        <rFont val="Calibri"/>
        <family val="2"/>
        <scheme val="minor"/>
      </rPr>
      <t xml:space="preserve"> and verify wheather  </t>
    </r>
    <r>
      <rPr>
        <b/>
        <sz val="11"/>
        <color theme="1"/>
        <rFont val="Calibri"/>
        <family val="2"/>
        <scheme val="minor"/>
      </rPr>
      <t>Add Provider</t>
    </r>
    <r>
      <rPr>
        <sz val="11"/>
        <color theme="1"/>
        <rFont val="Calibri"/>
        <family val="2"/>
        <scheme val="minor"/>
      </rPr>
      <t xml:space="preserve"> option is available or not</t>
    </r>
  </si>
  <si>
    <t>Add Provider option should be available under Provider section</t>
  </si>
  <si>
    <t>Clicking on Add Provider option should show Name, Type, Zone option by default</t>
  </si>
  <si>
    <r>
      <t xml:space="preserve">Verify clicking on </t>
    </r>
    <r>
      <rPr>
        <b/>
        <sz val="11"/>
        <color theme="1"/>
        <rFont val="Calibri"/>
        <family val="2"/>
        <scheme val="minor"/>
      </rPr>
      <t>Add Provider</t>
    </r>
    <r>
      <rPr>
        <sz val="11"/>
        <color theme="1"/>
        <rFont val="Calibri"/>
        <family val="2"/>
        <scheme val="minor"/>
      </rPr>
      <t xml:space="preserve"> option displays </t>
    </r>
    <r>
      <rPr>
        <b/>
        <sz val="11"/>
        <color theme="1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Cancel</t>
    </r>
    <r>
      <rPr>
        <sz val="11"/>
        <color theme="1"/>
        <rFont val="Calibri"/>
        <family val="2"/>
        <scheme val="minor"/>
      </rPr>
      <t xml:space="preserve"> button and clicking on Cancel button website redirects to the previous page.</t>
    </r>
  </si>
  <si>
    <t>Clicking on Cancel button should redirect the user on previous page.</t>
  </si>
  <si>
    <r>
      <t xml:space="preserve">Provider name should be availble in the drop down list of </t>
    </r>
    <r>
      <rPr>
        <b/>
        <sz val="11"/>
        <color theme="1"/>
        <rFont val="Calibri"/>
        <family val="2"/>
        <scheme val="minor"/>
      </rPr>
      <t>Type</t>
    </r>
    <r>
      <rPr>
        <sz val="11"/>
        <color theme="1"/>
        <rFont val="Calibri"/>
        <family val="2"/>
        <scheme val="minor"/>
      </rPr>
      <t xml:space="preserve"> parameter.</t>
    </r>
  </si>
  <si>
    <t>Verify selecting provider from the drop down  displays the other predefined parameters for that particular cloud provider.</t>
  </si>
  <si>
    <t>After selecting the cloud provider from the drop down other predefined parameters should be display.</t>
  </si>
  <si>
    <t>All the required parameters should be mark with red background.</t>
  </si>
  <si>
    <t xml:space="preserve">Telefonica cloud should allow all the regions </t>
  </si>
  <si>
    <t>For single telefonica cloud multiple copies of the telefonica cloud with different names should not get added.</t>
  </si>
  <si>
    <t>Compute service of the telefonica cloud shoud provide the given options.</t>
  </si>
  <si>
    <t>The given views should be displayed on the top panel while adding cloud provider</t>
  </si>
  <si>
    <t>The configuration option under Add a New Cloud Provider should should display the mentioned options.</t>
  </si>
  <si>
    <t>The Configuration, Policy, Authentication, Download option should be provided.</t>
  </si>
  <si>
    <t>Clicking on Validate button should validate the provided information for Telefonica cloud.</t>
  </si>
  <si>
    <r>
      <t xml:space="preserve">Verify clicking on </t>
    </r>
    <r>
      <rPr>
        <b/>
        <sz val="11"/>
        <color theme="1"/>
        <rFont val="Calibri"/>
        <family val="2"/>
        <scheme val="minor"/>
      </rPr>
      <t>Add</t>
    </r>
    <r>
      <rPr>
        <sz val="11"/>
        <color theme="1"/>
        <rFont val="Calibri"/>
        <family val="2"/>
        <scheme val="minor"/>
      </rPr>
      <t xml:space="preserve"> button multiple times the provider is not getting added </t>
    </r>
  </si>
  <si>
    <r>
      <t xml:space="preserve">Verify clicking on </t>
    </r>
    <r>
      <rPr>
        <b/>
        <sz val="11"/>
        <color theme="1"/>
        <rFont val="Calibri"/>
        <family val="2"/>
        <scheme val="minor"/>
      </rPr>
      <t>Add</t>
    </r>
    <r>
      <rPr>
        <sz val="11"/>
        <color theme="1"/>
        <rFont val="Calibri"/>
        <family val="2"/>
        <scheme val="minor"/>
      </rPr>
      <t xml:space="preserve"> button, Telefonica cloud is getting added on the UI</t>
    </r>
  </si>
  <si>
    <r>
      <t xml:space="preserve">Clicking on </t>
    </r>
    <r>
      <rPr>
        <b/>
        <sz val="11"/>
        <color theme="1"/>
        <rFont val="Calibri"/>
        <family val="2"/>
        <scheme val="minor"/>
      </rPr>
      <t>Add</t>
    </r>
    <r>
      <rPr>
        <sz val="11"/>
        <color theme="1"/>
        <rFont val="Calibri"/>
        <family val="2"/>
        <scheme val="minor"/>
      </rPr>
      <t xml:space="preserve"> button should add the Telefonica provider.</t>
    </r>
  </si>
  <si>
    <r>
      <t xml:space="preserve">The provider should not get added multiple times clicking on </t>
    </r>
    <r>
      <rPr>
        <b/>
        <sz val="11"/>
        <color theme="1"/>
        <rFont val="Calibri"/>
        <family val="2"/>
        <scheme val="minor"/>
      </rPr>
      <t>Add</t>
    </r>
    <r>
      <rPr>
        <sz val="11"/>
        <color theme="1"/>
        <rFont val="Calibri"/>
        <family val="2"/>
        <scheme val="minor"/>
      </rPr>
      <t xml:space="preserve"> button multiple times.</t>
    </r>
  </si>
  <si>
    <t>Verify under Endpoint section under Events options celiometer, AMQP are getting added.</t>
  </si>
  <si>
    <t xml:space="preserve">Verify Tenant maaping is allowed or not </t>
  </si>
  <si>
    <t>User should be able to enable and disable the tenant mapping</t>
  </si>
  <si>
    <t>Under Events section Celiometer, AMQP should get added.</t>
  </si>
  <si>
    <t>Compute -Add Provider</t>
  </si>
  <si>
    <t>S</t>
  </si>
  <si>
    <t>Provider</t>
  </si>
  <si>
    <t>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</si>
</sst>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theme="3" tint="0.59999389629810485"/>
      </bottom>
      <diagonal/>
    </border>
    <border>
      <left style="medium">
        <color indexed="64"/>
      </left>
      <right/>
      <top/>
      <bottom style="medium">
        <color theme="3" tint="0.59999389629810485"/>
      </bottom>
      <diagonal/>
    </border>
    <border>
      <left style="medium">
        <color theme="3" tint="0.59999389629810485"/>
      </left>
      <right/>
      <top style="medium">
        <color theme="3" tint="0.59999389629810485"/>
      </top>
      <bottom/>
      <diagonal/>
    </border>
    <border>
      <left/>
      <right style="medium">
        <color indexed="64"/>
      </right>
      <top style="medium">
        <color theme="3" tint="0.59999389629810485"/>
      </top>
      <bottom/>
      <diagonal/>
    </border>
    <border>
      <left style="medium">
        <color indexed="64"/>
      </left>
      <right/>
      <top style="medium">
        <color theme="3" tint="0.59999389629810485"/>
      </top>
      <bottom/>
      <diagonal/>
    </border>
    <border>
      <left/>
      <right style="medium">
        <color theme="3" tint="0.59999389629810485"/>
      </right>
      <top style="medium">
        <color theme="3" tint="0.59999389629810485"/>
      </top>
      <bottom/>
      <diagonal/>
    </border>
    <border>
      <left style="medium">
        <color theme="3" tint="0.59999389629810485"/>
      </left>
      <right/>
      <top/>
      <bottom style="medium">
        <color indexed="64"/>
      </bottom>
      <diagonal/>
    </border>
    <border>
      <left/>
      <right style="medium">
        <color theme="3" tint="0.59999389629810485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5" fillId="2" borderId="0" applyNumberFormat="0" applyBorder="0" applyAlignment="0" applyProtection="0"/>
    <xf numFmtId="0" fontId="6" fillId="5" borderId="0" applyNumberFormat="0" applyBorder="0" applyAlignment="0" applyProtection="0"/>
    <xf numFmtId="0" fontId="5" fillId="6" borderId="0" applyNumberFormat="0" applyBorder="0" applyAlignment="0" applyProtection="0"/>
    <xf numFmtId="0" fontId="7" fillId="0" borderId="0" applyNumberFormat="0" applyFill="0" applyBorder="0" applyAlignment="0" applyProtection="0"/>
  </cellStyleXfs>
  <cellXfs count="76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vertical="top" wrapText="1"/>
    </xf>
    <xf numFmtId="0" fontId="5" fillId="2" borderId="2" xfId="1" applyBorder="1" applyAlignment="1">
      <alignment horizontal="center"/>
    </xf>
    <xf numFmtId="0" fontId="5" fillId="2" borderId="3" xfId="1" applyBorder="1" applyAlignment="1">
      <alignment horizontal="center"/>
    </xf>
    <xf numFmtId="0" fontId="5" fillId="2" borderId="4" xfId="1" applyBorder="1" applyAlignment="1">
      <alignment horizontal="center"/>
    </xf>
    <xf numFmtId="0" fontId="0" fillId="0" borderId="1" xfId="0" applyBorder="1"/>
    <xf numFmtId="0" fontId="3" fillId="2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left" vertical="top"/>
    </xf>
    <xf numFmtId="0" fontId="0" fillId="0" borderId="0" xfId="0" applyAlignment="1"/>
    <xf numFmtId="0" fontId="5" fillId="2" borderId="3" xfId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0" fillId="0" borderId="16" xfId="0" applyBorder="1"/>
    <xf numFmtId="0" fontId="0" fillId="0" borderId="15" xfId="0" applyBorder="1"/>
    <xf numFmtId="0" fontId="0" fillId="0" borderId="0" xfId="0"/>
    <xf numFmtId="0" fontId="0" fillId="0" borderId="0" xfId="0" applyBorder="1"/>
    <xf numFmtId="0" fontId="7" fillId="7" borderId="11" xfId="4" applyFill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" xfId="0" applyBorder="1" applyAlignment="1">
      <alignment horizontal="center" vertical="center"/>
    </xf>
    <xf numFmtId="0" fontId="0" fillId="8" borderId="24" xfId="0" applyFill="1" applyBorder="1" applyAlignment="1"/>
    <xf numFmtId="0" fontId="0" fillId="0" borderId="0" xfId="0"/>
    <xf numFmtId="0" fontId="0" fillId="8" borderId="14" xfId="0" applyFill="1" applyBorder="1" applyAlignment="1"/>
    <xf numFmtId="0" fontId="8" fillId="8" borderId="0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23" xfId="0" applyFill="1" applyBorder="1" applyAlignment="1"/>
    <xf numFmtId="0" fontId="0" fillId="8" borderId="14" xfId="0" applyFill="1" applyBorder="1" applyAlignment="1"/>
    <xf numFmtId="14" fontId="0" fillId="8" borderId="11" xfId="0" applyNumberFormat="1" applyFill="1" applyBorder="1" applyAlignment="1">
      <alignment horizontal="left" vertical="top"/>
    </xf>
    <xf numFmtId="0" fontId="0" fillId="8" borderId="11" xfId="0" applyFill="1" applyBorder="1" applyAlignment="1"/>
    <xf numFmtId="14" fontId="0" fillId="8" borderId="9" xfId="0" applyNumberFormat="1" applyFill="1" applyBorder="1" applyAlignment="1">
      <alignment horizontal="left" vertical="top"/>
    </xf>
    <xf numFmtId="0" fontId="0" fillId="0" borderId="26" xfId="0" applyBorder="1"/>
    <xf numFmtId="0" fontId="0" fillId="0" borderId="27" xfId="0" applyBorder="1"/>
    <xf numFmtId="0" fontId="0" fillId="8" borderId="12" xfId="0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28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7" fillId="0" borderId="1" xfId="4" applyBorder="1"/>
    <xf numFmtId="0" fontId="0" fillId="0" borderId="3" xfId="0" applyBorder="1" applyAlignment="1">
      <alignment horizontal="center" vertical="center"/>
    </xf>
    <xf numFmtId="0" fontId="7" fillId="0" borderId="3" xfId="4" applyBorder="1" applyAlignment="1">
      <alignment horizontal="left" vertical="top"/>
    </xf>
    <xf numFmtId="0" fontId="0" fillId="0" borderId="0" xfId="0"/>
    <xf numFmtId="0" fontId="2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/>
    </xf>
    <xf numFmtId="0" fontId="4" fillId="4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textRotation="90"/>
    </xf>
    <xf numFmtId="0" fontId="0" fillId="3" borderId="30" xfId="0" applyFill="1" applyBorder="1" applyAlignment="1">
      <alignment horizontal="center" vertical="center" textRotation="90"/>
    </xf>
    <xf numFmtId="0" fontId="0" fillId="3" borderId="3" xfId="0" applyFill="1" applyBorder="1" applyAlignment="1">
      <alignment horizontal="center" vertical="center" textRotation="90"/>
    </xf>
    <xf numFmtId="0" fontId="3" fillId="9" borderId="1" xfId="1" applyFont="1" applyFill="1" applyBorder="1" applyAlignment="1">
      <alignment horizontal="center"/>
    </xf>
    <xf numFmtId="0" fontId="5" fillId="9" borderId="2" xfId="1" applyFill="1" applyBorder="1" applyAlignment="1">
      <alignment horizontal="center"/>
    </xf>
    <xf numFmtId="0" fontId="5" fillId="9" borderId="3" xfId="1" applyFill="1" applyBorder="1" applyAlignment="1">
      <alignment horizontal="center" vertical="top" wrapText="1"/>
    </xf>
    <xf numFmtId="0" fontId="5" fillId="9" borderId="3" xfId="1" applyFill="1" applyBorder="1" applyAlignment="1">
      <alignment horizontal="center"/>
    </xf>
    <xf numFmtId="0" fontId="5" fillId="9" borderId="4" xfId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0" fillId="0" borderId="6" xfId="0" applyBorder="1"/>
    <xf numFmtId="0" fontId="0" fillId="0" borderId="10" xfId="0" applyBorder="1"/>
    <xf numFmtId="0" fontId="0" fillId="0" borderId="7" xfId="0" applyBorder="1"/>
    <xf numFmtId="0" fontId="0" fillId="0" borderId="32" xfId="0" applyBorder="1"/>
    <xf numFmtId="0" fontId="0" fillId="0" borderId="3" xfId="0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0" fillId="8" borderId="33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8" xfId="0" applyFill="1" applyBorder="1" applyAlignment="1"/>
  </cellXfs>
  <cellStyles count="5">
    <cellStyle name="60% - Accent1 2" xfId="3"/>
    <cellStyle name="Accent1" xfId="1" builtinId="29"/>
    <cellStyle name="Hyperlink" xfId="4" builtinId="8"/>
    <cellStyle name="Neutral 2" xfId="2"/>
    <cellStyle name="Normal" xfId="0" builtinId="0"/>
  </cellStyles>
  <dxfs count="38">
    <dxf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Light16">
    <tableStyle name="MySqlDefault" pivot="0" table="0" count="2">
      <tableStyleElement type="wholeTable" dxfId="37"/>
      <tableStyleElement type="headerRow" dxfId="36"/>
    </tableStyle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0</xdr:rowOff>
    </xdr:from>
    <xdr:to>
      <xdr:col>11</xdr:col>
      <xdr:colOff>18895</xdr:colOff>
      <xdr:row>6</xdr:row>
      <xdr:rowOff>66595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A2C4902-A212-41BC-A292-7A7156405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571500"/>
          <a:ext cx="1238095" cy="6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</xdr:col>
      <xdr:colOff>733424</xdr:colOff>
      <xdr:row>7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589670-879D-4B50-BEC9-77297CD5D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8625"/>
          <a:ext cx="1419224" cy="9620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</xdr:col>
      <xdr:colOff>733424</xdr:colOff>
      <xdr:row>7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E330FE-5AB1-4996-BAE1-7B1A99240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8625"/>
          <a:ext cx="1419224" cy="9620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</xdr:col>
      <xdr:colOff>733424</xdr:colOff>
      <xdr:row>7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D5E256-BF73-4A08-8238-B1B4B5214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8625"/>
          <a:ext cx="1419224" cy="9620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</xdr:col>
      <xdr:colOff>733424</xdr:colOff>
      <xdr:row>7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192D9B-100C-46D4-BA49-FFF674582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8625"/>
          <a:ext cx="1419224" cy="9620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e224" displayName="Table224" ref="B12:F29" totalsRowShown="0" headerRowDxfId="35" headerRowBorderDxfId="34" tableBorderDxfId="33" totalsRowBorderDxfId="32" headerRowCellStyle="Accent1">
  <autoFilter ref="B12:F29"/>
  <tableColumns count="5">
    <tableColumn id="1" name="Sr. No." dataDxfId="31"/>
    <tableColumn id="2" name="Test Case Name" dataDxfId="30"/>
    <tableColumn id="4" name="Expected Result" dataDxfId="29"/>
    <tableColumn id="5" name="Actual Result" dataDxfId="28"/>
    <tableColumn id="6" name="Status" dataDxfId="27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1" name="Table2242" displayName="Table2242" ref="B12:F29" totalsRowShown="0" headerRowDxfId="0" headerRowBorderDxfId="2" tableBorderDxfId="3" totalsRowBorderDxfId="1" headerRowCellStyle="Accent1">
  <autoFilter ref="B12:F29"/>
  <tableColumns count="5">
    <tableColumn id="1" name="Sr. No." dataDxfId="26"/>
    <tableColumn id="2" name="Test Case Name" dataDxfId="25"/>
    <tableColumn id="4" name="Expected Result" dataDxfId="24"/>
    <tableColumn id="5" name="Actual Result" dataDxfId="23"/>
    <tableColumn id="6" name="Status" dataDxfId="22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4" name="Table224235" displayName="Table224235" ref="B12:F29" totalsRowShown="0" headerRowDxfId="12" headerRowBorderDxfId="10" tableBorderDxfId="11" totalsRowBorderDxfId="9" headerRowCellStyle="Accent1">
  <autoFilter ref="B12:F29"/>
  <tableColumns count="5">
    <tableColumn id="1" name="Sr. No." dataDxfId="8"/>
    <tableColumn id="2" name="Test Case Name" dataDxfId="7"/>
    <tableColumn id="4" name="Expected Result" dataDxfId="6"/>
    <tableColumn id="5" name="Actual Result" dataDxfId="5"/>
    <tableColumn id="6" name="Status" dataDxfId="4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2" name="Table22423" displayName="Table22423" ref="B12:F29" totalsRowShown="0" headerRowDxfId="21" headerRowBorderDxfId="19" tableBorderDxfId="20" totalsRowBorderDxfId="18" headerRowCellStyle="Accent1">
  <autoFilter ref="B12:F29"/>
  <tableColumns count="5">
    <tableColumn id="1" name="Sr. No." dataDxfId="17"/>
    <tableColumn id="2" name="Test Case Name" dataDxfId="16"/>
    <tableColumn id="4" name="Expected Result" dataDxfId="15"/>
    <tableColumn id="5" name="Actual Result" dataDxfId="14"/>
    <tableColumn id="6" name="Status" dataDxfId="13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30"/>
  <sheetViews>
    <sheetView workbookViewId="0">
      <selection activeCell="E16" sqref="E16:H16"/>
    </sheetView>
  </sheetViews>
  <sheetFormatPr defaultRowHeight="15" x14ac:dyDescent="0.25"/>
  <cols>
    <col min="12" max="12" width="10" customWidth="1"/>
  </cols>
  <sheetData>
    <row r="1" spans="4:18" ht="15" customHeight="1" x14ac:dyDescent="0.25">
      <c r="H1" s="32" t="s">
        <v>26</v>
      </c>
      <c r="I1" s="32"/>
      <c r="J1" s="32"/>
      <c r="K1" s="32"/>
      <c r="L1" s="32"/>
      <c r="M1" s="32"/>
    </row>
    <row r="2" spans="4:18" x14ac:dyDescent="0.25">
      <c r="H2" s="32"/>
      <c r="I2" s="32"/>
      <c r="J2" s="32"/>
      <c r="K2" s="32"/>
      <c r="L2" s="32"/>
      <c r="M2" s="32"/>
    </row>
    <row r="4" spans="4:18" s="19" customFormat="1" x14ac:dyDescent="0.25"/>
    <row r="5" spans="4:18" s="19" customFormat="1" x14ac:dyDescent="0.25"/>
    <row r="6" spans="4:18" s="19" customFormat="1" x14ac:dyDescent="0.25"/>
    <row r="7" spans="4:18" s="19" customFormat="1" x14ac:dyDescent="0.25"/>
    <row r="8" spans="4:18" ht="15.75" thickBot="1" x14ac:dyDescent="0.3"/>
    <row r="9" spans="4:18" ht="15.75" thickBot="1" x14ac:dyDescent="0.3">
      <c r="D9" s="19"/>
      <c r="E9" s="19"/>
      <c r="F9" s="33" t="s">
        <v>14</v>
      </c>
      <c r="G9" s="34"/>
      <c r="H9" s="35"/>
      <c r="I9" s="20"/>
      <c r="J9" s="20"/>
      <c r="K9" s="18"/>
      <c r="L9" s="19"/>
      <c r="M9" s="33" t="s">
        <v>15</v>
      </c>
      <c r="N9" s="34"/>
      <c r="O9" s="34"/>
      <c r="P9" s="35"/>
      <c r="Q9" s="17"/>
      <c r="R9" s="18"/>
    </row>
    <row r="10" spans="4:18" ht="15.75" thickBot="1" x14ac:dyDescent="0.3">
      <c r="D10" s="22"/>
      <c r="E10" s="23"/>
      <c r="F10" s="36"/>
      <c r="G10" s="37"/>
      <c r="H10" s="38"/>
      <c r="I10" s="24"/>
      <c r="J10" s="25"/>
      <c r="K10" s="22"/>
      <c r="L10" s="23"/>
      <c r="M10" s="36"/>
      <c r="N10" s="37"/>
      <c r="O10" s="37"/>
      <c r="P10" s="38"/>
      <c r="Q10" s="19"/>
      <c r="R10" s="19"/>
    </row>
    <row r="11" spans="4:18" ht="15.75" thickBot="1" x14ac:dyDescent="0.3">
      <c r="D11" s="26"/>
      <c r="E11" s="19"/>
      <c r="F11" s="19"/>
      <c r="G11" s="19"/>
      <c r="H11" s="19"/>
      <c r="I11" s="19"/>
      <c r="J11" s="27"/>
      <c r="K11" s="20"/>
      <c r="L11" s="19"/>
      <c r="M11" s="19"/>
      <c r="N11" s="19"/>
      <c r="O11" s="19"/>
      <c r="P11" s="19"/>
      <c r="Q11" s="19"/>
      <c r="R11" s="19"/>
    </row>
    <row r="12" spans="4:18" x14ac:dyDescent="0.25">
      <c r="D12" s="33" t="s">
        <v>29</v>
      </c>
      <c r="E12" s="34"/>
      <c r="F12" s="34"/>
      <c r="G12" s="34"/>
      <c r="H12" s="34"/>
      <c r="I12" s="34"/>
      <c r="J12" s="35"/>
      <c r="K12" s="39" t="s">
        <v>19</v>
      </c>
      <c r="L12" s="40"/>
      <c r="M12" s="40" t="s">
        <v>20</v>
      </c>
      <c r="N12" s="40"/>
      <c r="O12" s="31"/>
      <c r="P12" s="31"/>
      <c r="Q12" s="31"/>
      <c r="R12" s="29"/>
    </row>
    <row r="13" spans="4:18" ht="15.75" thickBot="1" x14ac:dyDescent="0.3">
      <c r="D13" s="36"/>
      <c r="E13" s="37"/>
      <c r="F13" s="37"/>
      <c r="G13" s="37"/>
      <c r="H13" s="37"/>
      <c r="I13" s="37"/>
      <c r="J13" s="38"/>
      <c r="K13" s="75" t="s">
        <v>16</v>
      </c>
      <c r="L13" s="42"/>
      <c r="M13" s="41"/>
      <c r="N13" s="41"/>
      <c r="O13" s="42" t="s">
        <v>21</v>
      </c>
      <c r="P13" s="42"/>
      <c r="Q13" s="41"/>
      <c r="R13" s="43"/>
    </row>
    <row r="14" spans="4:18" ht="15.75" thickBot="1" x14ac:dyDescent="0.3">
      <c r="D14" s="67"/>
      <c r="E14" s="68"/>
      <c r="F14" s="68"/>
      <c r="G14" s="68"/>
      <c r="H14" s="68"/>
      <c r="I14" s="68"/>
      <c r="J14" s="69"/>
      <c r="K14" s="44"/>
      <c r="L14" s="45"/>
      <c r="M14" s="45"/>
      <c r="N14" s="45"/>
      <c r="O14" s="45"/>
      <c r="P14" s="45"/>
      <c r="Q14" s="45"/>
      <c r="R14" s="70"/>
    </row>
    <row r="15" spans="4:18" ht="15.75" thickBot="1" x14ac:dyDescent="0.3">
      <c r="D15" s="72" t="s">
        <v>17</v>
      </c>
      <c r="E15" s="46" t="s">
        <v>23</v>
      </c>
      <c r="F15" s="47"/>
      <c r="G15" s="47"/>
      <c r="H15" s="48"/>
      <c r="I15" s="46" t="s">
        <v>24</v>
      </c>
      <c r="J15" s="48"/>
      <c r="K15" s="49" t="s">
        <v>11</v>
      </c>
      <c r="L15" s="50"/>
      <c r="M15" s="49" t="s">
        <v>18</v>
      </c>
      <c r="N15" s="50"/>
      <c r="O15" s="73" t="s">
        <v>22</v>
      </c>
      <c r="P15" s="74"/>
      <c r="Q15" s="74" t="s">
        <v>25</v>
      </c>
      <c r="R15" s="50"/>
    </row>
    <row r="16" spans="4:18" x14ac:dyDescent="0.25">
      <c r="D16" s="71">
        <v>1</v>
      </c>
      <c r="E16" s="53" t="s">
        <v>68</v>
      </c>
      <c r="F16" s="53"/>
      <c r="G16" s="53"/>
      <c r="H16" s="53"/>
      <c r="I16" s="52">
        <f>COUNT(Table224[])</f>
        <v>17</v>
      </c>
      <c r="J16" s="52"/>
      <c r="K16" s="52">
        <f>COUNTIF(Table224[Status],"Pass")</f>
        <v>0</v>
      </c>
      <c r="L16" s="52"/>
      <c r="M16" s="52">
        <f>COUNTIF(Table224[Status],"Fail")</f>
        <v>0</v>
      </c>
      <c r="N16" s="52"/>
      <c r="O16" s="52">
        <f>COUNTIF(Table224[Status],"Partially pass")</f>
        <v>0</v>
      </c>
      <c r="P16" s="52"/>
      <c r="Q16" s="52">
        <f>COUNTIF(Table224[Status],"Concer")</f>
        <v>0</v>
      </c>
      <c r="R16" s="52"/>
    </row>
    <row r="17" spans="3:19" x14ac:dyDescent="0.25">
      <c r="D17" s="9">
        <v>2</v>
      </c>
      <c r="E17" s="51" t="s">
        <v>27</v>
      </c>
      <c r="F17" s="51"/>
      <c r="G17" s="51"/>
      <c r="H17" s="51"/>
      <c r="I17" s="52">
        <f>COUNT(#REF!)</f>
        <v>0</v>
      </c>
      <c r="J17" s="52"/>
      <c r="K17" s="52">
        <f>COUNTIF(Table224[Status],"Pass")</f>
        <v>0</v>
      </c>
      <c r="L17" s="52"/>
      <c r="M17" s="52">
        <f>COUNTIF(Table224[Status],"Fail")</f>
        <v>0</v>
      </c>
      <c r="N17" s="52"/>
      <c r="O17" s="52">
        <f>COUNTIF(Table224[Status],"Partially pass")</f>
        <v>0</v>
      </c>
      <c r="P17" s="52"/>
      <c r="Q17" s="52">
        <f>COUNTIF(Table224[Status],"Concer")</f>
        <v>0</v>
      </c>
      <c r="R17" s="52"/>
    </row>
    <row r="18" spans="3:19" x14ac:dyDescent="0.25">
      <c r="C18" s="19"/>
      <c r="D18" s="9">
        <v>2</v>
      </c>
      <c r="E18" s="51" t="s">
        <v>69</v>
      </c>
      <c r="F18" s="51"/>
      <c r="G18" s="51"/>
      <c r="H18" s="51"/>
      <c r="I18" s="52">
        <f>COUNT(#REF!)</f>
        <v>0</v>
      </c>
      <c r="J18" s="52"/>
      <c r="K18" s="52">
        <f>COUNTIF(Table224[Status],"Pass")</f>
        <v>0</v>
      </c>
      <c r="L18" s="52"/>
      <c r="M18" s="52">
        <f>COUNTIF(Table224[Status],"Fail")</f>
        <v>0</v>
      </c>
      <c r="N18" s="52"/>
      <c r="O18" s="52">
        <f>COUNTIF(Table224[Status],"Partially pass")</f>
        <v>0</v>
      </c>
      <c r="P18" s="52"/>
      <c r="Q18" s="52">
        <f>COUNTIF(Table224[Status],"Concer")</f>
        <v>0</v>
      </c>
      <c r="R18" s="52"/>
      <c r="S18" s="19"/>
    </row>
    <row r="19" spans="3:19" x14ac:dyDescent="0.25">
      <c r="C19" s="19"/>
      <c r="D19" s="9">
        <v>2</v>
      </c>
      <c r="E19" s="51" t="s">
        <v>28</v>
      </c>
      <c r="F19" s="51"/>
      <c r="G19" s="51"/>
      <c r="H19" s="51"/>
      <c r="I19" s="52">
        <f>COUNT(#REF!)</f>
        <v>0</v>
      </c>
      <c r="J19" s="52"/>
      <c r="K19" s="52">
        <f>COUNTIF(Table224[Status],"Pass")</f>
        <v>0</v>
      </c>
      <c r="L19" s="52"/>
      <c r="M19" s="52">
        <f>COUNTIF(Table224[Status],"Fail")</f>
        <v>0</v>
      </c>
      <c r="N19" s="52"/>
      <c r="O19" s="52">
        <f>COUNTIF(Table224[Status],"Partially pass")</f>
        <v>0</v>
      </c>
      <c r="P19" s="52"/>
      <c r="Q19" s="52">
        <f>COUNTIF(Table224[Status],"Concer")</f>
        <v>0</v>
      </c>
      <c r="R19" s="52"/>
      <c r="S19" s="19"/>
    </row>
    <row r="20" spans="3:19" x14ac:dyDescent="0.25">
      <c r="C20" s="19"/>
      <c r="D20" s="19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19"/>
    </row>
    <row r="21" spans="3:19" x14ac:dyDescent="0.25">
      <c r="C21" s="19"/>
      <c r="D21" s="19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19"/>
    </row>
    <row r="22" spans="3:19" x14ac:dyDescent="0.25">
      <c r="C22" s="19"/>
      <c r="D22" s="19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19"/>
    </row>
    <row r="23" spans="3:19" x14ac:dyDescent="0.25">
      <c r="C23" s="19"/>
      <c r="D23" s="19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19"/>
    </row>
    <row r="24" spans="3:19" x14ac:dyDescent="0.25">
      <c r="C24" s="19"/>
      <c r="D24" s="19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19"/>
    </row>
    <row r="25" spans="3:19" x14ac:dyDescent="0.25">
      <c r="C25" s="19"/>
      <c r="D25" s="19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19"/>
    </row>
    <row r="26" spans="3:19" x14ac:dyDescent="0.25">
      <c r="C26" s="19"/>
      <c r="D26" s="19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19"/>
    </row>
    <row r="27" spans="3:19" x14ac:dyDescent="0.25">
      <c r="C27" s="19"/>
      <c r="D27" s="19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19"/>
    </row>
    <row r="28" spans="3:19" x14ac:dyDescent="0.25">
      <c r="C28" s="19"/>
      <c r="D28" s="19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19"/>
    </row>
    <row r="29" spans="3:19" x14ac:dyDescent="0.25">
      <c r="C29" s="19"/>
      <c r="D29" s="19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19"/>
    </row>
    <row r="30" spans="3:19" x14ac:dyDescent="0.25"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</row>
  </sheetData>
  <mergeCells count="102">
    <mergeCell ref="E27:H27"/>
    <mergeCell ref="I27:J27"/>
    <mergeCell ref="K27:L27"/>
    <mergeCell ref="M27:N27"/>
    <mergeCell ref="O27:P27"/>
    <mergeCell ref="Q27:R27"/>
    <mergeCell ref="E26:H26"/>
    <mergeCell ref="I26:J26"/>
    <mergeCell ref="K26:L26"/>
    <mergeCell ref="M26:N26"/>
    <mergeCell ref="O26:P26"/>
    <mergeCell ref="Q26:R26"/>
    <mergeCell ref="E29:H29"/>
    <mergeCell ref="I29:J29"/>
    <mergeCell ref="K29:L29"/>
    <mergeCell ref="M29:N29"/>
    <mergeCell ref="O29:P29"/>
    <mergeCell ref="Q29:R29"/>
    <mergeCell ref="E28:H28"/>
    <mergeCell ref="I28:J28"/>
    <mergeCell ref="K28:L28"/>
    <mergeCell ref="M28:N28"/>
    <mergeCell ref="O28:P28"/>
    <mergeCell ref="Q28:R28"/>
    <mergeCell ref="E25:H25"/>
    <mergeCell ref="I25:J25"/>
    <mergeCell ref="K25:L25"/>
    <mergeCell ref="M25:N25"/>
    <mergeCell ref="O25:P25"/>
    <mergeCell ref="Q25:R25"/>
    <mergeCell ref="E24:H24"/>
    <mergeCell ref="I24:J24"/>
    <mergeCell ref="K24:L24"/>
    <mergeCell ref="M24:N24"/>
    <mergeCell ref="O24:P24"/>
    <mergeCell ref="Q24:R24"/>
    <mergeCell ref="E23:H23"/>
    <mergeCell ref="I23:J23"/>
    <mergeCell ref="K23:L23"/>
    <mergeCell ref="M23:N23"/>
    <mergeCell ref="O23:P23"/>
    <mergeCell ref="Q23:R23"/>
    <mergeCell ref="E22:H22"/>
    <mergeCell ref="I22:J22"/>
    <mergeCell ref="K22:L22"/>
    <mergeCell ref="M22:N22"/>
    <mergeCell ref="O22:P22"/>
    <mergeCell ref="Q22:R22"/>
    <mergeCell ref="E21:H21"/>
    <mergeCell ref="I21:J21"/>
    <mergeCell ref="K21:L21"/>
    <mergeCell ref="M21:N21"/>
    <mergeCell ref="O21:P21"/>
    <mergeCell ref="Q21:R21"/>
    <mergeCell ref="E20:H20"/>
    <mergeCell ref="I20:J20"/>
    <mergeCell ref="K20:L20"/>
    <mergeCell ref="M20:N20"/>
    <mergeCell ref="O20:P20"/>
    <mergeCell ref="Q20:R20"/>
    <mergeCell ref="E19:H19"/>
    <mergeCell ref="I19:J19"/>
    <mergeCell ref="K19:L19"/>
    <mergeCell ref="M19:N19"/>
    <mergeCell ref="O19:P19"/>
    <mergeCell ref="Q19:R19"/>
    <mergeCell ref="E18:H18"/>
    <mergeCell ref="I18:J18"/>
    <mergeCell ref="K18:L18"/>
    <mergeCell ref="M18:N18"/>
    <mergeCell ref="O18:P18"/>
    <mergeCell ref="Q18:R18"/>
    <mergeCell ref="E17:H17"/>
    <mergeCell ref="I17:J17"/>
    <mergeCell ref="K17:L17"/>
    <mergeCell ref="M17:N17"/>
    <mergeCell ref="O17:P17"/>
    <mergeCell ref="Q17:R17"/>
    <mergeCell ref="E16:H16"/>
    <mergeCell ref="I16:J16"/>
    <mergeCell ref="K16:L16"/>
    <mergeCell ref="M16:N16"/>
    <mergeCell ref="O16:P16"/>
    <mergeCell ref="Q16:R16"/>
    <mergeCell ref="Q13:R13"/>
    <mergeCell ref="D14:J14"/>
    <mergeCell ref="K14:R14"/>
    <mergeCell ref="E15:H15"/>
    <mergeCell ref="I15:J15"/>
    <mergeCell ref="K15:L15"/>
    <mergeCell ref="M15:N15"/>
    <mergeCell ref="O15:P15"/>
    <mergeCell ref="Q15:R15"/>
    <mergeCell ref="H1:M2"/>
    <mergeCell ref="F9:H10"/>
    <mergeCell ref="M9:P10"/>
    <mergeCell ref="D12:J13"/>
    <mergeCell ref="K12:L12"/>
    <mergeCell ref="M12:N12"/>
    <mergeCell ref="K13:L13"/>
    <mergeCell ref="M13:N13"/>
    <mergeCell ref="O13:P13"/>
  </mergeCells>
  <hyperlinks>
    <hyperlink ref="E16:H16" location="Provider!A1" tooltip="Login" display="Provider"/>
    <hyperlink ref="E17:H17" location="Compute!A1" tooltip="Security Groups" display="Compute"/>
    <hyperlink ref="E18:H19" location="Datasource!A1" tooltip="Security Groups" display="Datasource"/>
    <hyperlink ref="E18:H18" location="Storage!A1" tooltip="Security Groups" display="Storage"/>
    <hyperlink ref="E19:H19" location="Network!A1" tooltip="Security Groups" display="Network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abSelected="1" zoomScaleNormal="100" workbookViewId="0">
      <selection activeCell="E5" sqref="E5"/>
    </sheetView>
  </sheetViews>
  <sheetFormatPr defaultRowHeight="15" x14ac:dyDescent="0.25"/>
  <cols>
    <col min="1" max="1" width="10.28515625" bestFit="1" customWidth="1"/>
    <col min="2" max="2" width="11" style="2" customWidth="1"/>
    <col min="3" max="3" width="41.85546875" bestFit="1" customWidth="1"/>
    <col min="4" max="4" width="39.7109375" style="11" bestFit="1" customWidth="1"/>
    <col min="5" max="5" width="25" customWidth="1"/>
    <col min="6" max="6" width="17.140625" bestFit="1" customWidth="1"/>
    <col min="7" max="7" width="11" bestFit="1" customWidth="1"/>
    <col min="9" max="9" width="5.28515625" customWidth="1"/>
  </cols>
  <sheetData>
    <row r="1" spans="1:6" ht="18.75" customHeight="1" x14ac:dyDescent="0.25">
      <c r="A1" s="57" t="s">
        <v>30</v>
      </c>
      <c r="B1" s="57"/>
      <c r="C1" s="57"/>
      <c r="D1" s="57"/>
    </row>
    <row r="2" spans="1:6" x14ac:dyDescent="0.25">
      <c r="A2" s="57"/>
      <c r="B2" s="57"/>
      <c r="C2" s="57"/>
      <c r="D2" s="57"/>
    </row>
    <row r="3" spans="1:6" x14ac:dyDescent="0.25">
      <c r="C3" s="55" t="s">
        <v>10</v>
      </c>
      <c r="D3" s="56"/>
    </row>
    <row r="4" spans="1:6" x14ac:dyDescent="0.25">
      <c r="C4" s="15" t="s">
        <v>1</v>
      </c>
      <c r="D4" s="16">
        <f>COUNT(Table224[])</f>
        <v>17</v>
      </c>
      <c r="E4" s="1"/>
    </row>
    <row r="5" spans="1:6" x14ac:dyDescent="0.25">
      <c r="A5" s="30"/>
      <c r="B5" s="30"/>
      <c r="C5" s="15" t="s">
        <v>2</v>
      </c>
      <c r="D5" s="16">
        <f>COUNTIF(Table224[Status],"Pass")</f>
        <v>0</v>
      </c>
      <c r="E5" s="1"/>
    </row>
    <row r="6" spans="1:6" x14ac:dyDescent="0.25">
      <c r="C6" s="15" t="s">
        <v>3</v>
      </c>
      <c r="D6" s="16">
        <f>COUNTIF(Table224[Status],"Fail")</f>
        <v>0</v>
      </c>
      <c r="E6" s="1"/>
    </row>
    <row r="7" spans="1:6" x14ac:dyDescent="0.25">
      <c r="C7" s="15" t="s">
        <v>5</v>
      </c>
      <c r="D7" s="16">
        <f>COUNTIF(Table224[Status],"Partially passed")</f>
        <v>0</v>
      </c>
      <c r="E7" s="1"/>
    </row>
    <row r="8" spans="1:6" ht="15.75" thickBot="1" x14ac:dyDescent="0.3">
      <c r="A8" s="21" t="s">
        <v>13</v>
      </c>
      <c r="B8" s="21" t="s">
        <v>12</v>
      </c>
      <c r="C8" s="15" t="s">
        <v>4</v>
      </c>
      <c r="D8" s="16">
        <f>COUNTIF(Table224[Status],"Concern")</f>
        <v>0</v>
      </c>
      <c r="E8" s="1"/>
    </row>
    <row r="9" spans="1:6" x14ac:dyDescent="0.25">
      <c r="C9" s="3"/>
      <c r="D9" s="10"/>
      <c r="E9" s="1"/>
    </row>
    <row r="10" spans="1:6" x14ac:dyDescent="0.25">
      <c r="C10" s="3"/>
      <c r="D10" s="10"/>
      <c r="E10" s="1"/>
    </row>
    <row r="12" spans="1:6" s="2" customFormat="1" x14ac:dyDescent="0.25">
      <c r="A12" s="8" t="s">
        <v>31</v>
      </c>
      <c r="B12" s="4" t="s">
        <v>6</v>
      </c>
      <c r="C12" s="12" t="s">
        <v>0</v>
      </c>
      <c r="D12" s="12" t="s">
        <v>7</v>
      </c>
      <c r="E12" s="5" t="s">
        <v>8</v>
      </c>
      <c r="F12" s="6" t="s">
        <v>9</v>
      </c>
    </row>
    <row r="13" spans="1:6" ht="45" customHeight="1" x14ac:dyDescent="0.25">
      <c r="A13" s="58" t="s">
        <v>66</v>
      </c>
      <c r="B13" s="28">
        <v>1</v>
      </c>
      <c r="C13" s="13" t="s">
        <v>42</v>
      </c>
      <c r="D13" s="13" t="s">
        <v>43</v>
      </c>
      <c r="E13" s="7"/>
      <c r="F13" s="7"/>
    </row>
    <row r="14" spans="1:6" ht="30" x14ac:dyDescent="0.25">
      <c r="A14" s="59"/>
      <c r="B14" s="28">
        <v>2</v>
      </c>
      <c r="C14" s="13" t="s">
        <v>32</v>
      </c>
      <c r="D14" s="13" t="s">
        <v>44</v>
      </c>
      <c r="E14" s="7"/>
      <c r="F14" s="7"/>
    </row>
    <row r="15" spans="1:6" ht="60" x14ac:dyDescent="0.25">
      <c r="A15" s="59"/>
      <c r="B15" s="28">
        <v>3</v>
      </c>
      <c r="C15" s="13" t="s">
        <v>45</v>
      </c>
      <c r="D15" s="13" t="s">
        <v>46</v>
      </c>
      <c r="E15" s="7"/>
      <c r="F15" s="7"/>
    </row>
    <row r="16" spans="1:6" ht="30" x14ac:dyDescent="0.25">
      <c r="A16" s="59"/>
      <c r="B16" s="28">
        <v>4</v>
      </c>
      <c r="C16" s="13" t="s">
        <v>33</v>
      </c>
      <c r="D16" s="13" t="s">
        <v>47</v>
      </c>
      <c r="E16" s="7"/>
      <c r="F16" s="7"/>
    </row>
    <row r="17" spans="1:6" ht="45" x14ac:dyDescent="0.25">
      <c r="A17" s="59"/>
      <c r="B17" s="28">
        <v>5</v>
      </c>
      <c r="C17" s="13" t="s">
        <v>48</v>
      </c>
      <c r="D17" s="13" t="s">
        <v>49</v>
      </c>
      <c r="E17" s="7"/>
      <c r="F17" s="7"/>
    </row>
    <row r="18" spans="1:6" ht="30" x14ac:dyDescent="0.25">
      <c r="A18" s="59"/>
      <c r="B18" s="28">
        <v>6</v>
      </c>
      <c r="C18" s="13" t="s">
        <v>34</v>
      </c>
      <c r="D18" s="13" t="s">
        <v>50</v>
      </c>
      <c r="E18" s="7"/>
      <c r="F18" s="7"/>
    </row>
    <row r="19" spans="1:6" ht="30" x14ac:dyDescent="0.25">
      <c r="A19" s="59"/>
      <c r="B19" s="28">
        <v>7</v>
      </c>
      <c r="C19" s="13" t="s">
        <v>35</v>
      </c>
      <c r="D19" s="13" t="s">
        <v>51</v>
      </c>
      <c r="E19" s="7"/>
      <c r="F19" s="7"/>
    </row>
    <row r="20" spans="1:6" ht="45" x14ac:dyDescent="0.25">
      <c r="A20" s="59"/>
      <c r="B20" s="28">
        <v>8</v>
      </c>
      <c r="C20" s="13" t="s">
        <v>36</v>
      </c>
      <c r="D20" s="14" t="s">
        <v>52</v>
      </c>
      <c r="E20" s="7"/>
      <c r="F20" s="7"/>
    </row>
    <row r="21" spans="1:6" ht="60" x14ac:dyDescent="0.25">
      <c r="A21" s="59"/>
      <c r="B21" s="28">
        <v>9</v>
      </c>
      <c r="C21" s="13" t="s">
        <v>37</v>
      </c>
      <c r="D21" s="13" t="s">
        <v>53</v>
      </c>
      <c r="E21" s="7"/>
      <c r="F21" s="7"/>
    </row>
    <row r="22" spans="1:6" ht="30" x14ac:dyDescent="0.25">
      <c r="A22" s="59"/>
      <c r="B22" s="28">
        <v>10</v>
      </c>
      <c r="C22" s="13" t="s">
        <v>38</v>
      </c>
      <c r="D22" s="13" t="s">
        <v>54</v>
      </c>
      <c r="E22" s="7"/>
      <c r="F22" s="7"/>
    </row>
    <row r="23" spans="1:6" ht="90" x14ac:dyDescent="0.25">
      <c r="A23" s="59"/>
      <c r="B23" s="28">
        <v>11</v>
      </c>
      <c r="C23" s="13" t="s">
        <v>39</v>
      </c>
      <c r="D23" s="13" t="s">
        <v>55</v>
      </c>
      <c r="E23" s="7"/>
      <c r="F23" s="7"/>
    </row>
    <row r="24" spans="1:6" ht="45" x14ac:dyDescent="0.25">
      <c r="A24" s="59"/>
      <c r="B24" s="28">
        <v>12</v>
      </c>
      <c r="C24" s="13" t="s">
        <v>40</v>
      </c>
      <c r="D24" s="13" t="s">
        <v>56</v>
      </c>
      <c r="E24" s="7"/>
      <c r="F24" s="7"/>
    </row>
    <row r="25" spans="1:6" ht="60" x14ac:dyDescent="0.25">
      <c r="A25" s="59"/>
      <c r="B25" s="28">
        <v>13</v>
      </c>
      <c r="C25" s="13" t="s">
        <v>41</v>
      </c>
      <c r="D25" s="13" t="s">
        <v>57</v>
      </c>
      <c r="E25" s="7"/>
      <c r="F25" s="7"/>
    </row>
    <row r="26" spans="1:6" ht="30" x14ac:dyDescent="0.25">
      <c r="A26" s="59"/>
      <c r="B26" s="28">
        <v>14</v>
      </c>
      <c r="C26" s="13" t="s">
        <v>59</v>
      </c>
      <c r="D26" s="13" t="s">
        <v>60</v>
      </c>
      <c r="E26" s="7"/>
      <c r="F26" s="7"/>
    </row>
    <row r="27" spans="1:6" ht="45" customHeight="1" x14ac:dyDescent="0.25">
      <c r="A27" s="59"/>
      <c r="B27" s="28">
        <v>15</v>
      </c>
      <c r="C27" s="13" t="s">
        <v>58</v>
      </c>
      <c r="D27" s="13" t="s">
        <v>61</v>
      </c>
      <c r="E27" s="7"/>
      <c r="F27" s="7"/>
    </row>
    <row r="28" spans="1:6" ht="45" x14ac:dyDescent="0.25">
      <c r="A28" s="59"/>
      <c r="B28" s="28">
        <v>16</v>
      </c>
      <c r="C28" s="13" t="s">
        <v>62</v>
      </c>
      <c r="D28" s="14" t="s">
        <v>65</v>
      </c>
      <c r="E28" s="7"/>
      <c r="F28" s="7"/>
    </row>
    <row r="29" spans="1:6" ht="30" x14ac:dyDescent="0.25">
      <c r="A29" s="60"/>
      <c r="B29" s="28">
        <v>17</v>
      </c>
      <c r="C29" s="13" t="s">
        <v>63</v>
      </c>
      <c r="D29" s="13" t="s">
        <v>64</v>
      </c>
      <c r="E29" s="7"/>
      <c r="F29" s="7"/>
    </row>
    <row r="30" spans="1:6" x14ac:dyDescent="0.25">
      <c r="B30"/>
    </row>
    <row r="31" spans="1:6" x14ac:dyDescent="0.25">
      <c r="B31"/>
    </row>
    <row r="32" spans="1:6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</sheetData>
  <mergeCells count="2">
    <mergeCell ref="A1:D2"/>
    <mergeCell ref="A13:A29"/>
  </mergeCells>
  <dataValidations count="1">
    <dataValidation type="list" allowBlank="1" showInputMessage="1" showErrorMessage="1" sqref="F12:F29">
      <formula1>"Pass, Fail, Partially passed, Conern"</formula1>
    </dataValidation>
  </dataValidations>
  <hyperlinks>
    <hyperlink ref="B8" location="Compute!A1" display="&gt;&gt;"/>
    <hyperlink ref="A8" location="Dashboard!A1" display="&lt;&lt;"/>
  </hyperlink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zoomScaleNormal="100" workbookViewId="0">
      <selection activeCell="A8" sqref="A8"/>
    </sheetView>
  </sheetViews>
  <sheetFormatPr defaultRowHeight="15" x14ac:dyDescent="0.25"/>
  <cols>
    <col min="1" max="1" width="10.28515625" style="30" bestFit="1" customWidth="1"/>
    <col min="2" max="2" width="11" style="2" customWidth="1"/>
    <col min="3" max="3" width="41.85546875" style="30" bestFit="1" customWidth="1"/>
    <col min="4" max="4" width="39.7109375" style="11" bestFit="1" customWidth="1"/>
    <col min="5" max="5" width="25" style="30" customWidth="1"/>
    <col min="6" max="6" width="17.140625" style="30" bestFit="1" customWidth="1"/>
    <col min="7" max="7" width="11" style="30" bestFit="1" customWidth="1"/>
    <col min="8" max="8" width="9.140625" style="30"/>
    <col min="9" max="9" width="5.28515625" style="30" customWidth="1"/>
    <col min="10" max="16384" width="9.140625" style="30"/>
  </cols>
  <sheetData>
    <row r="1" spans="1:6" ht="18.75" customHeight="1" x14ac:dyDescent="0.25">
      <c r="A1" s="66" t="s">
        <v>30</v>
      </c>
      <c r="B1" s="66"/>
      <c r="C1" s="66"/>
      <c r="D1" s="66"/>
    </row>
    <row r="2" spans="1:6" x14ac:dyDescent="0.25">
      <c r="A2" s="66"/>
      <c r="B2" s="66"/>
      <c r="C2" s="66"/>
      <c r="D2" s="66"/>
    </row>
    <row r="3" spans="1:6" x14ac:dyDescent="0.25">
      <c r="C3" s="55" t="s">
        <v>10</v>
      </c>
      <c r="D3" s="56"/>
    </row>
    <row r="4" spans="1:6" x14ac:dyDescent="0.25">
      <c r="C4" s="15" t="s">
        <v>1</v>
      </c>
      <c r="D4" s="16">
        <f>COUNT(Table2242[])</f>
        <v>17</v>
      </c>
      <c r="E4" s="1"/>
    </row>
    <row r="5" spans="1:6" x14ac:dyDescent="0.25">
      <c r="B5" s="30"/>
      <c r="C5" s="15" t="s">
        <v>2</v>
      </c>
      <c r="D5" s="16">
        <f>COUNTIF(Table2242[Status],"Pass")</f>
        <v>0</v>
      </c>
      <c r="E5" s="1"/>
    </row>
    <row r="6" spans="1:6" x14ac:dyDescent="0.25">
      <c r="C6" s="15" t="s">
        <v>3</v>
      </c>
      <c r="D6" s="16">
        <f>COUNTIF(Table2242[Status],"Fail")</f>
        <v>0</v>
      </c>
      <c r="E6" s="1"/>
    </row>
    <row r="7" spans="1:6" x14ac:dyDescent="0.25">
      <c r="C7" s="15" t="s">
        <v>5</v>
      </c>
      <c r="D7" s="16">
        <f>COUNTIF(Table2242[Status],"Partially passed")</f>
        <v>0</v>
      </c>
      <c r="E7" s="1"/>
    </row>
    <row r="8" spans="1:6" ht="15.75" thickBot="1" x14ac:dyDescent="0.3">
      <c r="A8" s="21" t="s">
        <v>13</v>
      </c>
      <c r="B8" s="21" t="s">
        <v>12</v>
      </c>
      <c r="C8" s="15" t="s">
        <v>4</v>
      </c>
      <c r="D8" s="16">
        <f>COUNTIF(Table2242[Status],"Concern")</f>
        <v>0</v>
      </c>
      <c r="E8" s="1"/>
    </row>
    <row r="9" spans="1:6" x14ac:dyDescent="0.25">
      <c r="C9" s="3"/>
      <c r="D9" s="10"/>
      <c r="E9" s="1"/>
    </row>
    <row r="10" spans="1:6" x14ac:dyDescent="0.25">
      <c r="C10" s="3"/>
      <c r="D10" s="10"/>
      <c r="E10" s="1"/>
    </row>
    <row r="12" spans="1:6" s="2" customFormat="1" x14ac:dyDescent="0.25">
      <c r="A12" s="61" t="s">
        <v>31</v>
      </c>
      <c r="B12" s="62" t="s">
        <v>6</v>
      </c>
      <c r="C12" s="63" t="s">
        <v>0</v>
      </c>
      <c r="D12" s="63" t="s">
        <v>7</v>
      </c>
      <c r="E12" s="64" t="s">
        <v>8</v>
      </c>
      <c r="F12" s="65" t="s">
        <v>9</v>
      </c>
    </row>
    <row r="13" spans="1:6" ht="45" customHeight="1" x14ac:dyDescent="0.25">
      <c r="A13" s="58" t="s">
        <v>66</v>
      </c>
      <c r="B13" s="28">
        <v>1</v>
      </c>
      <c r="C13" s="13" t="s">
        <v>42</v>
      </c>
      <c r="D13" s="13" t="s">
        <v>43</v>
      </c>
      <c r="E13" s="7"/>
      <c r="F13" s="7"/>
    </row>
    <row r="14" spans="1:6" ht="30" x14ac:dyDescent="0.25">
      <c r="A14" s="59"/>
      <c r="B14" s="28">
        <v>2</v>
      </c>
      <c r="C14" s="13" t="s">
        <v>32</v>
      </c>
      <c r="D14" s="13" t="s">
        <v>44</v>
      </c>
      <c r="E14" s="7"/>
      <c r="F14" s="7"/>
    </row>
    <row r="15" spans="1:6" ht="60" x14ac:dyDescent="0.25">
      <c r="A15" s="59"/>
      <c r="B15" s="28">
        <v>3</v>
      </c>
      <c r="C15" s="13" t="s">
        <v>45</v>
      </c>
      <c r="D15" s="13" t="s">
        <v>46</v>
      </c>
      <c r="E15" s="7"/>
      <c r="F15" s="7"/>
    </row>
    <row r="16" spans="1:6" ht="30" x14ac:dyDescent="0.25">
      <c r="A16" s="59"/>
      <c r="B16" s="28">
        <v>4</v>
      </c>
      <c r="C16" s="13" t="s">
        <v>33</v>
      </c>
      <c r="D16" s="13" t="s">
        <v>47</v>
      </c>
      <c r="E16" s="7"/>
      <c r="F16" s="7"/>
    </row>
    <row r="17" spans="1:6" ht="45" x14ac:dyDescent="0.25">
      <c r="A17" s="59"/>
      <c r="B17" s="28">
        <v>5</v>
      </c>
      <c r="C17" s="13" t="s">
        <v>48</v>
      </c>
      <c r="D17" s="13" t="s">
        <v>49</v>
      </c>
      <c r="E17" s="7"/>
      <c r="F17" s="7"/>
    </row>
    <row r="18" spans="1:6" ht="30" x14ac:dyDescent="0.25">
      <c r="A18" s="59"/>
      <c r="B18" s="28">
        <v>6</v>
      </c>
      <c r="C18" s="13" t="s">
        <v>34</v>
      </c>
      <c r="D18" s="13" t="s">
        <v>50</v>
      </c>
      <c r="E18" s="7"/>
      <c r="F18" s="7"/>
    </row>
    <row r="19" spans="1:6" ht="30" x14ac:dyDescent="0.25">
      <c r="A19" s="59"/>
      <c r="B19" s="28">
        <v>7</v>
      </c>
      <c r="C19" s="13" t="s">
        <v>35</v>
      </c>
      <c r="D19" s="13" t="s">
        <v>51</v>
      </c>
      <c r="E19" s="7"/>
      <c r="F19" s="7"/>
    </row>
    <row r="20" spans="1:6" ht="45" x14ac:dyDescent="0.25">
      <c r="A20" s="59"/>
      <c r="B20" s="28">
        <v>8</v>
      </c>
      <c r="C20" s="13" t="s">
        <v>36</v>
      </c>
      <c r="D20" s="14" t="s">
        <v>52</v>
      </c>
      <c r="E20" s="7"/>
      <c r="F20" s="7"/>
    </row>
    <row r="21" spans="1:6" ht="60" x14ac:dyDescent="0.25">
      <c r="A21" s="59"/>
      <c r="B21" s="28">
        <v>9</v>
      </c>
      <c r="C21" s="13" t="s">
        <v>37</v>
      </c>
      <c r="D21" s="13" t="s">
        <v>53</v>
      </c>
      <c r="E21" s="7"/>
      <c r="F21" s="7"/>
    </row>
    <row r="22" spans="1:6" ht="30" x14ac:dyDescent="0.25">
      <c r="A22" s="59"/>
      <c r="B22" s="28">
        <v>10</v>
      </c>
      <c r="C22" s="13" t="s">
        <v>38</v>
      </c>
      <c r="D22" s="13" t="s">
        <v>54</v>
      </c>
      <c r="E22" s="7"/>
      <c r="F22" s="7"/>
    </row>
    <row r="23" spans="1:6" ht="90" x14ac:dyDescent="0.25">
      <c r="A23" s="59"/>
      <c r="B23" s="28">
        <v>11</v>
      </c>
      <c r="C23" s="13" t="s">
        <v>39</v>
      </c>
      <c r="D23" s="13" t="s">
        <v>55</v>
      </c>
      <c r="E23" s="7"/>
      <c r="F23" s="7"/>
    </row>
    <row r="24" spans="1:6" ht="45" x14ac:dyDescent="0.25">
      <c r="A24" s="59"/>
      <c r="B24" s="28">
        <v>12</v>
      </c>
      <c r="C24" s="13" t="s">
        <v>40</v>
      </c>
      <c r="D24" s="13" t="s">
        <v>56</v>
      </c>
      <c r="E24" s="7"/>
      <c r="F24" s="7"/>
    </row>
    <row r="25" spans="1:6" ht="60" x14ac:dyDescent="0.25">
      <c r="A25" s="59"/>
      <c r="B25" s="28">
        <v>13</v>
      </c>
      <c r="C25" s="13" t="s">
        <v>41</v>
      </c>
      <c r="D25" s="13" t="s">
        <v>57</v>
      </c>
      <c r="E25" s="7"/>
      <c r="F25" s="7"/>
    </row>
    <row r="26" spans="1:6" ht="30" x14ac:dyDescent="0.25">
      <c r="A26" s="59"/>
      <c r="B26" s="28">
        <v>14</v>
      </c>
      <c r="C26" s="13" t="s">
        <v>59</v>
      </c>
      <c r="D26" s="13" t="s">
        <v>60</v>
      </c>
      <c r="E26" s="7"/>
      <c r="F26" s="7"/>
    </row>
    <row r="27" spans="1:6" ht="45" customHeight="1" x14ac:dyDescent="0.25">
      <c r="A27" s="59"/>
      <c r="B27" s="28">
        <v>15</v>
      </c>
      <c r="C27" s="13" t="s">
        <v>58</v>
      </c>
      <c r="D27" s="13" t="s">
        <v>61</v>
      </c>
      <c r="E27" s="7"/>
      <c r="F27" s="7"/>
    </row>
    <row r="28" spans="1:6" ht="45" x14ac:dyDescent="0.25">
      <c r="A28" s="59"/>
      <c r="B28" s="28">
        <v>16</v>
      </c>
      <c r="C28" s="13" t="s">
        <v>62</v>
      </c>
      <c r="D28" s="14" t="s">
        <v>65</v>
      </c>
      <c r="E28" s="7"/>
      <c r="F28" s="7"/>
    </row>
    <row r="29" spans="1:6" ht="30" x14ac:dyDescent="0.25">
      <c r="A29" s="60"/>
      <c r="B29" s="28">
        <v>17</v>
      </c>
      <c r="C29" s="13" t="s">
        <v>63</v>
      </c>
      <c r="D29" s="13" t="s">
        <v>64</v>
      </c>
      <c r="E29" s="7"/>
      <c r="F29" s="7"/>
    </row>
    <row r="30" spans="1:6" x14ac:dyDescent="0.25">
      <c r="B30" s="30"/>
    </row>
    <row r="31" spans="1:6" x14ac:dyDescent="0.25">
      <c r="B31" s="30"/>
    </row>
    <row r="32" spans="1:6" x14ac:dyDescent="0.25">
      <c r="B32" s="30"/>
    </row>
    <row r="33" spans="2:2" x14ac:dyDescent="0.25">
      <c r="B33" s="30"/>
    </row>
    <row r="34" spans="2:2" x14ac:dyDescent="0.25">
      <c r="B34" s="30"/>
    </row>
    <row r="35" spans="2:2" x14ac:dyDescent="0.25">
      <c r="B35" s="30"/>
    </row>
    <row r="36" spans="2:2" x14ac:dyDescent="0.25">
      <c r="B36" s="30"/>
    </row>
    <row r="37" spans="2:2" x14ac:dyDescent="0.25">
      <c r="B37" s="30"/>
    </row>
    <row r="38" spans="2:2" x14ac:dyDescent="0.25">
      <c r="B38" s="30"/>
    </row>
    <row r="39" spans="2:2" x14ac:dyDescent="0.25">
      <c r="B39" s="30"/>
    </row>
    <row r="40" spans="2:2" x14ac:dyDescent="0.25">
      <c r="B40" s="30"/>
    </row>
    <row r="41" spans="2:2" x14ac:dyDescent="0.25">
      <c r="B41" s="30"/>
    </row>
    <row r="42" spans="2:2" x14ac:dyDescent="0.25">
      <c r="B42" s="30"/>
    </row>
    <row r="43" spans="2:2" x14ac:dyDescent="0.25">
      <c r="B43" s="30"/>
    </row>
    <row r="44" spans="2:2" x14ac:dyDescent="0.25">
      <c r="B44" s="30"/>
    </row>
    <row r="45" spans="2:2" x14ac:dyDescent="0.25">
      <c r="B45" s="30"/>
    </row>
    <row r="46" spans="2:2" x14ac:dyDescent="0.25">
      <c r="B46" s="30"/>
    </row>
    <row r="47" spans="2:2" x14ac:dyDescent="0.25">
      <c r="B47" s="30"/>
    </row>
    <row r="48" spans="2:2" x14ac:dyDescent="0.25">
      <c r="B48" s="30"/>
    </row>
    <row r="49" spans="2:2" x14ac:dyDescent="0.25">
      <c r="B49" s="30"/>
    </row>
    <row r="50" spans="2:2" x14ac:dyDescent="0.25">
      <c r="B50" s="30"/>
    </row>
    <row r="51" spans="2:2" x14ac:dyDescent="0.25">
      <c r="B51" s="30"/>
    </row>
    <row r="52" spans="2:2" x14ac:dyDescent="0.25">
      <c r="B52" s="30"/>
    </row>
    <row r="53" spans="2:2" x14ac:dyDescent="0.25">
      <c r="B53" s="30"/>
    </row>
    <row r="54" spans="2:2" x14ac:dyDescent="0.25">
      <c r="B54" s="30"/>
    </row>
    <row r="55" spans="2:2" x14ac:dyDescent="0.25">
      <c r="B55" s="30"/>
    </row>
    <row r="56" spans="2:2" x14ac:dyDescent="0.25">
      <c r="B56" s="30"/>
    </row>
    <row r="57" spans="2:2" x14ac:dyDescent="0.25">
      <c r="B57" s="30"/>
    </row>
    <row r="58" spans="2:2" x14ac:dyDescent="0.25">
      <c r="B58" s="30"/>
    </row>
    <row r="59" spans="2:2" x14ac:dyDescent="0.25">
      <c r="B59" s="30"/>
    </row>
    <row r="60" spans="2:2" x14ac:dyDescent="0.25">
      <c r="B60" s="30"/>
    </row>
    <row r="61" spans="2:2" x14ac:dyDescent="0.25">
      <c r="B61" s="30"/>
    </row>
    <row r="62" spans="2:2" x14ac:dyDescent="0.25">
      <c r="B62" s="30"/>
    </row>
    <row r="63" spans="2:2" x14ac:dyDescent="0.25">
      <c r="B63" s="30"/>
    </row>
    <row r="64" spans="2:2" x14ac:dyDescent="0.25">
      <c r="B64" s="30"/>
    </row>
    <row r="65" spans="2:2" x14ac:dyDescent="0.25">
      <c r="B65" s="30"/>
    </row>
    <row r="66" spans="2:2" x14ac:dyDescent="0.25">
      <c r="B66" s="30"/>
    </row>
  </sheetData>
  <mergeCells count="2">
    <mergeCell ref="A1:D2"/>
    <mergeCell ref="A13:A29"/>
  </mergeCells>
  <dataValidations count="1">
    <dataValidation type="list" allowBlank="1" showInputMessage="1" showErrorMessage="1" sqref="F12:F29">
      <formula1>"Pass, Fail, Partially passed, Conern"</formula1>
    </dataValidation>
  </dataValidations>
  <hyperlinks>
    <hyperlink ref="B8" location="Datasource!A1" display="&gt;&gt;"/>
    <hyperlink ref="A8" location="Dashboard!A1" display="&lt;&lt;"/>
  </hyperlink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zoomScaleNormal="100" workbookViewId="0">
      <selection activeCell="G9" sqref="G9"/>
    </sheetView>
  </sheetViews>
  <sheetFormatPr defaultRowHeight="15" x14ac:dyDescent="0.25"/>
  <cols>
    <col min="1" max="1" width="10.28515625" style="30" bestFit="1" customWidth="1"/>
    <col min="2" max="2" width="11" style="2" customWidth="1"/>
    <col min="3" max="3" width="41.85546875" style="30" bestFit="1" customWidth="1"/>
    <col min="4" max="4" width="39.7109375" style="11" bestFit="1" customWidth="1"/>
    <col min="5" max="5" width="25" style="30" customWidth="1"/>
    <col min="6" max="6" width="17.140625" style="30" bestFit="1" customWidth="1"/>
    <col min="7" max="7" width="11" style="30" bestFit="1" customWidth="1"/>
    <col min="8" max="8" width="9.140625" style="30"/>
    <col min="9" max="9" width="5.28515625" style="30" customWidth="1"/>
    <col min="10" max="16384" width="9.140625" style="30"/>
  </cols>
  <sheetData>
    <row r="1" spans="1:7" ht="18.75" customHeight="1" x14ac:dyDescent="0.25">
      <c r="A1" s="57" t="s">
        <v>30</v>
      </c>
      <c r="B1" s="57"/>
      <c r="C1" s="57"/>
      <c r="D1" s="57"/>
    </row>
    <row r="2" spans="1:7" x14ac:dyDescent="0.25">
      <c r="A2" s="57"/>
      <c r="B2" s="57"/>
      <c r="C2" s="57"/>
      <c r="D2" s="57"/>
    </row>
    <row r="3" spans="1:7" x14ac:dyDescent="0.25">
      <c r="C3" s="55" t="s">
        <v>10</v>
      </c>
      <c r="D3" s="56"/>
    </row>
    <row r="4" spans="1:7" x14ac:dyDescent="0.25">
      <c r="C4" s="15" t="s">
        <v>1</v>
      </c>
      <c r="D4" s="16">
        <f>COUNT(Table224235[])</f>
        <v>17</v>
      </c>
      <c r="E4" s="1"/>
    </row>
    <row r="5" spans="1:7" x14ac:dyDescent="0.25">
      <c r="B5" s="30"/>
      <c r="C5" s="15" t="s">
        <v>2</v>
      </c>
      <c r="D5" s="16">
        <f>COUNTIF(Table224235[Status],"Pass")</f>
        <v>0</v>
      </c>
      <c r="E5" s="1"/>
    </row>
    <row r="6" spans="1:7" x14ac:dyDescent="0.25">
      <c r="C6" s="15" t="s">
        <v>3</v>
      </c>
      <c r="D6" s="16">
        <f>COUNTIF(Table224235[Status],"Fail")</f>
        <v>0</v>
      </c>
      <c r="E6" s="1"/>
    </row>
    <row r="7" spans="1:7" x14ac:dyDescent="0.25">
      <c r="C7" s="15" t="s">
        <v>5</v>
      </c>
      <c r="D7" s="16">
        <f>COUNTIF(Table224235[Status],"Partially passed")</f>
        <v>0</v>
      </c>
      <c r="E7" s="1"/>
    </row>
    <row r="8" spans="1:7" ht="15.75" thickBot="1" x14ac:dyDescent="0.3">
      <c r="A8" s="21" t="s">
        <v>13</v>
      </c>
      <c r="B8" s="21" t="s">
        <v>12</v>
      </c>
      <c r="C8" s="15" t="s">
        <v>4</v>
      </c>
      <c r="D8" s="16">
        <f>COUNTIF(Table224235[Status],"Concern")</f>
        <v>0</v>
      </c>
      <c r="E8" s="1"/>
    </row>
    <row r="9" spans="1:7" x14ac:dyDescent="0.25">
      <c r="C9" s="3"/>
      <c r="D9" s="10"/>
      <c r="E9" s="1"/>
      <c r="G9" s="30" t="s">
        <v>67</v>
      </c>
    </row>
    <row r="10" spans="1:7" x14ac:dyDescent="0.25">
      <c r="C10" s="3"/>
      <c r="D10" s="10"/>
      <c r="E10" s="1"/>
    </row>
    <row r="12" spans="1:7" s="2" customFormat="1" x14ac:dyDescent="0.25">
      <c r="A12" s="8" t="s">
        <v>31</v>
      </c>
      <c r="B12" s="4" t="s">
        <v>6</v>
      </c>
      <c r="C12" s="12" t="s">
        <v>0</v>
      </c>
      <c r="D12" s="12" t="s">
        <v>7</v>
      </c>
      <c r="E12" s="5" t="s">
        <v>8</v>
      </c>
      <c r="F12" s="6" t="s">
        <v>9</v>
      </c>
    </row>
    <row r="13" spans="1:7" ht="45" customHeight="1" x14ac:dyDescent="0.25">
      <c r="A13" s="58" t="s">
        <v>66</v>
      </c>
      <c r="B13" s="28">
        <v>1</v>
      </c>
      <c r="C13" s="13" t="s">
        <v>42</v>
      </c>
      <c r="D13" s="13" t="s">
        <v>43</v>
      </c>
      <c r="E13" s="7"/>
      <c r="F13" s="7"/>
    </row>
    <row r="14" spans="1:7" ht="30" x14ac:dyDescent="0.25">
      <c r="A14" s="59"/>
      <c r="B14" s="28">
        <v>2</v>
      </c>
      <c r="C14" s="13" t="s">
        <v>32</v>
      </c>
      <c r="D14" s="13" t="s">
        <v>44</v>
      </c>
      <c r="E14" s="7"/>
      <c r="F14" s="7"/>
    </row>
    <row r="15" spans="1:7" ht="60" x14ac:dyDescent="0.25">
      <c r="A15" s="59"/>
      <c r="B15" s="28">
        <v>3</v>
      </c>
      <c r="C15" s="13" t="s">
        <v>45</v>
      </c>
      <c r="D15" s="13" t="s">
        <v>46</v>
      </c>
      <c r="E15" s="7"/>
      <c r="F15" s="7"/>
    </row>
    <row r="16" spans="1:7" ht="30" x14ac:dyDescent="0.25">
      <c r="A16" s="59"/>
      <c r="B16" s="28">
        <v>4</v>
      </c>
      <c r="C16" s="13" t="s">
        <v>33</v>
      </c>
      <c r="D16" s="13" t="s">
        <v>47</v>
      </c>
      <c r="E16" s="7"/>
      <c r="F16" s="7"/>
    </row>
    <row r="17" spans="1:6" ht="45" x14ac:dyDescent="0.25">
      <c r="A17" s="59"/>
      <c r="B17" s="28">
        <v>5</v>
      </c>
      <c r="C17" s="13" t="s">
        <v>48</v>
      </c>
      <c r="D17" s="13" t="s">
        <v>49</v>
      </c>
      <c r="E17" s="7"/>
      <c r="F17" s="7"/>
    </row>
    <row r="18" spans="1:6" ht="30" x14ac:dyDescent="0.25">
      <c r="A18" s="59"/>
      <c r="B18" s="28">
        <v>6</v>
      </c>
      <c r="C18" s="13" t="s">
        <v>34</v>
      </c>
      <c r="D18" s="13" t="s">
        <v>50</v>
      </c>
      <c r="E18" s="7"/>
      <c r="F18" s="7"/>
    </row>
    <row r="19" spans="1:6" ht="30" x14ac:dyDescent="0.25">
      <c r="A19" s="59"/>
      <c r="B19" s="28">
        <v>7</v>
      </c>
      <c r="C19" s="13" t="s">
        <v>35</v>
      </c>
      <c r="D19" s="13" t="s">
        <v>51</v>
      </c>
      <c r="E19" s="7"/>
      <c r="F19" s="7"/>
    </row>
    <row r="20" spans="1:6" ht="45" x14ac:dyDescent="0.25">
      <c r="A20" s="59"/>
      <c r="B20" s="28">
        <v>8</v>
      </c>
      <c r="C20" s="13" t="s">
        <v>36</v>
      </c>
      <c r="D20" s="14" t="s">
        <v>52</v>
      </c>
      <c r="E20" s="7"/>
      <c r="F20" s="7"/>
    </row>
    <row r="21" spans="1:6" ht="60" x14ac:dyDescent="0.25">
      <c r="A21" s="59"/>
      <c r="B21" s="28">
        <v>9</v>
      </c>
      <c r="C21" s="13" t="s">
        <v>37</v>
      </c>
      <c r="D21" s="13" t="s">
        <v>53</v>
      </c>
      <c r="E21" s="7"/>
      <c r="F21" s="7"/>
    </row>
    <row r="22" spans="1:6" ht="30" x14ac:dyDescent="0.25">
      <c r="A22" s="59"/>
      <c r="B22" s="28">
        <v>10</v>
      </c>
      <c r="C22" s="13" t="s">
        <v>38</v>
      </c>
      <c r="D22" s="13" t="s">
        <v>54</v>
      </c>
      <c r="E22" s="7"/>
      <c r="F22" s="7"/>
    </row>
    <row r="23" spans="1:6" ht="90" x14ac:dyDescent="0.25">
      <c r="A23" s="59"/>
      <c r="B23" s="28">
        <v>11</v>
      </c>
      <c r="C23" s="13" t="s">
        <v>39</v>
      </c>
      <c r="D23" s="13" t="s">
        <v>55</v>
      </c>
      <c r="E23" s="7"/>
      <c r="F23" s="7"/>
    </row>
    <row r="24" spans="1:6" ht="45" x14ac:dyDescent="0.25">
      <c r="A24" s="59"/>
      <c r="B24" s="28">
        <v>12</v>
      </c>
      <c r="C24" s="13" t="s">
        <v>40</v>
      </c>
      <c r="D24" s="13" t="s">
        <v>56</v>
      </c>
      <c r="E24" s="7"/>
      <c r="F24" s="7"/>
    </row>
    <row r="25" spans="1:6" ht="60" x14ac:dyDescent="0.25">
      <c r="A25" s="59"/>
      <c r="B25" s="28">
        <v>13</v>
      </c>
      <c r="C25" s="13" t="s">
        <v>41</v>
      </c>
      <c r="D25" s="13" t="s">
        <v>57</v>
      </c>
      <c r="E25" s="7"/>
      <c r="F25" s="7"/>
    </row>
    <row r="26" spans="1:6" ht="30" x14ac:dyDescent="0.25">
      <c r="A26" s="59"/>
      <c r="B26" s="28">
        <v>14</v>
      </c>
      <c r="C26" s="13" t="s">
        <v>59</v>
      </c>
      <c r="D26" s="13" t="s">
        <v>60</v>
      </c>
      <c r="E26" s="7"/>
      <c r="F26" s="7"/>
    </row>
    <row r="27" spans="1:6" ht="45" customHeight="1" x14ac:dyDescent="0.25">
      <c r="A27" s="59"/>
      <c r="B27" s="28">
        <v>15</v>
      </c>
      <c r="C27" s="13" t="s">
        <v>58</v>
      </c>
      <c r="D27" s="13" t="s">
        <v>61</v>
      </c>
      <c r="E27" s="7"/>
      <c r="F27" s="7"/>
    </row>
    <row r="28" spans="1:6" ht="45" x14ac:dyDescent="0.25">
      <c r="A28" s="59"/>
      <c r="B28" s="28">
        <v>16</v>
      </c>
      <c r="C28" s="13" t="s">
        <v>62</v>
      </c>
      <c r="D28" s="14" t="s">
        <v>65</v>
      </c>
      <c r="E28" s="7"/>
      <c r="F28" s="7"/>
    </row>
    <row r="29" spans="1:6" ht="30" x14ac:dyDescent="0.25">
      <c r="A29" s="60"/>
      <c r="B29" s="28">
        <v>17</v>
      </c>
      <c r="C29" s="13" t="s">
        <v>63</v>
      </c>
      <c r="D29" s="13" t="s">
        <v>64</v>
      </c>
      <c r="E29" s="7"/>
      <c r="F29" s="7"/>
    </row>
    <row r="30" spans="1:6" x14ac:dyDescent="0.25">
      <c r="B30" s="30"/>
    </row>
    <row r="31" spans="1:6" x14ac:dyDescent="0.25">
      <c r="B31" s="30"/>
    </row>
    <row r="32" spans="1:6" x14ac:dyDescent="0.25">
      <c r="B32" s="30"/>
    </row>
    <row r="33" spans="2:2" x14ac:dyDescent="0.25">
      <c r="B33" s="30"/>
    </row>
    <row r="34" spans="2:2" x14ac:dyDescent="0.25">
      <c r="B34" s="30"/>
    </row>
    <row r="35" spans="2:2" x14ac:dyDescent="0.25">
      <c r="B35" s="30"/>
    </row>
    <row r="36" spans="2:2" x14ac:dyDescent="0.25">
      <c r="B36" s="30"/>
    </row>
    <row r="37" spans="2:2" x14ac:dyDescent="0.25">
      <c r="B37" s="30"/>
    </row>
    <row r="38" spans="2:2" x14ac:dyDescent="0.25">
      <c r="B38" s="30"/>
    </row>
    <row r="39" spans="2:2" x14ac:dyDescent="0.25">
      <c r="B39" s="30"/>
    </row>
    <row r="40" spans="2:2" x14ac:dyDescent="0.25">
      <c r="B40" s="30"/>
    </row>
    <row r="41" spans="2:2" x14ac:dyDescent="0.25">
      <c r="B41" s="30"/>
    </row>
    <row r="42" spans="2:2" x14ac:dyDescent="0.25">
      <c r="B42" s="30"/>
    </row>
    <row r="43" spans="2:2" x14ac:dyDescent="0.25">
      <c r="B43" s="30"/>
    </row>
    <row r="44" spans="2:2" x14ac:dyDescent="0.25">
      <c r="B44" s="30"/>
    </row>
    <row r="45" spans="2:2" x14ac:dyDescent="0.25">
      <c r="B45" s="30"/>
    </row>
    <row r="46" spans="2:2" x14ac:dyDescent="0.25">
      <c r="B46" s="30"/>
    </row>
    <row r="47" spans="2:2" x14ac:dyDescent="0.25">
      <c r="B47" s="30"/>
    </row>
    <row r="48" spans="2:2" x14ac:dyDescent="0.25">
      <c r="B48" s="30"/>
    </row>
    <row r="49" spans="2:2" x14ac:dyDescent="0.25">
      <c r="B49" s="30"/>
    </row>
    <row r="50" spans="2:2" x14ac:dyDescent="0.25">
      <c r="B50" s="30"/>
    </row>
    <row r="51" spans="2:2" x14ac:dyDescent="0.25">
      <c r="B51" s="30"/>
    </row>
    <row r="52" spans="2:2" x14ac:dyDescent="0.25">
      <c r="B52" s="30"/>
    </row>
    <row r="53" spans="2:2" x14ac:dyDescent="0.25">
      <c r="B53" s="30"/>
    </row>
    <row r="54" spans="2:2" x14ac:dyDescent="0.25">
      <c r="B54" s="30"/>
    </row>
    <row r="55" spans="2:2" x14ac:dyDescent="0.25">
      <c r="B55" s="30"/>
    </row>
    <row r="56" spans="2:2" x14ac:dyDescent="0.25">
      <c r="B56" s="30"/>
    </row>
    <row r="57" spans="2:2" x14ac:dyDescent="0.25">
      <c r="B57" s="30"/>
    </row>
    <row r="58" spans="2:2" x14ac:dyDescent="0.25">
      <c r="B58" s="30"/>
    </row>
    <row r="59" spans="2:2" x14ac:dyDescent="0.25">
      <c r="B59" s="30"/>
    </row>
    <row r="60" spans="2:2" x14ac:dyDescent="0.25">
      <c r="B60" s="30"/>
    </row>
    <row r="61" spans="2:2" x14ac:dyDescent="0.25">
      <c r="B61" s="30"/>
    </row>
    <row r="62" spans="2:2" x14ac:dyDescent="0.25">
      <c r="B62" s="30"/>
    </row>
    <row r="63" spans="2:2" x14ac:dyDescent="0.25">
      <c r="B63" s="30"/>
    </row>
    <row r="64" spans="2:2" x14ac:dyDescent="0.25">
      <c r="B64" s="30"/>
    </row>
    <row r="65" spans="2:2" x14ac:dyDescent="0.25">
      <c r="B65" s="30"/>
    </row>
    <row r="66" spans="2:2" x14ac:dyDescent="0.25">
      <c r="B66" s="30"/>
    </row>
  </sheetData>
  <mergeCells count="2">
    <mergeCell ref="A1:D2"/>
    <mergeCell ref="A13:A29"/>
  </mergeCells>
  <dataValidations count="1">
    <dataValidation type="list" allowBlank="1" showInputMessage="1" showErrorMessage="1" sqref="F12:F29">
      <formula1>"Pass, Fail, Partially passed, Conern"</formula1>
    </dataValidation>
  </dataValidations>
  <hyperlinks>
    <hyperlink ref="B8" location="Datasource!A1" display="&gt;&gt;"/>
    <hyperlink ref="A8" location="Dashboard!A1" display="&lt;&lt;"/>
  </hyperlink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zoomScaleNormal="100" workbookViewId="0">
      <selection activeCell="G9" sqref="G9"/>
    </sheetView>
  </sheetViews>
  <sheetFormatPr defaultRowHeight="15" x14ac:dyDescent="0.25"/>
  <cols>
    <col min="1" max="1" width="10.28515625" style="30" bestFit="1" customWidth="1"/>
    <col min="2" max="2" width="11" style="2" customWidth="1"/>
    <col min="3" max="3" width="41.85546875" style="30" bestFit="1" customWidth="1"/>
    <col min="4" max="4" width="39.7109375" style="11" bestFit="1" customWidth="1"/>
    <col min="5" max="5" width="25" style="30" customWidth="1"/>
    <col min="6" max="6" width="17.140625" style="30" bestFit="1" customWidth="1"/>
    <col min="7" max="7" width="11" style="30" bestFit="1" customWidth="1"/>
    <col min="8" max="8" width="9.140625" style="30"/>
    <col min="9" max="9" width="5.28515625" style="30" customWidth="1"/>
    <col min="10" max="16384" width="9.140625" style="30"/>
  </cols>
  <sheetData>
    <row r="1" spans="1:6" ht="18.75" customHeight="1" x14ac:dyDescent="0.25">
      <c r="A1" s="57" t="s">
        <v>30</v>
      </c>
      <c r="B1" s="57"/>
      <c r="C1" s="57"/>
      <c r="D1" s="57"/>
    </row>
    <row r="2" spans="1:6" x14ac:dyDescent="0.25">
      <c r="A2" s="57"/>
      <c r="B2" s="57"/>
      <c r="C2" s="57"/>
      <c r="D2" s="57"/>
    </row>
    <row r="3" spans="1:6" x14ac:dyDescent="0.25">
      <c r="C3" s="55" t="s">
        <v>10</v>
      </c>
      <c r="D3" s="56"/>
    </row>
    <row r="4" spans="1:6" x14ac:dyDescent="0.25">
      <c r="C4" s="15" t="s">
        <v>1</v>
      </c>
      <c r="D4" s="16">
        <f>COUNT(Table22423[])</f>
        <v>17</v>
      </c>
      <c r="E4" s="1"/>
    </row>
    <row r="5" spans="1:6" x14ac:dyDescent="0.25">
      <c r="B5" s="30"/>
      <c r="C5" s="15" t="s">
        <v>2</v>
      </c>
      <c r="D5" s="16">
        <f>COUNTIF(Table22423[Status],"Pass")</f>
        <v>0</v>
      </c>
      <c r="E5" s="1"/>
    </row>
    <row r="6" spans="1:6" x14ac:dyDescent="0.25">
      <c r="C6" s="15" t="s">
        <v>3</v>
      </c>
      <c r="D6" s="16">
        <f>COUNTIF(Table22423[Status],"Fail")</f>
        <v>0</v>
      </c>
      <c r="E6" s="1"/>
    </row>
    <row r="7" spans="1:6" x14ac:dyDescent="0.25">
      <c r="C7" s="15" t="s">
        <v>5</v>
      </c>
      <c r="D7" s="16">
        <f>COUNTIF(Table22423[Status],"Partially passed")</f>
        <v>0</v>
      </c>
      <c r="E7" s="1"/>
    </row>
    <row r="8" spans="1:6" ht="15.75" thickBot="1" x14ac:dyDescent="0.3">
      <c r="A8" s="21" t="s">
        <v>13</v>
      </c>
      <c r="B8" s="21" t="s">
        <v>12</v>
      </c>
      <c r="C8" s="15" t="s">
        <v>4</v>
      </c>
      <c r="D8" s="16">
        <f>COUNTIF(Table22423[Status],"Concern")</f>
        <v>0</v>
      </c>
      <c r="E8" s="1"/>
    </row>
    <row r="9" spans="1:6" x14ac:dyDescent="0.25">
      <c r="C9" s="3"/>
      <c r="D9" s="10"/>
      <c r="E9" s="1"/>
    </row>
    <row r="10" spans="1:6" x14ac:dyDescent="0.25">
      <c r="C10" s="3"/>
      <c r="D10" s="10"/>
      <c r="E10" s="1"/>
    </row>
    <row r="12" spans="1:6" s="2" customFormat="1" x14ac:dyDescent="0.25">
      <c r="A12" s="8" t="s">
        <v>31</v>
      </c>
      <c r="B12" s="4" t="s">
        <v>6</v>
      </c>
      <c r="C12" s="12" t="s">
        <v>0</v>
      </c>
      <c r="D12" s="12" t="s">
        <v>7</v>
      </c>
      <c r="E12" s="5" t="s">
        <v>8</v>
      </c>
      <c r="F12" s="6" t="s">
        <v>9</v>
      </c>
    </row>
    <row r="13" spans="1:6" ht="45" customHeight="1" x14ac:dyDescent="0.25">
      <c r="A13" s="58" t="s">
        <v>66</v>
      </c>
      <c r="B13" s="28">
        <v>1</v>
      </c>
      <c r="C13" s="13" t="s">
        <v>42</v>
      </c>
      <c r="D13" s="13" t="s">
        <v>43</v>
      </c>
      <c r="E13" s="7"/>
      <c r="F13" s="7"/>
    </row>
    <row r="14" spans="1:6" ht="30" x14ac:dyDescent="0.25">
      <c r="A14" s="59"/>
      <c r="B14" s="28">
        <v>2</v>
      </c>
      <c r="C14" s="13" t="s">
        <v>32</v>
      </c>
      <c r="D14" s="13" t="s">
        <v>44</v>
      </c>
      <c r="E14" s="7"/>
      <c r="F14" s="7"/>
    </row>
    <row r="15" spans="1:6" ht="60" x14ac:dyDescent="0.25">
      <c r="A15" s="59"/>
      <c r="B15" s="28">
        <v>3</v>
      </c>
      <c r="C15" s="13" t="s">
        <v>45</v>
      </c>
      <c r="D15" s="13" t="s">
        <v>46</v>
      </c>
      <c r="E15" s="7"/>
      <c r="F15" s="7"/>
    </row>
    <row r="16" spans="1:6" ht="30" x14ac:dyDescent="0.25">
      <c r="A16" s="59"/>
      <c r="B16" s="28">
        <v>4</v>
      </c>
      <c r="C16" s="13" t="s">
        <v>33</v>
      </c>
      <c r="D16" s="13" t="s">
        <v>47</v>
      </c>
      <c r="E16" s="7"/>
      <c r="F16" s="7"/>
    </row>
    <row r="17" spans="1:6" ht="45" x14ac:dyDescent="0.25">
      <c r="A17" s="59"/>
      <c r="B17" s="28">
        <v>5</v>
      </c>
      <c r="C17" s="13" t="s">
        <v>48</v>
      </c>
      <c r="D17" s="13" t="s">
        <v>49</v>
      </c>
      <c r="E17" s="7"/>
      <c r="F17" s="7"/>
    </row>
    <row r="18" spans="1:6" ht="30" x14ac:dyDescent="0.25">
      <c r="A18" s="59"/>
      <c r="B18" s="28">
        <v>6</v>
      </c>
      <c r="C18" s="13" t="s">
        <v>34</v>
      </c>
      <c r="D18" s="13" t="s">
        <v>50</v>
      </c>
      <c r="E18" s="7"/>
      <c r="F18" s="7"/>
    </row>
    <row r="19" spans="1:6" ht="30" x14ac:dyDescent="0.25">
      <c r="A19" s="59"/>
      <c r="B19" s="28">
        <v>7</v>
      </c>
      <c r="C19" s="13" t="s">
        <v>35</v>
      </c>
      <c r="D19" s="13" t="s">
        <v>51</v>
      </c>
      <c r="E19" s="7"/>
      <c r="F19" s="7"/>
    </row>
    <row r="20" spans="1:6" ht="45" x14ac:dyDescent="0.25">
      <c r="A20" s="59"/>
      <c r="B20" s="28">
        <v>8</v>
      </c>
      <c r="C20" s="13" t="s">
        <v>36</v>
      </c>
      <c r="D20" s="14" t="s">
        <v>52</v>
      </c>
      <c r="E20" s="7"/>
      <c r="F20" s="7"/>
    </row>
    <row r="21" spans="1:6" ht="60" x14ac:dyDescent="0.25">
      <c r="A21" s="59"/>
      <c r="B21" s="28">
        <v>9</v>
      </c>
      <c r="C21" s="13" t="s">
        <v>37</v>
      </c>
      <c r="D21" s="13" t="s">
        <v>53</v>
      </c>
      <c r="E21" s="7"/>
      <c r="F21" s="7"/>
    </row>
    <row r="22" spans="1:6" ht="30" x14ac:dyDescent="0.25">
      <c r="A22" s="59"/>
      <c r="B22" s="28">
        <v>10</v>
      </c>
      <c r="C22" s="13" t="s">
        <v>38</v>
      </c>
      <c r="D22" s="13" t="s">
        <v>54</v>
      </c>
      <c r="E22" s="7"/>
      <c r="F22" s="7"/>
    </row>
    <row r="23" spans="1:6" ht="90" x14ac:dyDescent="0.25">
      <c r="A23" s="59"/>
      <c r="B23" s="28">
        <v>11</v>
      </c>
      <c r="C23" s="13" t="s">
        <v>39</v>
      </c>
      <c r="D23" s="13" t="s">
        <v>55</v>
      </c>
      <c r="E23" s="7"/>
      <c r="F23" s="7"/>
    </row>
    <row r="24" spans="1:6" ht="45" x14ac:dyDescent="0.25">
      <c r="A24" s="59"/>
      <c r="B24" s="28">
        <v>12</v>
      </c>
      <c r="C24" s="13" t="s">
        <v>40</v>
      </c>
      <c r="D24" s="13" t="s">
        <v>56</v>
      </c>
      <c r="E24" s="7"/>
      <c r="F24" s="7"/>
    </row>
    <row r="25" spans="1:6" ht="60" x14ac:dyDescent="0.25">
      <c r="A25" s="59"/>
      <c r="B25" s="28">
        <v>13</v>
      </c>
      <c r="C25" s="13" t="s">
        <v>41</v>
      </c>
      <c r="D25" s="13" t="s">
        <v>57</v>
      </c>
      <c r="E25" s="7"/>
      <c r="F25" s="7"/>
    </row>
    <row r="26" spans="1:6" ht="30" x14ac:dyDescent="0.25">
      <c r="A26" s="59"/>
      <c r="B26" s="28">
        <v>14</v>
      </c>
      <c r="C26" s="13" t="s">
        <v>59</v>
      </c>
      <c r="D26" s="13" t="s">
        <v>60</v>
      </c>
      <c r="E26" s="7"/>
      <c r="F26" s="7"/>
    </row>
    <row r="27" spans="1:6" ht="45" customHeight="1" x14ac:dyDescent="0.25">
      <c r="A27" s="59"/>
      <c r="B27" s="28">
        <v>15</v>
      </c>
      <c r="C27" s="13" t="s">
        <v>58</v>
      </c>
      <c r="D27" s="13" t="s">
        <v>61</v>
      </c>
      <c r="E27" s="7"/>
      <c r="F27" s="7"/>
    </row>
    <row r="28" spans="1:6" ht="45" x14ac:dyDescent="0.25">
      <c r="A28" s="59"/>
      <c r="B28" s="28">
        <v>16</v>
      </c>
      <c r="C28" s="13" t="s">
        <v>62</v>
      </c>
      <c r="D28" s="14" t="s">
        <v>65</v>
      </c>
      <c r="E28" s="7"/>
      <c r="F28" s="7"/>
    </row>
    <row r="29" spans="1:6" ht="30" x14ac:dyDescent="0.25">
      <c r="A29" s="60"/>
      <c r="B29" s="28">
        <v>17</v>
      </c>
      <c r="C29" s="13" t="s">
        <v>63</v>
      </c>
      <c r="D29" s="13" t="s">
        <v>64</v>
      </c>
      <c r="E29" s="7"/>
      <c r="F29" s="7"/>
    </row>
    <row r="30" spans="1:6" x14ac:dyDescent="0.25">
      <c r="B30" s="30"/>
    </row>
    <row r="31" spans="1:6" x14ac:dyDescent="0.25">
      <c r="B31" s="30"/>
    </row>
    <row r="32" spans="1:6" x14ac:dyDescent="0.25">
      <c r="B32" s="30"/>
    </row>
    <row r="33" spans="2:2" x14ac:dyDescent="0.25">
      <c r="B33" s="30"/>
    </row>
    <row r="34" spans="2:2" x14ac:dyDescent="0.25">
      <c r="B34" s="30"/>
    </row>
    <row r="35" spans="2:2" x14ac:dyDescent="0.25">
      <c r="B35" s="30"/>
    </row>
    <row r="36" spans="2:2" x14ac:dyDescent="0.25">
      <c r="B36" s="30"/>
    </row>
    <row r="37" spans="2:2" x14ac:dyDescent="0.25">
      <c r="B37" s="30"/>
    </row>
    <row r="38" spans="2:2" x14ac:dyDescent="0.25">
      <c r="B38" s="30"/>
    </row>
    <row r="39" spans="2:2" x14ac:dyDescent="0.25">
      <c r="B39" s="30"/>
    </row>
    <row r="40" spans="2:2" x14ac:dyDescent="0.25">
      <c r="B40" s="30"/>
    </row>
    <row r="41" spans="2:2" x14ac:dyDescent="0.25">
      <c r="B41" s="30"/>
    </row>
    <row r="42" spans="2:2" x14ac:dyDescent="0.25">
      <c r="B42" s="30"/>
    </row>
    <row r="43" spans="2:2" x14ac:dyDescent="0.25">
      <c r="B43" s="30"/>
    </row>
    <row r="44" spans="2:2" x14ac:dyDescent="0.25">
      <c r="B44" s="30"/>
    </row>
    <row r="45" spans="2:2" x14ac:dyDescent="0.25">
      <c r="B45" s="30"/>
    </row>
    <row r="46" spans="2:2" x14ac:dyDescent="0.25">
      <c r="B46" s="30"/>
    </row>
    <row r="47" spans="2:2" x14ac:dyDescent="0.25">
      <c r="B47" s="30"/>
    </row>
    <row r="48" spans="2:2" x14ac:dyDescent="0.25">
      <c r="B48" s="30"/>
    </row>
    <row r="49" spans="2:2" x14ac:dyDescent="0.25">
      <c r="B49" s="30"/>
    </row>
    <row r="50" spans="2:2" x14ac:dyDescent="0.25">
      <c r="B50" s="30"/>
    </row>
    <row r="51" spans="2:2" x14ac:dyDescent="0.25">
      <c r="B51" s="30"/>
    </row>
    <row r="52" spans="2:2" x14ac:dyDescent="0.25">
      <c r="B52" s="30"/>
    </row>
    <row r="53" spans="2:2" x14ac:dyDescent="0.25">
      <c r="B53" s="30"/>
    </row>
    <row r="54" spans="2:2" x14ac:dyDescent="0.25">
      <c r="B54" s="30"/>
    </row>
    <row r="55" spans="2:2" x14ac:dyDescent="0.25">
      <c r="B55" s="30"/>
    </row>
    <row r="56" spans="2:2" x14ac:dyDescent="0.25">
      <c r="B56" s="30"/>
    </row>
    <row r="57" spans="2:2" x14ac:dyDescent="0.25">
      <c r="B57" s="30"/>
    </row>
    <row r="58" spans="2:2" x14ac:dyDescent="0.25">
      <c r="B58" s="30"/>
    </row>
    <row r="59" spans="2:2" x14ac:dyDescent="0.25">
      <c r="B59" s="30"/>
    </row>
    <row r="60" spans="2:2" x14ac:dyDescent="0.25">
      <c r="B60" s="30"/>
    </row>
    <row r="61" spans="2:2" x14ac:dyDescent="0.25">
      <c r="B61" s="30"/>
    </row>
    <row r="62" spans="2:2" x14ac:dyDescent="0.25">
      <c r="B62" s="30"/>
    </row>
    <row r="63" spans="2:2" x14ac:dyDescent="0.25">
      <c r="B63" s="30"/>
    </row>
    <row r="64" spans="2:2" x14ac:dyDescent="0.25">
      <c r="B64" s="30"/>
    </row>
    <row r="65" spans="2:2" x14ac:dyDescent="0.25">
      <c r="B65" s="30"/>
    </row>
    <row r="66" spans="2:2" x14ac:dyDescent="0.25">
      <c r="B66" s="30"/>
    </row>
  </sheetData>
  <mergeCells count="2">
    <mergeCell ref="A1:D2"/>
    <mergeCell ref="A13:A29"/>
  </mergeCells>
  <dataValidations count="1">
    <dataValidation type="list" allowBlank="1" showInputMessage="1" showErrorMessage="1" sqref="F12:F29">
      <formula1>"Pass, Fail, Partially passed, Conern"</formula1>
    </dataValidation>
  </dataValidations>
  <hyperlinks>
    <hyperlink ref="B8" location="Datasource!A1" display="&gt;&gt;"/>
    <hyperlink ref="A8" location="Dashboard!A1" display="&lt;&lt;"/>
  </hyperlink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Provider</vt:lpstr>
      <vt:lpstr>Compute</vt:lpstr>
      <vt:lpstr>Storage</vt:lpstr>
      <vt:lpstr>Network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Shrutika Mendhe</dc:creator>
  <cp:lastModifiedBy>Sachin Jagtap</cp:lastModifiedBy>
  <dcterms:created xsi:type="dcterms:W3CDTF">2017-02-16T05:14:27Z</dcterms:created>
  <dcterms:modified xsi:type="dcterms:W3CDTF">2018-07-09T10:33:33Z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88fae8e3-fe0e-4829-bc09-f73c72cdaa36</vt:lpwstr>
  </property>
</Properties>
</file>