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chin\Downloads\"/>
    </mc:Choice>
  </mc:AlternateContent>
  <xr:revisionPtr revIDLastSave="0" documentId="13_ncr:1_{5A45F06C-D8A2-4544-ACEA-031542CADAAA}" xr6:coauthVersionLast="46" xr6:coauthVersionMax="46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7 var" sheetId="2" r:id="rId1"/>
    <sheet name="6 var" sheetId="6" r:id="rId2"/>
    <sheet name="5 var" sheetId="7" r:id="rId3"/>
    <sheet name="8 var" sheetId="11" r:id="rId4"/>
    <sheet name="final" sheetId="13" r:id="rId5"/>
    <sheet name="Sheet2" sheetId="14" r:id="rId6"/>
    <sheet name="VIF1" sheetId="15" r:id="rId7"/>
    <sheet name="VIF2" sheetId="16" r:id="rId8"/>
    <sheet name="vif3" sheetId="17" r:id="rId9"/>
    <sheet name="VIF4" sheetId="18" r:id="rId10"/>
    <sheet name="vif5" sheetId="19" r:id="rId11"/>
    <sheet name="Sheet1" sheetId="1" r:id="rId12"/>
    <sheet name="normalized data" sheetId="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9" l="1"/>
  <c r="M5" i="18"/>
  <c r="L6" i="17"/>
  <c r="L5" i="16"/>
  <c r="K5" i="15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  <c r="P2" i="3"/>
  <c r="Q2" i="3"/>
  <c r="R2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3" i="3"/>
  <c r="N4" i="3"/>
  <c r="N5" i="3"/>
  <c r="N6" i="3"/>
  <c r="N7" i="3"/>
  <c r="N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" i="3"/>
  <c r="C24" i="3"/>
  <c r="D24" i="3"/>
  <c r="E24" i="3"/>
  <c r="F24" i="3"/>
  <c r="G24" i="3"/>
  <c r="H24" i="3"/>
  <c r="I24" i="3"/>
  <c r="B24" i="3"/>
  <c r="C23" i="3"/>
  <c r="D23" i="3"/>
  <c r="E23" i="3"/>
  <c r="F23" i="3"/>
  <c r="G23" i="3"/>
  <c r="H23" i="3"/>
  <c r="I23" i="3"/>
  <c r="B23" i="3"/>
</calcChain>
</file>

<file path=xl/sharedStrings.xml><?xml version="1.0" encoding="utf-8"?>
<sst xmlns="http://schemas.openxmlformats.org/spreadsheetml/2006/main" count="433" uniqueCount="76">
  <si>
    <r>
      <rPr>
        <sz val="8"/>
        <rFont val="Times New Roman"/>
        <family val="1"/>
      </rPr>
      <t>Andhra Pradesh</t>
    </r>
  </si>
  <si>
    <r>
      <rPr>
        <sz val="8"/>
        <rFont val="Times New Roman"/>
        <family val="1"/>
      </rPr>
      <t>Assam</t>
    </r>
  </si>
  <si>
    <r>
      <rPr>
        <sz val="8"/>
        <rFont val="Times New Roman"/>
        <family val="1"/>
      </rPr>
      <t>Bihar</t>
    </r>
  </si>
  <si>
    <r>
      <rPr>
        <sz val="8"/>
        <rFont val="Times New Roman"/>
        <family val="1"/>
      </rPr>
      <t>Chhattisgarh</t>
    </r>
  </si>
  <si>
    <r>
      <rPr>
        <sz val="8"/>
        <rFont val="Times New Roman"/>
        <family val="1"/>
      </rPr>
      <t>Gujarat</t>
    </r>
  </si>
  <si>
    <r>
      <rPr>
        <sz val="8"/>
        <rFont val="Times New Roman"/>
        <family val="1"/>
      </rPr>
      <t>Haryana</t>
    </r>
  </si>
  <si>
    <r>
      <rPr>
        <sz val="8"/>
        <rFont val="Times New Roman"/>
        <family val="1"/>
      </rPr>
      <t>Himachal Pradesh</t>
    </r>
  </si>
  <si>
    <r>
      <rPr>
        <sz val="8"/>
        <rFont val="Times New Roman"/>
        <family val="1"/>
      </rPr>
      <t>Jammu &amp; Kashmir</t>
    </r>
  </si>
  <si>
    <r>
      <rPr>
        <sz val="8"/>
        <rFont val="Times New Roman"/>
        <family val="1"/>
      </rPr>
      <t>Jharkhand</t>
    </r>
  </si>
  <si>
    <r>
      <rPr>
        <sz val="8"/>
        <rFont val="Times New Roman"/>
        <family val="1"/>
      </rPr>
      <t>Karnataka</t>
    </r>
  </si>
  <si>
    <r>
      <rPr>
        <sz val="8"/>
        <rFont val="Times New Roman"/>
        <family val="1"/>
      </rPr>
      <t>Kerala</t>
    </r>
  </si>
  <si>
    <r>
      <rPr>
        <sz val="8"/>
        <rFont val="Times New Roman"/>
        <family val="1"/>
      </rPr>
      <t>Madhya Pradesh</t>
    </r>
  </si>
  <si>
    <r>
      <rPr>
        <sz val="8"/>
        <rFont val="Times New Roman"/>
        <family val="1"/>
      </rPr>
      <t>Maharashtra</t>
    </r>
  </si>
  <si>
    <r>
      <rPr>
        <sz val="8"/>
        <rFont val="Times New Roman"/>
        <family val="1"/>
      </rPr>
      <t>Odisha</t>
    </r>
  </si>
  <si>
    <r>
      <rPr>
        <sz val="8"/>
        <rFont val="Times New Roman"/>
        <family val="1"/>
      </rPr>
      <t>Punjab</t>
    </r>
  </si>
  <si>
    <r>
      <rPr>
        <sz val="8"/>
        <rFont val="Times New Roman"/>
        <family val="1"/>
      </rPr>
      <t>Rajasthan</t>
    </r>
  </si>
  <si>
    <r>
      <rPr>
        <sz val="8"/>
        <rFont val="Times New Roman"/>
        <family val="1"/>
      </rPr>
      <t>Tamil Nadu</t>
    </r>
  </si>
  <si>
    <r>
      <rPr>
        <sz val="8"/>
        <rFont val="Times New Roman"/>
        <family val="1"/>
      </rPr>
      <t>Telangana</t>
    </r>
  </si>
  <si>
    <r>
      <rPr>
        <sz val="8"/>
        <rFont val="Times New Roman"/>
        <family val="1"/>
      </rPr>
      <t>Uttarakhand</t>
    </r>
  </si>
  <si>
    <r>
      <rPr>
        <sz val="8"/>
        <rFont val="Times New Roman"/>
        <family val="1"/>
      </rPr>
      <t>Uttar Pradesh</t>
    </r>
  </si>
  <si>
    <r>
      <rPr>
        <sz val="8"/>
        <rFont val="Times New Roman"/>
        <family val="1"/>
      </rPr>
      <t>West Bengal</t>
    </r>
  </si>
  <si>
    <t>average household size</t>
  </si>
  <si>
    <t>sex ratio (no. of female per 1000 male)</t>
  </si>
  <si>
    <t>Literacy Rate</t>
  </si>
  <si>
    <t>Computer facility</t>
  </si>
  <si>
    <t>Internet Facility</t>
  </si>
  <si>
    <t>Per capita expenditure</t>
  </si>
  <si>
    <t>Area/School</t>
  </si>
  <si>
    <t>Avg Expenditure 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</si>
  <si>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</si>
  <si>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</si>
  <si>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</si>
  <si>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</si>
  <si>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</si>
  <si>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</si>
  <si>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</si>
  <si>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</si>
  <si>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</si>
  <si>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</si>
  <si>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</si>
  <si>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</si>
  <si>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</si>
  <si>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</si>
  <si>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</si>
  <si>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</si>
  <si>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</si>
  <si>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</si>
  <si>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</si>
  <si>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</si>
  <si>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</si>
  <si>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</si>
  <si>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</si>
  <si>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</si>
  <si>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</si>
  <si>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</si>
  <si>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 Expenditure Rs</t>
  </si>
  <si>
    <t>Residuals</t>
  </si>
  <si>
    <t>PROBABILITY OUTPUT</t>
  </si>
  <si>
    <t>Percentile</t>
  </si>
  <si>
    <t>MEAN</t>
  </si>
  <si>
    <t>Devation</t>
  </si>
  <si>
    <t>Standard Residuals</t>
  </si>
  <si>
    <t>Avg daily wage rate</t>
  </si>
  <si>
    <t>sex ratio</t>
  </si>
  <si>
    <t>sex rati</t>
  </si>
  <si>
    <t>Per capita exp</t>
  </si>
  <si>
    <t>avg house size</t>
  </si>
  <si>
    <t>Variables</t>
  </si>
  <si>
    <t>Average household size</t>
  </si>
  <si>
    <t xml:space="preserve">VIF </t>
  </si>
  <si>
    <t>Sex Ratio</t>
  </si>
  <si>
    <t>Avg d wag</t>
  </si>
  <si>
    <t>Avg Exp</t>
  </si>
  <si>
    <t>Comp facility</t>
  </si>
  <si>
    <t>Internet</t>
  </si>
  <si>
    <t>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</si>
</sst>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);\(0\)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8"/>
      <name val="Times New Roman"/>
    </font>
    <font>
      <sz val="8"/>
      <color rgb="FF000000"/>
      <name val="Times New Roman"/>
      <family val="2"/>
    </font>
    <font>
      <sz val="9"/>
      <name val="Times New Roman"/>
    </font>
    <font>
      <sz val="9"/>
      <color rgb="FF000000"/>
      <name val="Times New Roman"/>
      <family val="2"/>
    </font>
    <font>
      <sz val="8"/>
      <name val="Times New Roman"/>
      <family val="1"/>
    </font>
    <font>
      <sz val="9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165" fontId="5" fillId="0" borderId="1" xfId="1" applyNumberFormat="1" applyFont="1" applyFill="1" applyBorder="1" applyAlignment="1">
      <alignment horizontal="right" vertical="top" shrinkToFit="1"/>
    </xf>
    <xf numFmtId="0" fontId="2" fillId="0" borderId="1" xfId="1" applyFont="1" applyFill="1" applyBorder="1" applyAlignment="1">
      <alignment horizontal="left" vertical="top" wrapText="1"/>
    </xf>
    <xf numFmtId="1" fontId="3" fillId="0" borderId="1" xfId="1" applyNumberFormat="1" applyFont="1" applyFill="1" applyBorder="1" applyAlignment="1">
      <alignment horizontal="right" vertical="top" shrinkToFit="1"/>
    </xf>
    <xf numFmtId="164" fontId="3" fillId="0" borderId="1" xfId="1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/>
    <xf numFmtId="0" fontId="0" fillId="0" borderId="4" xfId="0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Continuous"/>
    </xf>
    <xf numFmtId="0" fontId="6" fillId="0" borderId="3" xfId="1" applyFont="1" applyFill="1" applyBorder="1" applyAlignment="1">
      <alignment horizontal="left" vertical="top" wrapText="1"/>
    </xf>
    <xf numFmtId="164" fontId="3" fillId="0" borderId="0" xfId="1" applyNumberFormat="1" applyFont="1" applyFill="1" applyBorder="1" applyAlignment="1">
      <alignment horizontal="right" vertical="top" shrinkToFit="1"/>
    </xf>
    <xf numFmtId="0" fontId="8" fillId="0" borderId="6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2" borderId="6" xfId="0" applyFill="1" applyBorder="1" applyAlignment="1"/>
    <xf numFmtId="0" fontId="0" fillId="0" borderId="7" xfId="0" applyBorder="1"/>
    <xf numFmtId="0" fontId="8" fillId="0" borderId="8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6" xfId="0" applyBorder="1"/>
    <xf numFmtId="165" fontId="9" fillId="0" borderId="6" xfId="1" applyNumberFormat="1" applyFont="1" applyFill="1" applyBorder="1" applyAlignment="1">
      <alignment horizontal="right" vertical="top" shrinkToFit="1"/>
    </xf>
    <xf numFmtId="165" fontId="5" fillId="0" borderId="6" xfId="1" applyNumberFormat="1" applyFont="1" applyFill="1" applyBorder="1" applyAlignment="1">
      <alignment horizontal="right" vertical="top" shrinkToFit="1"/>
    </xf>
    <xf numFmtId="0" fontId="2" fillId="0" borderId="6" xfId="1" applyFont="1" applyFill="1" applyBorder="1" applyAlignment="1">
      <alignment horizontal="left" vertical="top" wrapText="1"/>
    </xf>
    <xf numFmtId="164" fontId="3" fillId="0" borderId="6" xfId="1" applyNumberFormat="1" applyFont="1" applyFill="1" applyBorder="1" applyAlignment="1">
      <alignment horizontal="right" vertical="top" shrinkToFit="1"/>
    </xf>
    <xf numFmtId="1" fontId="3" fillId="0" borderId="6" xfId="1" applyNumberFormat="1" applyFont="1" applyFill="1" applyBorder="1" applyAlignment="1">
      <alignment horizontal="right" vertical="top" shrinkToFit="1"/>
    </xf>
    <xf numFmtId="0" fontId="7" fillId="0" borderId="2" xfId="1" applyFont="1" applyFill="1" applyBorder="1" applyAlignment="1">
      <alignment horizontal="center" vertical="top" wrapText="1"/>
    </xf>
    <xf numFmtId="0" fontId="4" fillId="0" borderId="3" xfId="1" applyFont="1" applyFill="1" applyBorder="1" applyAlignment="1">
      <alignment horizontal="center" vertical="top" wrapText="1"/>
    </xf>
    <xf numFmtId="0" fontId="7" fillId="0" borderId="2" xfId="1" applyFont="1" applyFill="1" applyBorder="1" applyAlignment="1">
      <alignment horizontal="left" vertical="top" wrapText="1" indent="1"/>
    </xf>
    <xf numFmtId="0" fontId="4" fillId="0" borderId="3" xfId="1" applyFont="1" applyFill="1" applyBorder="1" applyAlignment="1">
      <alignment horizontal="left" vertical="top" wrapText="1" indent="1"/>
    </xf>
  </cellXfs>
  <cellStyles count="2">
    <cellStyle name="Normal" xfId="0" builtinId="0"/>
    <cellStyle name="Normal 2" xfId="1" xr:uid="{EECCCA2F-9E5F-47CD-ACD5-09B6ABB46B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 var'!$C$30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 var'!$C$31:$C$51</c:f>
              <c:numCache>
                <c:formatCode>General</c:formatCode>
                <c:ptCount val="21"/>
                <c:pt idx="0">
                  <c:v>82.39116033672326</c:v>
                </c:pt>
                <c:pt idx="1">
                  <c:v>-22.281689569138052</c:v>
                </c:pt>
                <c:pt idx="2">
                  <c:v>-2715.7303600698497</c:v>
                </c:pt>
                <c:pt idx="3">
                  <c:v>-1906.7797416237408</c:v>
                </c:pt>
                <c:pt idx="4">
                  <c:v>1143.1530370978389</c:v>
                </c:pt>
                <c:pt idx="5">
                  <c:v>1197.9725720134138</c:v>
                </c:pt>
                <c:pt idx="6">
                  <c:v>-520.96658668097734</c:v>
                </c:pt>
                <c:pt idx="7">
                  <c:v>-44.053321023413446</c:v>
                </c:pt>
                <c:pt idx="8">
                  <c:v>227.0091572156216</c:v>
                </c:pt>
                <c:pt idx="9">
                  <c:v>704.95989646318412</c:v>
                </c:pt>
                <c:pt idx="10">
                  <c:v>-1018.8774894149446</c:v>
                </c:pt>
                <c:pt idx="11">
                  <c:v>-300.44434826042016</c:v>
                </c:pt>
                <c:pt idx="12">
                  <c:v>796.89889824087368</c:v>
                </c:pt>
                <c:pt idx="13">
                  <c:v>-655.56768787909914</c:v>
                </c:pt>
                <c:pt idx="14">
                  <c:v>1157.3409595164758</c:v>
                </c:pt>
                <c:pt idx="15">
                  <c:v>-985.7354996119966</c:v>
                </c:pt>
                <c:pt idx="16">
                  <c:v>1568.4672373713511</c:v>
                </c:pt>
                <c:pt idx="17">
                  <c:v>-1.8062514179737263</c:v>
                </c:pt>
                <c:pt idx="18">
                  <c:v>-810.39466530632853</c:v>
                </c:pt>
                <c:pt idx="19">
                  <c:v>1287.9964517257285</c:v>
                </c:pt>
                <c:pt idx="20">
                  <c:v>816.44827087701105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7-42A7-83CA-22B7E66C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346943"/>
        <c:axId val="1430341951"/>
      </c:scatterChart>
      <c:valAx>
        <c:axId val="14303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41951"/>
        <c:crosses val="autoZero"/>
        <c:crossBetween val="midCat"/>
      </c:valAx>
      <c:valAx>
        <c:axId val="14303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4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final!$D$28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final!$D$29:$D$49</c:f>
              <c:numCache>
                <c:formatCode>General</c:formatCode>
                <c:ptCount val="21"/>
                <c:pt idx="0">
                  <c:v>0.21866100793085647</c:v>
                </c:pt>
                <c:pt idx="1">
                  <c:v>-3.6467507442173364E-2</c:v>
                </c:pt>
                <c:pt idx="2">
                  <c:v>-1.6038621862159634</c:v>
                </c:pt>
                <c:pt idx="3">
                  <c:v>-1.2524532053727304</c:v>
                </c:pt>
                <c:pt idx="4">
                  <c:v>0.3389418135028569</c:v>
                </c:pt>
                <c:pt idx="5">
                  <c:v>0.95217812680822123</c:v>
                </c:pt>
                <c:pt idx="6">
                  <c:v>-0.4238372751147374</c:v>
                </c:pt>
                <c:pt idx="7">
                  <c:v>-1.166061994599322</c:v>
                </c:pt>
                <c:pt idx="8">
                  <c:v>-0.1185167931013637</c:v>
                </c:pt>
                <c:pt idx="9">
                  <c:v>0.24222041290137078</c:v>
                </c:pt>
                <c:pt idx="10">
                  <c:v>-0.70195728176445071</c:v>
                </c:pt>
                <c:pt idx="11">
                  <c:v>-3.7729139236942853E-3</c:v>
                </c:pt>
                <c:pt idx="12">
                  <c:v>0.22991996810000992</c:v>
                </c:pt>
                <c:pt idx="13">
                  <c:v>-0.77932783293737695</c:v>
                </c:pt>
                <c:pt idx="14">
                  <c:v>1.756386493395413</c:v>
                </c:pt>
                <c:pt idx="15">
                  <c:v>-0.41915060580922703</c:v>
                </c:pt>
                <c:pt idx="16">
                  <c:v>2.2180759354935455</c:v>
                </c:pt>
                <c:pt idx="17">
                  <c:v>-0.62164608135980548</c:v>
                </c:pt>
                <c:pt idx="18">
                  <c:v>-0.95602732912744037</c:v>
                </c:pt>
                <c:pt idx="19">
                  <c:v>1.4381796603332944</c:v>
                </c:pt>
                <c:pt idx="20">
                  <c:v>0.68851758830270737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2-4F38-BDA3-5F85524D8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783487"/>
        <c:axId val="1290781407"/>
      </c:scatterChart>
      <c:valAx>
        <c:axId val="12907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81407"/>
        <c:crosses val="autoZero"/>
        <c:crossBetween val="midCat"/>
      </c:valAx>
      <c:valAx>
        <c:axId val="1290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8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1241425</xdr:colOff>
      <xdr:row>35</xdr:row>
      <xdr:rowOff>60325</xdr:rowOff>
    </xdr:from>
    <xdr:to>
      <xdr:col>5</xdr:col>
      <xdr:colOff>873125</xdr:colOff>
      <xdr:row>50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7237F-82A9-45E0-98AB-E9FEE59F0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1241425</xdr:colOff>
      <xdr:row>32</xdr:row>
      <xdr:rowOff>60325</xdr:rowOff>
    </xdr:from>
    <xdr:to>
      <xdr:col>6</xdr:col>
      <xdr:colOff>454025</xdr:colOff>
      <xdr:row>47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0072A-2735-4941-A46C-FAEE24A90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2774-58D0-4007-8851-822DFF306A65}">
  <dimension ref="A1:I51"/>
  <sheetViews>
    <sheetView topLeftCell="A5" workbookViewId="0">
      <selection activeCell="B25" sqref="B25"/>
    </sheetView>
  </sheetViews>
  <sheetFormatPr defaultRowHeight="14.4" x14ac:dyDescent="0.3"/>
  <cols>
    <col min="1" max="1" width="33.5546875" bestFit="1" customWidth="1"/>
    <col min="2" max="2" width="25.6640625" bestFit="1" customWidth="1"/>
    <col min="3" max="3" width="13.5546875" bestFit="1" customWidth="1"/>
    <col min="4" max="4" width="12.44140625" bestFit="1" customWidth="1"/>
    <col min="5" max="5" width="19.109375" bestFit="1" customWidth="1"/>
    <col min="6" max="6" width="17.33203125" bestFit="1" customWidth="1"/>
  </cols>
  <sheetData>
    <row r="1" spans="1:9" x14ac:dyDescent="0.3">
      <c r="A1" t="s">
        <v>29</v>
      </c>
    </row>
    <row r="2" spans="1:9" ht="15" thickBot="1" x14ac:dyDescent="0.35"/>
    <row r="3" spans="1:9" x14ac:dyDescent="0.3">
      <c r="A3" s="8" t="s">
        <v>30</v>
      </c>
      <c r="B3" s="8"/>
    </row>
    <row r="4" spans="1:9" x14ac:dyDescent="0.3">
      <c r="A4" s="5" t="s">
        <v>31</v>
      </c>
      <c r="B4" s="5">
        <v>0.94567891687727434</v>
      </c>
    </row>
    <row r="5" spans="1:9" x14ac:dyDescent="0.3">
      <c r="A5" s="5" t="s">
        <v>32</v>
      </c>
      <c r="B5" s="5">
        <v>0.89430861382617477</v>
      </c>
    </row>
    <row r="6" spans="1:9" x14ac:dyDescent="0.3">
      <c r="A6" s="5" t="s">
        <v>33</v>
      </c>
      <c r="B6" s="5">
        <v>0.83739786742488431</v>
      </c>
    </row>
    <row r="7" spans="1:9" x14ac:dyDescent="0.3">
      <c r="A7" s="5" t="s">
        <v>34</v>
      </c>
      <c r="B7" s="5">
        <v>1373.6177176263009</v>
      </c>
    </row>
    <row r="8" spans="1:9" ht="15" thickBot="1" x14ac:dyDescent="0.35">
      <c r="A8" s="6" t="s">
        <v>35</v>
      </c>
      <c r="B8" s="6">
        <v>21</v>
      </c>
    </row>
    <row r="10" spans="1:9" ht="15" thickBot="1" x14ac:dyDescent="0.35">
      <c r="A10" t="s">
        <v>36</v>
      </c>
    </row>
    <row r="11" spans="1:9" x14ac:dyDescent="0.3">
      <c r="A11" s="7"/>
      <c r="B11" s="7" t="s">
        <v>41</v>
      </c>
      <c r="C11" s="7" t="s">
        <v>42</v>
      </c>
      <c r="D11" s="7" t="s">
        <v>43</v>
      </c>
      <c r="E11" s="7" t="s">
        <v>44</v>
      </c>
      <c r="F11" s="7" t="s">
        <v>45</v>
      </c>
    </row>
    <row r="12" spans="1:9" x14ac:dyDescent="0.3">
      <c r="A12" s="5" t="s">
        <v>37</v>
      </c>
      <c r="B12" s="5">
        <v>7</v>
      </c>
      <c r="C12" s="5">
        <v>207550096.75570047</v>
      </c>
      <c r="D12" s="5">
        <v>29650013.822242923</v>
      </c>
      <c r="E12" s="5">
        <v>15.714230973535345</v>
      </c>
      <c r="F12" s="5">
        <v>2.0804410703995982E-5</v>
      </c>
    </row>
    <row r="13" spans="1:9" x14ac:dyDescent="0.3">
      <c r="A13" s="5" t="s">
        <v>38</v>
      </c>
      <c r="B13" s="5">
        <v>13</v>
      </c>
      <c r="C13" s="5">
        <v>24528733.244299546</v>
      </c>
      <c r="D13" s="5">
        <v>1886825.634176888</v>
      </c>
      <c r="E13" s="5"/>
      <c r="F13" s="5"/>
    </row>
    <row r="14" spans="1:9" ht="15" thickBot="1" x14ac:dyDescent="0.35">
      <c r="A14" s="6" t="s">
        <v>39</v>
      </c>
      <c r="B14" s="6">
        <v>20</v>
      </c>
      <c r="C14" s="6">
        <v>232078830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46</v>
      </c>
      <c r="C16" s="7" t="s">
        <v>34</v>
      </c>
      <c r="D16" s="7" t="s">
        <v>47</v>
      </c>
      <c r="E16" s="7" t="s">
        <v>48</v>
      </c>
      <c r="F16" s="7" t="s">
        <v>49</v>
      </c>
      <c r="G16" s="7" t="s">
        <v>50</v>
      </c>
      <c r="H16" s="7" t="s">
        <v>51</v>
      </c>
      <c r="I16" s="7" t="s">
        <v>52</v>
      </c>
    </row>
    <row r="17" spans="1:9" x14ac:dyDescent="0.3">
      <c r="A17" s="5" t="s">
        <v>40</v>
      </c>
      <c r="B17" s="5">
        <v>64753.4365073515</v>
      </c>
      <c r="C17" s="5">
        <v>14340.884123599953</v>
      </c>
      <c r="D17" s="5">
        <v>4.5153029582597739</v>
      </c>
      <c r="E17" s="5">
        <v>5.808029567750541E-4</v>
      </c>
      <c r="F17" s="5">
        <v>33771.839940761274</v>
      </c>
      <c r="G17" s="5">
        <v>95735.033073941726</v>
      </c>
      <c r="H17" s="5">
        <v>33771.839940761274</v>
      </c>
      <c r="I17" s="5">
        <v>95735.033073941726</v>
      </c>
    </row>
    <row r="18" spans="1:9" x14ac:dyDescent="0.3">
      <c r="A18" s="5" t="s">
        <v>21</v>
      </c>
      <c r="B18" s="5">
        <v>-3794.9941169788608</v>
      </c>
      <c r="C18" s="5">
        <v>1037.5739975461845</v>
      </c>
      <c r="D18" s="5">
        <v>-3.6575647866598913</v>
      </c>
      <c r="E18" s="5">
        <v>2.8952064630736528E-3</v>
      </c>
      <c r="F18" s="5">
        <v>-6036.5364600384401</v>
      </c>
      <c r="G18" s="5">
        <v>-1553.4517739192811</v>
      </c>
      <c r="H18" s="5">
        <v>-6036.5364600384401</v>
      </c>
      <c r="I18" s="5">
        <v>-1553.4517739192811</v>
      </c>
    </row>
    <row r="19" spans="1:9" x14ac:dyDescent="0.3">
      <c r="A19" s="5" t="s">
        <v>22</v>
      </c>
      <c r="B19" s="5">
        <v>-32.125379214152851</v>
      </c>
      <c r="C19" s="5">
        <v>10.782237148622665</v>
      </c>
      <c r="D19" s="5">
        <v>-2.9794725131098221</v>
      </c>
      <c r="E19" s="5">
        <v>1.0651100425749686E-2</v>
      </c>
      <c r="F19" s="5">
        <v>-55.418986396586007</v>
      </c>
      <c r="G19" s="5">
        <v>-8.8317720317196908</v>
      </c>
      <c r="H19" s="5">
        <v>-55.418986396586007</v>
      </c>
      <c r="I19" s="5">
        <v>-8.8317720317196908</v>
      </c>
    </row>
    <row r="20" spans="1:9" x14ac:dyDescent="0.3">
      <c r="A20" s="5" t="s">
        <v>23</v>
      </c>
      <c r="B20" s="5">
        <v>-215.17983832232261</v>
      </c>
      <c r="C20" s="5">
        <v>58.8053398079674</v>
      </c>
      <c r="D20" s="5">
        <v>-3.6591887577727831</v>
      </c>
      <c r="E20" s="5">
        <v>2.8862440265172641E-3</v>
      </c>
      <c r="F20" s="5">
        <v>-342.2210512760991</v>
      </c>
      <c r="G20" s="5">
        <v>-88.138625368546101</v>
      </c>
      <c r="H20" s="5">
        <v>-342.2210512760991</v>
      </c>
      <c r="I20" s="5">
        <v>-88.138625368546101</v>
      </c>
    </row>
    <row r="21" spans="1:9" x14ac:dyDescent="0.3">
      <c r="A21" s="5" t="s">
        <v>24</v>
      </c>
      <c r="B21" s="5">
        <v>406.71986169521773</v>
      </c>
      <c r="C21" s="5">
        <v>150.72903188747858</v>
      </c>
      <c r="D21" s="5">
        <v>2.6983511842552006</v>
      </c>
      <c r="E21" s="5">
        <v>1.8251254679800953E-2</v>
      </c>
      <c r="F21" s="5">
        <v>81.089585586528187</v>
      </c>
      <c r="G21" s="5">
        <v>732.35013780390727</v>
      </c>
      <c r="H21" s="5">
        <v>81.089585586528187</v>
      </c>
      <c r="I21" s="5">
        <v>732.35013780390727</v>
      </c>
    </row>
    <row r="22" spans="1:9" x14ac:dyDescent="0.3">
      <c r="A22" s="5" t="s">
        <v>25</v>
      </c>
      <c r="B22" s="5">
        <v>206.32196272313502</v>
      </c>
      <c r="C22" s="5">
        <v>54.991641807164726</v>
      </c>
      <c r="D22" s="5">
        <v>3.7518785754138704</v>
      </c>
      <c r="E22" s="5">
        <v>2.4188153190856272E-3</v>
      </c>
      <c r="F22" s="5">
        <v>87.519743395507419</v>
      </c>
      <c r="G22" s="5">
        <v>325.12418205076261</v>
      </c>
      <c r="H22" s="5">
        <v>87.519743395507419</v>
      </c>
      <c r="I22" s="5">
        <v>325.12418205076261</v>
      </c>
    </row>
    <row r="23" spans="1:9" x14ac:dyDescent="0.3">
      <c r="A23" s="5" t="s">
        <v>26</v>
      </c>
      <c r="B23" s="5">
        <v>0.18578037772459469</v>
      </c>
      <c r="C23" s="5">
        <v>0.51546238389461385</v>
      </c>
      <c r="D23" s="5">
        <v>0.36041500510845703</v>
      </c>
      <c r="E23" s="5">
        <v>0.72432521190820953</v>
      </c>
      <c r="F23" s="5">
        <v>-0.92780840002692055</v>
      </c>
      <c r="G23" s="5">
        <v>1.29936915547611</v>
      </c>
      <c r="H23" s="5">
        <v>-0.92780840002692055</v>
      </c>
      <c r="I23" s="5">
        <v>1.29936915547611</v>
      </c>
    </row>
    <row r="24" spans="1:9" ht="15" thickBot="1" x14ac:dyDescent="0.35">
      <c r="A24" s="6" t="s">
        <v>27</v>
      </c>
      <c r="B24" s="6">
        <v>-423.07277732357778</v>
      </c>
      <c r="C24" s="6">
        <v>482.66039242280908</v>
      </c>
      <c r="D24" s="6">
        <v>-0.87654339151360749</v>
      </c>
      <c r="E24" s="6">
        <v>0.39664344719717182</v>
      </c>
      <c r="F24" s="6">
        <v>-1465.7971608298462</v>
      </c>
      <c r="G24" s="6">
        <v>619.65160618269056</v>
      </c>
      <c r="H24" s="6">
        <v>-1465.7971608298462</v>
      </c>
      <c r="I24" s="6">
        <v>619.65160618269056</v>
      </c>
    </row>
    <row r="28" spans="1:9" x14ac:dyDescent="0.3">
      <c r="A28" t="s">
        <v>53</v>
      </c>
      <c r="E28" t="s">
        <v>57</v>
      </c>
    </row>
    <row r="29" spans="1:9" ht="15" thickBot="1" x14ac:dyDescent="0.35"/>
    <row r="30" spans="1:9" x14ac:dyDescent="0.3">
      <c r="A30" s="7" t="s">
        <v>54</v>
      </c>
      <c r="B30" s="7" t="s">
        <v>55</v>
      </c>
      <c r="C30" s="7" t="s">
        <v>56</v>
      </c>
      <c r="E30" s="7" t="s">
        <v>58</v>
      </c>
      <c r="F30" s="7" t="s">
        <v>28</v>
      </c>
    </row>
    <row r="31" spans="1:9" x14ac:dyDescent="0.3">
      <c r="A31" s="5">
        <v>1</v>
      </c>
      <c r="B31" s="5">
        <v>8603.6088396632767</v>
      </c>
      <c r="C31" s="5">
        <v>82.39116033672326</v>
      </c>
      <c r="E31" s="5">
        <v>2.3809523809523809</v>
      </c>
      <c r="F31" s="5">
        <v>2319</v>
      </c>
    </row>
    <row r="32" spans="1:9" x14ac:dyDescent="0.3">
      <c r="A32" s="5">
        <v>2</v>
      </c>
      <c r="B32" s="5">
        <v>3778.2816895691381</v>
      </c>
      <c r="C32" s="5">
        <v>-22.281689569138052</v>
      </c>
      <c r="E32" s="5">
        <v>7.1428571428571423</v>
      </c>
      <c r="F32" s="5">
        <v>2688</v>
      </c>
    </row>
    <row r="33" spans="1:6" x14ac:dyDescent="0.3">
      <c r="A33" s="5">
        <v>3</v>
      </c>
      <c r="B33" s="5">
        <v>6337.7303600698497</v>
      </c>
      <c r="C33" s="5">
        <v>-2715.7303600698497</v>
      </c>
      <c r="E33" s="5">
        <v>11.904761904761905</v>
      </c>
      <c r="F33" s="5">
        <v>3622</v>
      </c>
    </row>
    <row r="34" spans="1:6" x14ac:dyDescent="0.3">
      <c r="A34" s="5">
        <v>4</v>
      </c>
      <c r="B34" s="5">
        <v>4225.7797416237408</v>
      </c>
      <c r="C34" s="5">
        <v>-1906.7797416237408</v>
      </c>
      <c r="E34" s="5">
        <v>16.666666666666664</v>
      </c>
      <c r="F34" s="5">
        <v>3756</v>
      </c>
    </row>
    <row r="35" spans="1:6" x14ac:dyDescent="0.3">
      <c r="A35" s="5">
        <v>5</v>
      </c>
      <c r="B35" s="5">
        <v>3840.8469629021611</v>
      </c>
      <c r="C35" s="5">
        <v>1143.1530370978389</v>
      </c>
      <c r="E35" s="5">
        <v>21.428571428571427</v>
      </c>
      <c r="F35" s="5">
        <v>4019</v>
      </c>
    </row>
    <row r="36" spans="1:6" x14ac:dyDescent="0.3">
      <c r="A36" s="5">
        <v>6</v>
      </c>
      <c r="B36" s="5">
        <v>11393.027427986586</v>
      </c>
      <c r="C36" s="5">
        <v>1197.9725720134138</v>
      </c>
      <c r="E36" s="5">
        <v>26.19047619047619</v>
      </c>
      <c r="F36" s="5">
        <v>4183</v>
      </c>
    </row>
    <row r="37" spans="1:6" x14ac:dyDescent="0.3">
      <c r="A37" s="5">
        <v>7</v>
      </c>
      <c r="B37" s="5">
        <v>11854.966586680977</v>
      </c>
      <c r="C37" s="5">
        <v>-520.96658668097734</v>
      </c>
      <c r="E37" s="5">
        <v>30.952380952380949</v>
      </c>
      <c r="F37" s="5">
        <v>4926</v>
      </c>
    </row>
    <row r="38" spans="1:6" x14ac:dyDescent="0.3">
      <c r="A38" s="5">
        <v>8</v>
      </c>
      <c r="B38" s="5">
        <v>8289.0533210234134</v>
      </c>
      <c r="C38" s="5">
        <v>-44.053321023413446</v>
      </c>
      <c r="E38" s="5">
        <v>35.714285714285715</v>
      </c>
      <c r="F38" s="5">
        <v>4984</v>
      </c>
    </row>
    <row r="39" spans="1:6" x14ac:dyDescent="0.3">
      <c r="A39" s="5">
        <v>9</v>
      </c>
      <c r="B39" s="5">
        <v>2460.9908427843784</v>
      </c>
      <c r="C39" s="5">
        <v>227.0091572156216</v>
      </c>
      <c r="E39" s="5">
        <v>40.476190476190474</v>
      </c>
      <c r="F39" s="5">
        <v>5784</v>
      </c>
    </row>
    <row r="40" spans="1:6" x14ac:dyDescent="0.3">
      <c r="A40" s="5">
        <v>10</v>
      </c>
      <c r="B40" s="5">
        <v>5803.0401035368159</v>
      </c>
      <c r="C40" s="5">
        <v>704.95989646318412</v>
      </c>
      <c r="E40" s="5">
        <v>45.238095238095234</v>
      </c>
      <c r="F40" s="5">
        <v>6327</v>
      </c>
    </row>
    <row r="41" spans="1:6" x14ac:dyDescent="0.3">
      <c r="A41" s="5">
        <v>11</v>
      </c>
      <c r="B41" s="5">
        <v>14069.877489414945</v>
      </c>
      <c r="C41" s="5">
        <v>-1018.8774894149446</v>
      </c>
      <c r="E41" s="5">
        <v>50</v>
      </c>
      <c r="F41" s="5">
        <v>6508</v>
      </c>
    </row>
    <row r="42" spans="1:6" x14ac:dyDescent="0.3">
      <c r="A42" s="5">
        <v>12</v>
      </c>
      <c r="B42" s="5">
        <v>4483.4443482604202</v>
      </c>
      <c r="C42" s="5">
        <v>-300.44434826042016</v>
      </c>
      <c r="E42" s="5">
        <v>54.761904761904759</v>
      </c>
      <c r="F42" s="5">
        <v>6667</v>
      </c>
    </row>
    <row r="43" spans="1:6" x14ac:dyDescent="0.3">
      <c r="A43" s="5">
        <v>13</v>
      </c>
      <c r="B43" s="5">
        <v>5870.1011017591263</v>
      </c>
      <c r="C43" s="5">
        <v>796.89889824087368</v>
      </c>
      <c r="E43" s="5">
        <v>59.523809523809518</v>
      </c>
      <c r="F43" s="5">
        <v>6984</v>
      </c>
    </row>
    <row r="44" spans="1:6" x14ac:dyDescent="0.3">
      <c r="A44" s="5">
        <v>14</v>
      </c>
      <c r="B44" s="5">
        <v>4674.5676878790991</v>
      </c>
      <c r="C44" s="5">
        <v>-655.56768787909914</v>
      </c>
      <c r="E44" s="5">
        <v>64.285714285714292</v>
      </c>
      <c r="F44" s="5">
        <v>7316</v>
      </c>
    </row>
    <row r="45" spans="1:6" x14ac:dyDescent="0.3">
      <c r="A45" s="5">
        <v>15</v>
      </c>
      <c r="B45" s="5">
        <v>12259.659040483524</v>
      </c>
      <c r="C45" s="5">
        <v>1157.3409595164758</v>
      </c>
      <c r="E45" s="5">
        <v>69.047619047619051</v>
      </c>
      <c r="F45" s="5">
        <v>8245</v>
      </c>
    </row>
    <row r="46" spans="1:6" x14ac:dyDescent="0.3">
      <c r="A46" s="5">
        <v>16</v>
      </c>
      <c r="B46" s="5">
        <v>7312.7354996119966</v>
      </c>
      <c r="C46" s="5">
        <v>-985.7354996119966</v>
      </c>
      <c r="E46" s="5">
        <v>73.80952380952381</v>
      </c>
      <c r="F46" s="5">
        <v>8686</v>
      </c>
    </row>
    <row r="47" spans="1:6" x14ac:dyDescent="0.3">
      <c r="A47" s="5">
        <v>17</v>
      </c>
      <c r="B47" s="5">
        <v>8570.5327626286489</v>
      </c>
      <c r="C47" s="5">
        <v>1568.4672373713511</v>
      </c>
      <c r="E47" s="5">
        <v>78.571428571428569</v>
      </c>
      <c r="F47" s="5">
        <v>10139</v>
      </c>
    </row>
    <row r="48" spans="1:6" x14ac:dyDescent="0.3">
      <c r="A48" s="5">
        <v>18</v>
      </c>
      <c r="B48" s="5">
        <v>6985.8062514179737</v>
      </c>
      <c r="C48" s="5">
        <v>-1.8062514179737263</v>
      </c>
      <c r="E48" s="5">
        <v>83.333333333333329</v>
      </c>
      <c r="F48" s="5">
        <v>11334</v>
      </c>
    </row>
    <row r="49" spans="1:6" x14ac:dyDescent="0.3">
      <c r="A49" s="5">
        <v>19</v>
      </c>
      <c r="B49" s="5">
        <v>8126.3946653063285</v>
      </c>
      <c r="C49" s="5">
        <v>-810.39466530632853</v>
      </c>
      <c r="E49" s="5">
        <v>88.095238095238088</v>
      </c>
      <c r="F49" s="5">
        <v>12591</v>
      </c>
    </row>
    <row r="50" spans="1:6" x14ac:dyDescent="0.3">
      <c r="A50" s="5">
        <v>20</v>
      </c>
      <c r="B50" s="5">
        <v>3638.0035482742715</v>
      </c>
      <c r="C50" s="5">
        <v>1287.9964517257285</v>
      </c>
      <c r="E50" s="5">
        <v>92.857142857142861</v>
      </c>
      <c r="F50" s="5">
        <v>13051</v>
      </c>
    </row>
    <row r="51" spans="1:6" ht="15" thickBot="1" x14ac:dyDescent="0.35">
      <c r="A51" s="6">
        <v>21</v>
      </c>
      <c r="B51" s="6">
        <v>4967.5517291229889</v>
      </c>
      <c r="C51" s="6">
        <v>816.44827087701105</v>
      </c>
      <c r="E51" s="6">
        <v>97.61904761904762</v>
      </c>
      <c r="F51" s="6">
        <v>13417</v>
      </c>
    </row>
  </sheetData>
  <sortState xmlns:xlrd2="http://schemas.microsoft.com/office/spreadsheetml/2017/richdata2" ref="F31:F51">
    <sortCondition ref="F31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396E-9640-4EDD-80BE-BD8DEFB40B05}">
  <dimension ref="A1:M21"/>
  <sheetViews>
    <sheetView workbookViewId="0">
      <selection activeCell="M5" sqref="M5"/>
    </sheetView>
  </sheetViews>
  <sheetFormatPr defaultRowHeight="14.4" x14ac:dyDescent="0.3"/>
  <sheetData>
    <row r="1" spans="1:13" x14ac:dyDescent="0.3">
      <c r="A1" t="s">
        <v>29</v>
      </c>
    </row>
    <row r="2" spans="1:13" ht="15" thickBot="1" x14ac:dyDescent="0.35"/>
    <row r="3" spans="1:13" x14ac:dyDescent="0.3">
      <c r="A3" s="8" t="s">
        <v>30</v>
      </c>
      <c r="B3" s="8"/>
    </row>
    <row r="4" spans="1:13" x14ac:dyDescent="0.3">
      <c r="A4" s="5" t="s">
        <v>31</v>
      </c>
      <c r="B4" s="5">
        <v>0.69175280108013981</v>
      </c>
    </row>
    <row r="5" spans="1:13" x14ac:dyDescent="0.3">
      <c r="A5" s="5" t="s">
        <v>32</v>
      </c>
      <c r="B5" s="5">
        <v>0.47852193780221941</v>
      </c>
      <c r="M5">
        <f>1/(1-B5)</f>
        <v>1.9176262099799142</v>
      </c>
    </row>
    <row r="6" spans="1:13" x14ac:dyDescent="0.3">
      <c r="A6" s="5" t="s">
        <v>33</v>
      </c>
      <c r="B6" s="5">
        <v>0.34815242225277432</v>
      </c>
    </row>
    <row r="7" spans="1:13" x14ac:dyDescent="0.3">
      <c r="A7" s="5" t="s">
        <v>34</v>
      </c>
      <c r="B7" s="5">
        <v>6.7118019881136437</v>
      </c>
    </row>
    <row r="8" spans="1:13" ht="15" thickBot="1" x14ac:dyDescent="0.35">
      <c r="A8" s="6" t="s">
        <v>35</v>
      </c>
      <c r="B8" s="6">
        <v>21</v>
      </c>
    </row>
    <row r="10" spans="1:13" ht="15" thickBot="1" x14ac:dyDescent="0.35">
      <c r="A10" t="s">
        <v>36</v>
      </c>
    </row>
    <row r="11" spans="1:13" x14ac:dyDescent="0.3">
      <c r="A11" s="7"/>
      <c r="B11" s="7" t="s">
        <v>41</v>
      </c>
      <c r="C11" s="7" t="s">
        <v>42</v>
      </c>
      <c r="D11" s="7" t="s">
        <v>43</v>
      </c>
      <c r="E11" s="7" t="s">
        <v>44</v>
      </c>
      <c r="F11" s="7" t="s">
        <v>45</v>
      </c>
    </row>
    <row r="12" spans="1:13" x14ac:dyDescent="0.3">
      <c r="A12" s="5" t="s">
        <v>37</v>
      </c>
      <c r="B12" s="5">
        <v>4</v>
      </c>
      <c r="C12" s="5">
        <v>661.3998061100408</v>
      </c>
      <c r="D12" s="5">
        <v>165.3499515275102</v>
      </c>
      <c r="E12" s="5">
        <v>3.6705048399196576</v>
      </c>
      <c r="F12" s="5">
        <v>2.6404101428489434E-2</v>
      </c>
    </row>
    <row r="13" spans="1:13" x14ac:dyDescent="0.3">
      <c r="A13" s="5" t="s">
        <v>38</v>
      </c>
      <c r="B13" s="5">
        <v>16</v>
      </c>
      <c r="C13" s="5">
        <v>720.77257484234019</v>
      </c>
      <c r="D13" s="5">
        <v>45.048285927646262</v>
      </c>
      <c r="E13" s="5"/>
      <c r="F13" s="5"/>
    </row>
    <row r="14" spans="1:13" ht="15" thickBot="1" x14ac:dyDescent="0.35">
      <c r="A14" s="6" t="s">
        <v>39</v>
      </c>
      <c r="B14" s="6">
        <v>20</v>
      </c>
      <c r="C14" s="6">
        <v>1382.172380952381</v>
      </c>
      <c r="D14" s="6"/>
      <c r="E14" s="6"/>
      <c r="F14" s="6"/>
    </row>
    <row r="15" spans="1:13" ht="15" thickBot="1" x14ac:dyDescent="0.35"/>
    <row r="16" spans="1:13" x14ac:dyDescent="0.3">
      <c r="A16" s="7"/>
      <c r="B16" s="7" t="s">
        <v>46</v>
      </c>
      <c r="C16" s="7" t="s">
        <v>34</v>
      </c>
      <c r="D16" s="7" t="s">
        <v>47</v>
      </c>
      <c r="E16" s="7" t="s">
        <v>48</v>
      </c>
      <c r="F16" s="7" t="s">
        <v>49</v>
      </c>
      <c r="G16" s="7" t="s">
        <v>50</v>
      </c>
      <c r="H16" s="7" t="s">
        <v>51</v>
      </c>
      <c r="I16" s="7" t="s">
        <v>52</v>
      </c>
    </row>
    <row r="17" spans="1:9" x14ac:dyDescent="0.3">
      <c r="A17" s="5" t="s">
        <v>40</v>
      </c>
      <c r="B17" s="5">
        <v>76.474963975892095</v>
      </c>
      <c r="C17" s="5">
        <v>62.562040346742783</v>
      </c>
      <c r="D17" s="5">
        <v>1.2223860275662137</v>
      </c>
      <c r="E17" s="5">
        <v>0.23926407411466905</v>
      </c>
      <c r="F17" s="5">
        <v>-56.150636885261903</v>
      </c>
      <c r="G17" s="5">
        <v>209.10056483704608</v>
      </c>
      <c r="H17" s="5">
        <v>-56.150636885261903</v>
      </c>
      <c r="I17" s="5">
        <v>209.10056483704608</v>
      </c>
    </row>
    <row r="18" spans="1:9" x14ac:dyDescent="0.3">
      <c r="A18" s="5" t="s">
        <v>21</v>
      </c>
      <c r="B18" s="5">
        <v>-0.74142526907345407</v>
      </c>
      <c r="C18" s="5">
        <v>4.7527010009926185</v>
      </c>
      <c r="D18" s="5">
        <v>-0.15600082330418108</v>
      </c>
      <c r="E18" s="5">
        <v>0.87798366975495656</v>
      </c>
      <c r="F18" s="5">
        <v>-10.81670130669187</v>
      </c>
      <c r="G18" s="5">
        <v>9.333850768544961</v>
      </c>
      <c r="H18" s="5">
        <v>-10.81670130669187</v>
      </c>
      <c r="I18" s="5">
        <v>9.333850768544961</v>
      </c>
    </row>
    <row r="19" spans="1:9" x14ac:dyDescent="0.3">
      <c r="A19" s="5" t="s">
        <v>22</v>
      </c>
      <c r="B19" s="5">
        <v>-9.2069376053492396E-3</v>
      </c>
      <c r="C19" s="5">
        <v>4.7233177008333758E-2</v>
      </c>
      <c r="D19" s="5">
        <v>-0.19492522393157632</v>
      </c>
      <c r="E19" s="5">
        <v>0.84790517164597534</v>
      </c>
      <c r="F19" s="5">
        <v>-0.10933679984437152</v>
      </c>
      <c r="G19" s="5">
        <v>9.0922924633673033E-2</v>
      </c>
      <c r="H19" s="5">
        <v>-0.10933679984437152</v>
      </c>
      <c r="I19" s="5">
        <v>9.0922924633673033E-2</v>
      </c>
    </row>
    <row r="20" spans="1:9" x14ac:dyDescent="0.3">
      <c r="A20" s="5" t="s">
        <v>62</v>
      </c>
      <c r="B20" s="5">
        <v>1.3915814812744919E-2</v>
      </c>
      <c r="C20" s="5">
        <v>2.0066770884289438E-2</v>
      </c>
      <c r="D20" s="5">
        <v>0.69347554187902793</v>
      </c>
      <c r="E20" s="5">
        <v>0.49795576337601988</v>
      </c>
      <c r="F20" s="5">
        <v>-2.8623839123119048E-2</v>
      </c>
      <c r="G20" s="5">
        <v>5.6455468748608885E-2</v>
      </c>
      <c r="H20" s="5">
        <v>-2.8623839123119048E-2</v>
      </c>
      <c r="I20" s="5">
        <v>5.6455468748608885E-2</v>
      </c>
    </row>
    <row r="21" spans="1:9" ht="15" thickBot="1" x14ac:dyDescent="0.35">
      <c r="A21" s="6" t="s">
        <v>25</v>
      </c>
      <c r="B21" s="6">
        <v>0.34384357320567299</v>
      </c>
      <c r="C21" s="6">
        <v>0.16308456637174343</v>
      </c>
      <c r="D21" s="6">
        <v>2.1083759233347568</v>
      </c>
      <c r="E21" s="6">
        <v>5.1115739299782879E-2</v>
      </c>
      <c r="F21" s="6">
        <v>-1.8802632669863706E-3</v>
      </c>
      <c r="G21" s="6">
        <v>0.68956740967833241</v>
      </c>
      <c r="H21" s="6">
        <v>-1.8802632669863706E-3</v>
      </c>
      <c r="I21" s="6">
        <v>0.68956740967833241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023A-A0DD-4F8B-98F5-91EB040BFCC6}">
  <dimension ref="A1:M21"/>
  <sheetViews>
    <sheetView workbookViewId="0">
      <selection activeCell="M6" sqref="M6"/>
    </sheetView>
  </sheetViews>
  <sheetFormatPr defaultRowHeight="14.4" x14ac:dyDescent="0.3"/>
  <sheetData>
    <row r="1" spans="1:13" x14ac:dyDescent="0.3">
      <c r="A1" t="s">
        <v>29</v>
      </c>
    </row>
    <row r="2" spans="1:13" ht="15" thickBot="1" x14ac:dyDescent="0.35"/>
    <row r="3" spans="1:13" x14ac:dyDescent="0.3">
      <c r="A3" s="8" t="s">
        <v>30</v>
      </c>
      <c r="B3" s="8"/>
    </row>
    <row r="4" spans="1:13" x14ac:dyDescent="0.3">
      <c r="A4" s="5" t="s">
        <v>31</v>
      </c>
      <c r="B4" s="5">
        <v>0.81677701734965369</v>
      </c>
    </row>
    <row r="5" spans="1:13" x14ac:dyDescent="0.3">
      <c r="A5" s="5" t="s">
        <v>32</v>
      </c>
      <c r="B5" s="5">
        <v>0.66712469607059655</v>
      </c>
      <c r="M5">
        <f>1/(1-B5)</f>
        <v>3.0041279367846436</v>
      </c>
    </row>
    <row r="6" spans="1:13" x14ac:dyDescent="0.3">
      <c r="A6" s="5" t="s">
        <v>33</v>
      </c>
      <c r="B6" s="5">
        <v>0.58390587008824568</v>
      </c>
    </row>
    <row r="7" spans="1:13" x14ac:dyDescent="0.3">
      <c r="A7" s="5" t="s">
        <v>34</v>
      </c>
      <c r="B7" s="5">
        <v>35.482722027612851</v>
      </c>
    </row>
    <row r="8" spans="1:13" ht="15" thickBot="1" x14ac:dyDescent="0.35">
      <c r="A8" s="6" t="s">
        <v>35</v>
      </c>
      <c r="B8" s="6">
        <v>21</v>
      </c>
    </row>
    <row r="10" spans="1:13" ht="15" thickBot="1" x14ac:dyDescent="0.35">
      <c r="A10" t="s">
        <v>36</v>
      </c>
    </row>
    <row r="11" spans="1:13" x14ac:dyDescent="0.3">
      <c r="A11" s="7"/>
      <c r="B11" s="7" t="s">
        <v>41</v>
      </c>
      <c r="C11" s="7" t="s">
        <v>42</v>
      </c>
      <c r="D11" s="7" t="s">
        <v>43</v>
      </c>
      <c r="E11" s="7" t="s">
        <v>44</v>
      </c>
      <c r="F11" s="7" t="s">
        <v>45</v>
      </c>
    </row>
    <row r="12" spans="1:13" x14ac:dyDescent="0.3">
      <c r="A12" s="5" t="s">
        <v>37</v>
      </c>
      <c r="B12" s="5">
        <v>4</v>
      </c>
      <c r="C12" s="5">
        <v>40371.90871446424</v>
      </c>
      <c r="D12" s="5">
        <v>10092.97717861606</v>
      </c>
      <c r="E12" s="5">
        <v>8.0165117471385745</v>
      </c>
      <c r="F12" s="5">
        <v>9.5529201649805385E-4</v>
      </c>
    </row>
    <row r="13" spans="1:13" x14ac:dyDescent="0.3">
      <c r="A13" s="5" t="s">
        <v>38</v>
      </c>
      <c r="B13" s="5">
        <v>16</v>
      </c>
      <c r="C13" s="5">
        <v>20144.376999821474</v>
      </c>
      <c r="D13" s="5">
        <v>1259.0235624888421</v>
      </c>
      <c r="E13" s="5"/>
      <c r="F13" s="5"/>
    </row>
    <row r="14" spans="1:13" ht="15" thickBot="1" x14ac:dyDescent="0.35">
      <c r="A14" s="6" t="s">
        <v>39</v>
      </c>
      <c r="B14" s="6">
        <v>20</v>
      </c>
      <c r="C14" s="6">
        <v>60516.28571428571</v>
      </c>
      <c r="D14" s="6"/>
      <c r="E14" s="6"/>
      <c r="F14" s="6"/>
    </row>
    <row r="15" spans="1:13" ht="15" thickBot="1" x14ac:dyDescent="0.35"/>
    <row r="16" spans="1:13" x14ac:dyDescent="0.3">
      <c r="A16" s="7"/>
      <c r="B16" s="7" t="s">
        <v>46</v>
      </c>
      <c r="C16" s="7" t="s">
        <v>34</v>
      </c>
      <c r="D16" s="7" t="s">
        <v>47</v>
      </c>
      <c r="E16" s="7" t="s">
        <v>48</v>
      </c>
      <c r="F16" s="7" t="s">
        <v>49</v>
      </c>
      <c r="G16" s="7" t="s">
        <v>50</v>
      </c>
      <c r="H16" s="7" t="s">
        <v>51</v>
      </c>
      <c r="I16" s="7" t="s">
        <v>52</v>
      </c>
    </row>
    <row r="17" spans="1:9" x14ac:dyDescent="0.3">
      <c r="A17" s="5" t="s">
        <v>40</v>
      </c>
      <c r="B17" s="5">
        <v>1300.3679657806083</v>
      </c>
      <c r="C17" s="5">
        <v>117.98721050507433</v>
      </c>
      <c r="D17" s="5">
        <v>11.021262052166941</v>
      </c>
      <c r="E17" s="5">
        <v>6.9852431234408435E-9</v>
      </c>
      <c r="F17" s="5">
        <v>1050.2462529905674</v>
      </c>
      <c r="G17" s="5">
        <v>1550.4896785706492</v>
      </c>
      <c r="H17" s="5">
        <v>1050.2462529905674</v>
      </c>
      <c r="I17" s="5">
        <v>1550.4896785706492</v>
      </c>
    </row>
    <row r="18" spans="1:9" x14ac:dyDescent="0.3">
      <c r="A18" s="5" t="s">
        <v>21</v>
      </c>
      <c r="B18" s="5">
        <v>-78.835695560844286</v>
      </c>
      <c r="C18" s="5">
        <v>15.614726312181228</v>
      </c>
      <c r="D18" s="5">
        <v>-5.0488041855298897</v>
      </c>
      <c r="E18" s="5">
        <v>1.1861582292122589E-4</v>
      </c>
      <c r="F18" s="5">
        <v>-111.93743661592683</v>
      </c>
      <c r="G18" s="5">
        <v>-45.733954505761737</v>
      </c>
      <c r="H18" s="5">
        <v>-111.93743661592683</v>
      </c>
      <c r="I18" s="5">
        <v>-45.733954505761737</v>
      </c>
    </row>
    <row r="19" spans="1:9" x14ac:dyDescent="0.3">
      <c r="A19" s="5" t="s">
        <v>62</v>
      </c>
      <c r="B19" s="5">
        <v>-1.0134591847776044E-2</v>
      </c>
      <c r="C19" s="5">
        <v>0.10763799156148932</v>
      </c>
      <c r="D19" s="5">
        <v>-9.4154412403603366E-2</v>
      </c>
      <c r="E19" s="5">
        <v>0.92615551815090646</v>
      </c>
      <c r="F19" s="5">
        <v>-0.23831694055650998</v>
      </c>
      <c r="G19" s="5">
        <v>0.2180477568609579</v>
      </c>
      <c r="H19" s="5">
        <v>-0.23831694055650998</v>
      </c>
      <c r="I19" s="5">
        <v>0.2180477568609579</v>
      </c>
    </row>
    <row r="20" spans="1:9" x14ac:dyDescent="0.3">
      <c r="A20" s="5" t="s">
        <v>25</v>
      </c>
      <c r="B20" s="5">
        <v>0.91109738409608276</v>
      </c>
      <c r="C20" s="5">
        <v>0.94761069166877476</v>
      </c>
      <c r="D20" s="5">
        <v>0.96146802912450169</v>
      </c>
      <c r="E20" s="5">
        <v>0.35062313557290903</v>
      </c>
      <c r="F20" s="5">
        <v>-1.0977475427712715</v>
      </c>
      <c r="G20" s="5">
        <v>2.919942310963437</v>
      </c>
      <c r="H20" s="5">
        <v>-1.0977475427712715</v>
      </c>
      <c r="I20" s="5">
        <v>2.919942310963437</v>
      </c>
    </row>
    <row r="21" spans="1:9" ht="15" thickBot="1" x14ac:dyDescent="0.35">
      <c r="A21" s="6" t="s">
        <v>23</v>
      </c>
      <c r="B21" s="6">
        <v>-0.25731836727633145</v>
      </c>
      <c r="C21" s="6">
        <v>1.3200875806953392</v>
      </c>
      <c r="D21" s="6">
        <v>-0.19492522393157605</v>
      </c>
      <c r="E21" s="6">
        <v>0.84790517164597556</v>
      </c>
      <c r="F21" s="6">
        <v>-3.055779025028547</v>
      </c>
      <c r="G21" s="6">
        <v>2.5411422904758845</v>
      </c>
      <c r="H21" s="6">
        <v>-3.055779025028547</v>
      </c>
      <c r="I21" s="6">
        <v>2.5411422904758845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opLeftCell="A5" workbookViewId="0">
      <selection activeCell="A3" sqref="A3:J24"/>
    </sheetView>
  </sheetViews>
  <sheetFormatPr defaultRowHeight="14.4" x14ac:dyDescent="0.3"/>
  <cols>
    <col min="1" max="1" width="11.77734375" customWidth="1"/>
    <col min="2" max="2" width="10.21875" bestFit="1" customWidth="1"/>
    <col min="3" max="3" width="6.21875" bestFit="1" customWidth="1"/>
    <col min="4" max="4" width="11.33203125" bestFit="1" customWidth="1"/>
    <col min="5" max="5" width="11.5546875" bestFit="1" customWidth="1"/>
    <col min="6" max="6" width="7.5546875" bestFit="1" customWidth="1"/>
    <col min="7" max="7" width="9.21875" bestFit="1" customWidth="1"/>
    <col min="9" max="9" width="8.77734375" customWidth="1"/>
    <col min="10" max="10" width="7.21875" bestFit="1" customWidth="1"/>
  </cols>
  <sheetData>
    <row r="1" spans="1:20" x14ac:dyDescent="0.3">
      <c r="B1" s="23"/>
      <c r="C1" s="25"/>
    </row>
    <row r="2" spans="1:20" x14ac:dyDescent="0.3">
      <c r="B2" s="24"/>
      <c r="C2" s="26"/>
    </row>
    <row r="3" spans="1:20" x14ac:dyDescent="0.3">
      <c r="A3" s="17"/>
      <c r="B3" s="19" t="s">
        <v>66</v>
      </c>
      <c r="C3" s="19" t="s">
        <v>63</v>
      </c>
      <c r="D3" s="17" t="s">
        <v>23</v>
      </c>
      <c r="E3" s="17" t="s">
        <v>73</v>
      </c>
      <c r="F3" s="17" t="s">
        <v>74</v>
      </c>
      <c r="G3" s="17" t="s">
        <v>71</v>
      </c>
      <c r="H3" s="17" t="s">
        <v>27</v>
      </c>
      <c r="I3" s="17" t="s">
        <v>75</v>
      </c>
      <c r="J3" s="17" t="s">
        <v>72</v>
      </c>
      <c r="P3" s="1" t="s">
        <v>21</v>
      </c>
      <c r="Q3" t="s">
        <v>62</v>
      </c>
      <c r="R3" t="s">
        <v>25</v>
      </c>
      <c r="S3" t="s">
        <v>23</v>
      </c>
      <c r="T3" s="1" t="s">
        <v>22</v>
      </c>
    </row>
    <row r="4" spans="1:20" x14ac:dyDescent="0.3">
      <c r="A4" s="20" t="s">
        <v>0</v>
      </c>
      <c r="B4" s="21">
        <v>3.5</v>
      </c>
      <c r="C4" s="22">
        <v>1007</v>
      </c>
      <c r="D4" s="21">
        <v>60.4</v>
      </c>
      <c r="E4" s="21">
        <v>1.5</v>
      </c>
      <c r="F4" s="21">
        <v>10.4</v>
      </c>
      <c r="G4" s="21">
        <v>269.33</v>
      </c>
      <c r="H4" s="17">
        <v>2.5550221683518868</v>
      </c>
      <c r="I4" s="17">
        <v>4332.5510204081629</v>
      </c>
      <c r="J4" s="22">
        <v>8686</v>
      </c>
      <c r="P4" s="4">
        <v>3.5</v>
      </c>
      <c r="Q4" s="10">
        <v>269.33</v>
      </c>
      <c r="R4" s="4">
        <v>10.4</v>
      </c>
      <c r="S4" s="4">
        <v>60.4</v>
      </c>
      <c r="T4" s="3">
        <v>1007</v>
      </c>
    </row>
    <row r="5" spans="1:20" x14ac:dyDescent="0.3">
      <c r="A5" s="20" t="s">
        <v>1</v>
      </c>
      <c r="B5" s="21">
        <v>4.8</v>
      </c>
      <c r="C5" s="22">
        <v>885</v>
      </c>
      <c r="D5" s="21">
        <v>84.9</v>
      </c>
      <c r="E5" s="21">
        <v>3.7</v>
      </c>
      <c r="F5" s="21">
        <v>12.1</v>
      </c>
      <c r="G5" s="21">
        <v>256.89999999999998</v>
      </c>
      <c r="H5" s="17">
        <v>1.1039948199656542</v>
      </c>
      <c r="I5" s="17">
        <v>2186.7580645161288</v>
      </c>
      <c r="J5" s="22">
        <v>3756</v>
      </c>
      <c r="P5" s="4">
        <v>4.8</v>
      </c>
      <c r="Q5" s="10">
        <v>256.89999999999998</v>
      </c>
      <c r="R5" s="4">
        <v>12.1</v>
      </c>
      <c r="S5" s="4">
        <v>84.9</v>
      </c>
      <c r="T5" s="3">
        <v>885</v>
      </c>
    </row>
    <row r="6" spans="1:20" x14ac:dyDescent="0.3">
      <c r="A6" s="20" t="s">
        <v>2</v>
      </c>
      <c r="B6" s="21">
        <v>5</v>
      </c>
      <c r="C6" s="22">
        <v>868</v>
      </c>
      <c r="D6" s="21">
        <v>69.5</v>
      </c>
      <c r="E6" s="21">
        <v>2.7</v>
      </c>
      <c r="F6" s="21">
        <v>12.5</v>
      </c>
      <c r="G6" s="21">
        <v>242</v>
      </c>
      <c r="H6" s="17">
        <v>1.117847476138468</v>
      </c>
      <c r="I6" s="17">
        <v>1048.8461538461538</v>
      </c>
      <c r="J6" s="22">
        <v>3622</v>
      </c>
      <c r="P6" s="4">
        <v>5</v>
      </c>
      <c r="Q6" s="10">
        <v>242</v>
      </c>
      <c r="R6" s="4">
        <v>12.5</v>
      </c>
      <c r="S6" s="4">
        <v>69.5</v>
      </c>
      <c r="T6" s="3">
        <v>868</v>
      </c>
    </row>
    <row r="7" spans="1:20" x14ac:dyDescent="0.3">
      <c r="A7" s="20" t="s">
        <v>3</v>
      </c>
      <c r="B7" s="21">
        <v>4.5</v>
      </c>
      <c r="C7" s="22">
        <v>942</v>
      </c>
      <c r="D7" s="21">
        <v>75</v>
      </c>
      <c r="E7" s="21">
        <v>3.2</v>
      </c>
      <c r="F7" s="21">
        <v>10.6</v>
      </c>
      <c r="G7" s="21">
        <v>197</v>
      </c>
      <c r="H7" s="17">
        <v>2.513731615254458</v>
      </c>
      <c r="I7" s="17">
        <v>2828</v>
      </c>
      <c r="J7" s="22">
        <v>2319</v>
      </c>
      <c r="P7" s="4">
        <v>4.5</v>
      </c>
      <c r="Q7" s="10">
        <v>197</v>
      </c>
      <c r="R7" s="4">
        <v>10.6</v>
      </c>
      <c r="S7" s="4">
        <v>75</v>
      </c>
      <c r="T7" s="3">
        <v>942</v>
      </c>
    </row>
    <row r="8" spans="1:20" x14ac:dyDescent="0.3">
      <c r="A8" s="20" t="s">
        <v>4</v>
      </c>
      <c r="B8" s="21">
        <v>4.9000000000000004</v>
      </c>
      <c r="C8" s="22">
        <v>956</v>
      </c>
      <c r="D8" s="21">
        <v>77</v>
      </c>
      <c r="E8" s="21">
        <v>4.4000000000000004</v>
      </c>
      <c r="F8" s="21">
        <v>21.1</v>
      </c>
      <c r="G8" s="21">
        <v>217</v>
      </c>
      <c r="H8" s="17">
        <v>3.7392034182817029</v>
      </c>
      <c r="I8" s="17">
        <v>2167</v>
      </c>
      <c r="J8" s="22">
        <v>4984</v>
      </c>
      <c r="P8" s="4">
        <v>4.9000000000000004</v>
      </c>
      <c r="Q8" s="10">
        <v>217</v>
      </c>
      <c r="R8" s="4">
        <v>21.1</v>
      </c>
      <c r="S8" s="4">
        <v>77</v>
      </c>
      <c r="T8" s="3">
        <v>956</v>
      </c>
    </row>
    <row r="9" spans="1:20" x14ac:dyDescent="0.3">
      <c r="A9" s="20" t="s">
        <v>5</v>
      </c>
      <c r="B9" s="21">
        <v>5.2</v>
      </c>
      <c r="C9" s="22">
        <v>837</v>
      </c>
      <c r="D9" s="21">
        <v>77</v>
      </c>
      <c r="E9" s="21">
        <v>5.9</v>
      </c>
      <c r="F9" s="21">
        <v>37.1</v>
      </c>
      <c r="G9" s="21">
        <v>362</v>
      </c>
      <c r="H9" s="17">
        <v>1.9812682052431101</v>
      </c>
      <c r="I9" s="17">
        <v>3312.4</v>
      </c>
      <c r="J9" s="22">
        <v>12591</v>
      </c>
      <c r="P9" s="4">
        <v>5.2</v>
      </c>
      <c r="Q9" s="10">
        <v>362</v>
      </c>
      <c r="R9" s="4">
        <v>37.1</v>
      </c>
      <c r="S9" s="4">
        <v>77</v>
      </c>
      <c r="T9" s="3">
        <v>837</v>
      </c>
    </row>
    <row r="10" spans="1:20" x14ac:dyDescent="0.3">
      <c r="A10" s="20" t="s">
        <v>6</v>
      </c>
      <c r="B10" s="21">
        <v>3.9</v>
      </c>
      <c r="C10" s="22">
        <v>1046</v>
      </c>
      <c r="D10" s="21">
        <v>85.6</v>
      </c>
      <c r="E10" s="21">
        <v>10.5</v>
      </c>
      <c r="F10" s="21">
        <v>48.6</v>
      </c>
      <c r="G10" s="21">
        <v>351</v>
      </c>
      <c r="H10" s="17">
        <v>3.0862575530794389</v>
      </c>
      <c r="I10" s="17">
        <v>5019.1176470588234</v>
      </c>
      <c r="J10" s="22">
        <v>11334</v>
      </c>
      <c r="P10" s="4">
        <v>3.9</v>
      </c>
      <c r="Q10" s="10">
        <v>351</v>
      </c>
      <c r="R10" s="4">
        <v>48.6</v>
      </c>
      <c r="S10" s="4">
        <v>85.6</v>
      </c>
      <c r="T10" s="3">
        <v>1046</v>
      </c>
    </row>
    <row r="11" spans="1:20" x14ac:dyDescent="0.3">
      <c r="A11" s="20" t="s">
        <v>7</v>
      </c>
      <c r="B11" s="21">
        <v>4.9000000000000004</v>
      </c>
      <c r="C11" s="22">
        <v>901</v>
      </c>
      <c r="D11" s="21">
        <v>75.8</v>
      </c>
      <c r="E11" s="21">
        <v>3.5</v>
      </c>
      <c r="F11" s="21">
        <v>28.7</v>
      </c>
      <c r="G11" s="21">
        <v>432</v>
      </c>
      <c r="H11" s="17">
        <v>1.455131075820731</v>
      </c>
      <c r="I11" s="17">
        <v>3538.3333333333335</v>
      </c>
      <c r="J11" s="22">
        <v>8245</v>
      </c>
      <c r="P11" s="4">
        <v>4.9000000000000004</v>
      </c>
      <c r="Q11" s="10">
        <v>432</v>
      </c>
      <c r="R11" s="4">
        <v>28.7</v>
      </c>
      <c r="S11" s="4">
        <v>75.8</v>
      </c>
      <c r="T11" s="3">
        <v>901</v>
      </c>
    </row>
    <row r="12" spans="1:20" x14ac:dyDescent="0.3">
      <c r="A12" s="20" t="s">
        <v>8</v>
      </c>
      <c r="B12" s="21">
        <v>5</v>
      </c>
      <c r="C12" s="22">
        <v>950</v>
      </c>
      <c r="D12" s="21">
        <v>71.400000000000006</v>
      </c>
      <c r="E12" s="21">
        <v>1.3</v>
      </c>
      <c r="F12" s="21">
        <v>11.9</v>
      </c>
      <c r="G12" s="21">
        <v>190</v>
      </c>
      <c r="H12" s="17">
        <v>1.6426393010220903</v>
      </c>
      <c r="I12" s="17">
        <v>1488.125</v>
      </c>
      <c r="J12" s="22">
        <v>2688</v>
      </c>
      <c r="P12" s="4">
        <v>5</v>
      </c>
      <c r="Q12" s="10">
        <v>190</v>
      </c>
      <c r="R12" s="4">
        <v>11.9</v>
      </c>
      <c r="S12" s="4">
        <v>71.400000000000006</v>
      </c>
      <c r="T12" s="3">
        <v>950</v>
      </c>
    </row>
    <row r="13" spans="1:20" x14ac:dyDescent="0.3">
      <c r="A13" s="20" t="s">
        <v>9</v>
      </c>
      <c r="B13" s="21">
        <v>4.3</v>
      </c>
      <c r="C13" s="22">
        <v>910</v>
      </c>
      <c r="D13" s="21">
        <v>71</v>
      </c>
      <c r="E13" s="21">
        <v>2</v>
      </c>
      <c r="F13" s="21">
        <v>8.3000000000000007</v>
      </c>
      <c r="G13" s="21">
        <v>279</v>
      </c>
      <c r="H13" s="17">
        <v>2.5406483063757634</v>
      </c>
      <c r="I13" s="17">
        <v>2308.688524590164</v>
      </c>
      <c r="J13" s="22">
        <v>6508</v>
      </c>
      <c r="P13" s="4">
        <v>4.3</v>
      </c>
      <c r="Q13" s="10">
        <v>279</v>
      </c>
      <c r="R13" s="4">
        <v>8.3000000000000007</v>
      </c>
      <c r="S13" s="4">
        <v>71</v>
      </c>
      <c r="T13" s="3">
        <v>910</v>
      </c>
    </row>
    <row r="14" spans="1:20" x14ac:dyDescent="0.3">
      <c r="A14" s="20" t="s">
        <v>10</v>
      </c>
      <c r="B14" s="21">
        <v>3.8</v>
      </c>
      <c r="C14" s="22">
        <v>1035</v>
      </c>
      <c r="D14" s="21">
        <v>95.4</v>
      </c>
      <c r="E14" s="21">
        <v>20.100000000000001</v>
      </c>
      <c r="F14" s="21">
        <v>46.9</v>
      </c>
      <c r="G14" s="21">
        <v>699</v>
      </c>
      <c r="H14" s="17">
        <v>2.268709865732633</v>
      </c>
      <c r="I14" s="17">
        <v>3356.666666666667</v>
      </c>
      <c r="J14" s="22">
        <v>13051</v>
      </c>
      <c r="P14" s="4">
        <v>3.8</v>
      </c>
      <c r="Q14" s="10">
        <v>699</v>
      </c>
      <c r="R14" s="4">
        <v>46.9</v>
      </c>
      <c r="S14" s="4">
        <v>95.4</v>
      </c>
      <c r="T14" s="3">
        <v>1035</v>
      </c>
    </row>
    <row r="15" spans="1:20" x14ac:dyDescent="0.3">
      <c r="A15" s="20" t="s">
        <v>11</v>
      </c>
      <c r="B15" s="21">
        <v>4.8</v>
      </c>
      <c r="C15" s="22">
        <v>915</v>
      </c>
      <c r="D15" s="21">
        <v>69.8</v>
      </c>
      <c r="E15" s="21">
        <v>2.2999999999999998</v>
      </c>
      <c r="F15" s="21">
        <v>9.6999999999999993</v>
      </c>
      <c r="G15" s="21">
        <v>202</v>
      </c>
      <c r="H15" s="17">
        <v>2.0446266300526657</v>
      </c>
      <c r="I15" s="17">
        <v>1552.9166666666665</v>
      </c>
      <c r="J15" s="22">
        <v>4183</v>
      </c>
      <c r="P15" s="4">
        <v>4.8</v>
      </c>
      <c r="Q15" s="10">
        <v>202</v>
      </c>
      <c r="R15" s="4">
        <v>9.6999999999999993</v>
      </c>
      <c r="S15" s="4">
        <v>69.8</v>
      </c>
      <c r="T15" s="3">
        <v>915</v>
      </c>
    </row>
    <row r="16" spans="1:20" x14ac:dyDescent="0.3">
      <c r="A16" s="20" t="s">
        <v>12</v>
      </c>
      <c r="B16" s="21">
        <v>4.3</v>
      </c>
      <c r="C16" s="22">
        <v>934</v>
      </c>
      <c r="D16" s="21">
        <v>79.400000000000006</v>
      </c>
      <c r="E16" s="21">
        <v>3.3</v>
      </c>
      <c r="F16" s="21">
        <v>18.5</v>
      </c>
      <c r="G16" s="21">
        <v>243</v>
      </c>
      <c r="H16" s="17">
        <v>2.859148517059392</v>
      </c>
      <c r="I16" s="17">
        <v>3100.5357142857147</v>
      </c>
      <c r="J16" s="22">
        <v>6667</v>
      </c>
      <c r="P16" s="4">
        <v>4.3</v>
      </c>
      <c r="Q16" s="10">
        <v>243</v>
      </c>
      <c r="R16" s="4">
        <v>18.5</v>
      </c>
      <c r="S16" s="4">
        <v>79.400000000000006</v>
      </c>
      <c r="T16" s="3">
        <v>934</v>
      </c>
    </row>
    <row r="17" spans="1:20" x14ac:dyDescent="0.3">
      <c r="A17" s="20" t="s">
        <v>13</v>
      </c>
      <c r="B17" s="21">
        <v>3.9</v>
      </c>
      <c r="C17" s="22">
        <v>949</v>
      </c>
      <c r="D17" s="21">
        <v>74.900000000000006</v>
      </c>
      <c r="E17" s="21">
        <v>1.8</v>
      </c>
      <c r="F17" s="21">
        <v>5.8</v>
      </c>
      <c r="G17" s="21">
        <v>233</v>
      </c>
      <c r="H17" s="17">
        <v>2.2148933143669987</v>
      </c>
      <c r="I17" s="17">
        <v>1797.0731707317075</v>
      </c>
      <c r="J17" s="22">
        <v>4019</v>
      </c>
      <c r="P17" s="4">
        <v>3.9</v>
      </c>
      <c r="Q17" s="10">
        <v>233</v>
      </c>
      <c r="R17" s="4">
        <v>5.8</v>
      </c>
      <c r="S17" s="4">
        <v>74.900000000000006</v>
      </c>
      <c r="T17" s="3">
        <v>949</v>
      </c>
    </row>
    <row r="18" spans="1:20" x14ac:dyDescent="0.3">
      <c r="A18" s="20" t="s">
        <v>14</v>
      </c>
      <c r="B18" s="21">
        <v>4.7</v>
      </c>
      <c r="C18" s="22">
        <v>904</v>
      </c>
      <c r="D18" s="21">
        <v>80</v>
      </c>
      <c r="E18" s="21">
        <v>9.4</v>
      </c>
      <c r="F18" s="21">
        <v>39.4</v>
      </c>
      <c r="G18" s="21">
        <v>325</v>
      </c>
      <c r="H18" s="17">
        <v>1.7373395887953635</v>
      </c>
      <c r="I18" s="17">
        <v>2051.8518518518517</v>
      </c>
      <c r="J18" s="22">
        <v>13417</v>
      </c>
      <c r="P18" s="4">
        <v>4.7</v>
      </c>
      <c r="Q18" s="10">
        <v>325</v>
      </c>
      <c r="R18" s="4">
        <v>39.4</v>
      </c>
      <c r="S18" s="4">
        <v>80</v>
      </c>
      <c r="T18" s="3">
        <v>904</v>
      </c>
    </row>
    <row r="19" spans="1:20" x14ac:dyDescent="0.3">
      <c r="A19" s="20" t="s">
        <v>15</v>
      </c>
      <c r="B19" s="21">
        <v>5</v>
      </c>
      <c r="C19" s="22">
        <v>927</v>
      </c>
      <c r="D19" s="21">
        <v>65.5</v>
      </c>
      <c r="E19" s="21">
        <v>6.4</v>
      </c>
      <c r="F19" s="21">
        <v>18.5</v>
      </c>
      <c r="G19" s="21">
        <v>313</v>
      </c>
      <c r="H19" s="17">
        <v>3.1563710480687646</v>
      </c>
      <c r="I19" s="17">
        <v>1745</v>
      </c>
      <c r="J19" s="22">
        <v>6327</v>
      </c>
      <c r="P19" s="4">
        <v>5</v>
      </c>
      <c r="Q19" s="10">
        <v>313</v>
      </c>
      <c r="R19" s="4">
        <v>18.5</v>
      </c>
      <c r="S19" s="4">
        <v>65.5</v>
      </c>
      <c r="T19" s="3">
        <v>927</v>
      </c>
    </row>
    <row r="20" spans="1:20" x14ac:dyDescent="0.3">
      <c r="A20" s="20" t="s">
        <v>16</v>
      </c>
      <c r="B20" s="21">
        <v>3.7</v>
      </c>
      <c r="C20" s="22">
        <v>1016</v>
      </c>
      <c r="D20" s="21">
        <v>77.5</v>
      </c>
      <c r="E20" s="21">
        <v>11.6</v>
      </c>
      <c r="F20" s="21">
        <v>14.4</v>
      </c>
      <c r="G20" s="21">
        <v>406</v>
      </c>
      <c r="H20" s="17">
        <v>2.2586179948943266</v>
      </c>
      <c r="I20" s="17">
        <v>2373.6111111111109</v>
      </c>
      <c r="J20" s="22">
        <v>10139</v>
      </c>
      <c r="P20" s="4">
        <v>3.7</v>
      </c>
      <c r="Q20" s="10">
        <v>406</v>
      </c>
      <c r="R20" s="4">
        <v>14.4</v>
      </c>
      <c r="S20" s="4">
        <v>77.5</v>
      </c>
      <c r="T20" s="3">
        <v>1016</v>
      </c>
    </row>
    <row r="21" spans="1:20" x14ac:dyDescent="0.3">
      <c r="A21" s="20" t="s">
        <v>17</v>
      </c>
      <c r="B21" s="21">
        <v>3.6</v>
      </c>
      <c r="C21" s="22">
        <v>1016</v>
      </c>
      <c r="D21" s="21">
        <v>62.1</v>
      </c>
      <c r="E21" s="21">
        <v>1.6</v>
      </c>
      <c r="F21" s="21">
        <v>9.9</v>
      </c>
      <c r="G21" s="21">
        <v>300</v>
      </c>
      <c r="H21" s="17">
        <v>2.6289407018202291</v>
      </c>
      <c r="I21" s="17">
        <v>1697.1428571428571</v>
      </c>
      <c r="J21" s="22">
        <v>6984</v>
      </c>
      <c r="P21" s="4">
        <v>3.6</v>
      </c>
      <c r="Q21" s="10">
        <v>300</v>
      </c>
      <c r="R21" s="4">
        <v>9.9</v>
      </c>
      <c r="S21" s="4">
        <v>62.1</v>
      </c>
      <c r="T21" s="3">
        <v>1016</v>
      </c>
    </row>
    <row r="22" spans="1:20" x14ac:dyDescent="0.3">
      <c r="A22" s="20" t="s">
        <v>18</v>
      </c>
      <c r="B22" s="21">
        <v>4.5999999999999996</v>
      </c>
      <c r="C22" s="22">
        <v>948</v>
      </c>
      <c r="D22" s="21">
        <v>86.1</v>
      </c>
      <c r="E22" s="21">
        <v>7</v>
      </c>
      <c r="F22" s="21">
        <v>35.200000000000003</v>
      </c>
      <c r="G22" s="21">
        <v>320</v>
      </c>
      <c r="H22" s="17">
        <v>2.2260467826521269</v>
      </c>
      <c r="I22" s="17">
        <v>3466.363636363636</v>
      </c>
      <c r="J22" s="22">
        <v>7316</v>
      </c>
      <c r="P22" s="4">
        <v>4.5999999999999996</v>
      </c>
      <c r="Q22" s="10">
        <v>320</v>
      </c>
      <c r="R22" s="4">
        <v>35.200000000000003</v>
      </c>
      <c r="S22" s="4">
        <v>86.1</v>
      </c>
      <c r="T22" s="3">
        <v>948</v>
      </c>
    </row>
    <row r="23" spans="1:20" x14ac:dyDescent="0.3">
      <c r="A23" s="20" t="s">
        <v>19</v>
      </c>
      <c r="B23" s="21">
        <v>5.3</v>
      </c>
      <c r="C23" s="22">
        <v>923</v>
      </c>
      <c r="D23" s="21">
        <v>70.8</v>
      </c>
      <c r="E23" s="21">
        <v>4</v>
      </c>
      <c r="F23" s="21">
        <v>11.6</v>
      </c>
      <c r="G23" s="21">
        <v>248</v>
      </c>
      <c r="H23" s="17">
        <v>0.94123897815751123</v>
      </c>
      <c r="I23" s="17">
        <v>1412.9145728643216</v>
      </c>
      <c r="J23" s="22">
        <v>4926</v>
      </c>
      <c r="P23" s="4">
        <v>5.3</v>
      </c>
      <c r="Q23" s="10">
        <v>248</v>
      </c>
      <c r="R23" s="4">
        <v>11.6</v>
      </c>
      <c r="S23" s="4">
        <v>70.8</v>
      </c>
      <c r="T23" s="3">
        <v>923</v>
      </c>
    </row>
    <row r="24" spans="1:20" x14ac:dyDescent="0.3">
      <c r="A24" s="20" t="s">
        <v>20</v>
      </c>
      <c r="B24" s="21">
        <v>4</v>
      </c>
      <c r="C24" s="22">
        <v>961</v>
      </c>
      <c r="D24" s="21">
        <v>77.400000000000006</v>
      </c>
      <c r="E24" s="21">
        <v>3.3</v>
      </c>
      <c r="F24" s="21">
        <v>7.9</v>
      </c>
      <c r="G24" s="21">
        <v>272</v>
      </c>
      <c r="H24" s="17">
        <v>0.92704938581098018</v>
      </c>
      <c r="I24" s="17">
        <v>1838.6813186813188</v>
      </c>
      <c r="J24" s="22">
        <v>5784</v>
      </c>
      <c r="P24" s="4">
        <v>4</v>
      </c>
      <c r="Q24" s="10">
        <v>272</v>
      </c>
      <c r="R24" s="4">
        <v>7.9</v>
      </c>
      <c r="S24" s="4">
        <v>77.400000000000006</v>
      </c>
      <c r="T24" s="3">
        <v>961</v>
      </c>
    </row>
    <row r="25" spans="1:20" x14ac:dyDescent="0.3">
      <c r="A25" s="17"/>
      <c r="B25" s="21"/>
      <c r="C25" s="22"/>
      <c r="D25" s="21"/>
      <c r="E25" s="17"/>
      <c r="F25" s="17"/>
      <c r="G25" s="17"/>
      <c r="H25" s="17"/>
      <c r="I25" s="17"/>
      <c r="J25" s="22"/>
    </row>
    <row r="26" spans="1:20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 spans="1:20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</row>
  </sheetData>
  <mergeCells count="2">
    <mergeCell ref="B1:B2"/>
    <mergeCell ref="C1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439E-0A73-4D83-9C52-B01160EC6B69}">
  <dimension ref="A1:R24"/>
  <sheetViews>
    <sheetView topLeftCell="E4" workbookViewId="0">
      <selection activeCell="S2" sqref="S2"/>
    </sheetView>
  </sheetViews>
  <sheetFormatPr defaultRowHeight="14.4" x14ac:dyDescent="0.3"/>
  <sheetData>
    <row r="1" spans="1:18" x14ac:dyDescent="0.3"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K1" s="1" t="s">
        <v>21</v>
      </c>
      <c r="L1" s="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</row>
    <row r="2" spans="1:18" ht="20.399999999999999" x14ac:dyDescent="0.3">
      <c r="A2" s="2" t="s">
        <v>0</v>
      </c>
      <c r="B2" s="4">
        <v>3.5</v>
      </c>
      <c r="C2" s="3">
        <v>1007</v>
      </c>
      <c r="D2" s="4">
        <v>60.4</v>
      </c>
      <c r="E2" s="4">
        <v>1.5</v>
      </c>
      <c r="F2" s="4">
        <v>10.4</v>
      </c>
      <c r="G2">
        <v>4332.5510204081629</v>
      </c>
      <c r="H2">
        <v>2.5550221683518868</v>
      </c>
      <c r="I2" s="3">
        <v>8686</v>
      </c>
      <c r="K2">
        <f xml:space="preserve"> STANDARDIZE(B2,$B$23,$B$24)</f>
        <v>-1.7438433746491504</v>
      </c>
      <c r="L2">
        <f>STANDARDIZE(C2,$C$23,$C$24)</f>
        <v>1.1682613130438384</v>
      </c>
      <c r="M2">
        <f>STANDARDIZE(D2,D$23,D$24)</f>
        <v>-1.8671229470783235</v>
      </c>
      <c r="N2">
        <f>STANDARDIZE(E2,E$23,E$24)</f>
        <v>-0.83996634237805834</v>
      </c>
      <c r="O2">
        <f t="shared" ref="O2:R17" si="0">STANDARDIZE(F2,F$23,F$24)</f>
        <v>-0.72171686306615668</v>
      </c>
      <c r="P2">
        <f t="shared" si="0"/>
        <v>1.8097935982400379</v>
      </c>
      <c r="Q2">
        <f t="shared" si="0"/>
        <v>0.55233537384223086</v>
      </c>
      <c r="R2">
        <f t="shared" si="0"/>
        <v>0.49934415679301902</v>
      </c>
    </row>
    <row r="3" spans="1:18" x14ac:dyDescent="0.3">
      <c r="A3" s="2" t="s">
        <v>1</v>
      </c>
      <c r="B3" s="4">
        <v>4.8</v>
      </c>
      <c r="C3" s="3">
        <v>885</v>
      </c>
      <c r="D3" s="4">
        <v>84.9</v>
      </c>
      <c r="E3" s="4">
        <v>3.7</v>
      </c>
      <c r="F3" s="4">
        <v>12.1</v>
      </c>
      <c r="G3">
        <v>2186.7580645161288</v>
      </c>
      <c r="H3">
        <v>1.1039948199656542</v>
      </c>
      <c r="I3" s="3">
        <v>3756</v>
      </c>
      <c r="K3">
        <f t="shared" ref="K3:K22" si="1" xml:space="preserve"> STANDARDIZE(B3,$B$23,$B$24)</f>
        <v>0.61293504752520012</v>
      </c>
      <c r="L3">
        <f t="shared" ref="L3:L22" si="2">STANDARDIZE(C3,$C$23,$C$24)</f>
        <v>-1.1043928130141087</v>
      </c>
      <c r="M3">
        <f t="shared" ref="M3:M4" si="3">STANDARDIZE(D3,D$23,$D$24)</f>
        <v>1.1527914077528563</v>
      </c>
      <c r="N3">
        <f t="shared" ref="N3:R22" si="4">STANDARDIZE(E3,E$23,E$24)</f>
        <v>-0.34244781650797762</v>
      </c>
      <c r="O3">
        <f t="shared" si="0"/>
        <v>-0.59333972299908244</v>
      </c>
      <c r="P3">
        <f t="shared" si="0"/>
        <v>-0.31612339956613394</v>
      </c>
      <c r="Q3">
        <f t="shared" si="0"/>
        <v>-1.3918758126978046</v>
      </c>
      <c r="R3">
        <f t="shared" si="0"/>
        <v>-0.9836478269356459</v>
      </c>
    </row>
    <row r="4" spans="1:18" x14ac:dyDescent="0.3">
      <c r="A4" s="2" t="s">
        <v>2</v>
      </c>
      <c r="B4" s="4">
        <v>5</v>
      </c>
      <c r="C4" s="3">
        <v>868</v>
      </c>
      <c r="D4" s="4">
        <v>69.5</v>
      </c>
      <c r="E4" s="4">
        <v>2.7</v>
      </c>
      <c r="F4" s="4">
        <v>12.5</v>
      </c>
      <c r="G4">
        <v>1048.8461538461538</v>
      </c>
      <c r="H4">
        <v>1.117847476138468</v>
      </c>
      <c r="I4" s="3">
        <v>3622</v>
      </c>
      <c r="K4">
        <f t="shared" si="1"/>
        <v>0.97551634324433134</v>
      </c>
      <c r="L4">
        <f t="shared" si="2"/>
        <v>-1.4210741256615276</v>
      </c>
      <c r="M4">
        <f t="shared" si="3"/>
        <v>-0.7454404724267425</v>
      </c>
      <c r="N4">
        <f t="shared" si="4"/>
        <v>-0.56859260099437792</v>
      </c>
      <c r="O4">
        <f t="shared" si="0"/>
        <v>-0.56313333710094737</v>
      </c>
      <c r="P4">
        <f t="shared" si="0"/>
        <v>-1.4434951090579027</v>
      </c>
      <c r="Q4">
        <f t="shared" si="0"/>
        <v>-1.3733148330412663</v>
      </c>
      <c r="R4">
        <f t="shared" si="0"/>
        <v>-1.0239563311586968</v>
      </c>
    </row>
    <row r="5" spans="1:18" x14ac:dyDescent="0.3">
      <c r="A5" s="2" t="s">
        <v>3</v>
      </c>
      <c r="B5" s="4">
        <v>4.5</v>
      </c>
      <c r="C5" s="3">
        <v>942</v>
      </c>
      <c r="D5" s="4">
        <v>75</v>
      </c>
      <c r="E5" s="4">
        <v>3.2</v>
      </c>
      <c r="F5" s="4">
        <v>10.6</v>
      </c>
      <c r="G5">
        <v>2828</v>
      </c>
      <c r="H5">
        <v>2.513731615254458</v>
      </c>
      <c r="I5" s="3">
        <v>2319</v>
      </c>
      <c r="K5">
        <f t="shared" si="1"/>
        <v>6.9063103946504098E-2</v>
      </c>
      <c r="L5">
        <f t="shared" si="2"/>
        <v>-4.2579000019821935E-2</v>
      </c>
      <c r="M5">
        <f t="shared" ref="M5:M22" si="5">STANDARDIZE(D5,$D$23,$D$24)</f>
        <v>-6.7500515219743193E-2</v>
      </c>
      <c r="N5">
        <f t="shared" si="4"/>
        <v>-0.45552020875117777</v>
      </c>
      <c r="O5">
        <f t="shared" si="0"/>
        <v>-0.70661367011708909</v>
      </c>
      <c r="P5">
        <f t="shared" si="0"/>
        <v>0.31917886788146288</v>
      </c>
      <c r="Q5">
        <f t="shared" si="0"/>
        <v>0.49701074104345733</v>
      </c>
      <c r="R5">
        <f t="shared" si="0"/>
        <v>-1.415911413267916</v>
      </c>
    </row>
    <row r="6" spans="1:18" x14ac:dyDescent="0.3">
      <c r="A6" s="2" t="s">
        <v>4</v>
      </c>
      <c r="B6" s="4">
        <v>4.9000000000000004</v>
      </c>
      <c r="C6" s="3">
        <v>956</v>
      </c>
      <c r="D6" s="4">
        <v>77</v>
      </c>
      <c r="E6" s="4">
        <v>4.4000000000000004</v>
      </c>
      <c r="F6" s="4">
        <v>21.1</v>
      </c>
      <c r="G6">
        <v>2167</v>
      </c>
      <c r="H6">
        <v>3.7392034182817029</v>
      </c>
      <c r="I6" s="3">
        <v>4984</v>
      </c>
      <c r="K6">
        <f t="shared" si="1"/>
        <v>0.79422569538476651</v>
      </c>
      <c r="L6">
        <f t="shared" si="2"/>
        <v>0.21821737510158185</v>
      </c>
      <c r="M6">
        <f t="shared" si="5"/>
        <v>0.17902310558280202</v>
      </c>
      <c r="N6">
        <f t="shared" si="4"/>
        <v>-0.18414646736749735</v>
      </c>
      <c r="O6">
        <f t="shared" si="0"/>
        <v>8.6303959708957698E-2</v>
      </c>
      <c r="P6">
        <f t="shared" si="0"/>
        <v>-0.33569844993772374</v>
      </c>
      <c r="Q6">
        <f t="shared" si="0"/>
        <v>2.1390032168467221</v>
      </c>
      <c r="R6">
        <f t="shared" si="0"/>
        <v>-0.61425347480201498</v>
      </c>
    </row>
    <row r="7" spans="1:18" x14ac:dyDescent="0.3">
      <c r="A7" s="2" t="s">
        <v>5</v>
      </c>
      <c r="B7" s="4">
        <v>5.2</v>
      </c>
      <c r="C7" s="3">
        <v>837</v>
      </c>
      <c r="D7" s="4">
        <v>77</v>
      </c>
      <c r="E7" s="4">
        <v>5.9</v>
      </c>
      <c r="F7" s="4">
        <v>37.1</v>
      </c>
      <c r="G7">
        <v>3312.4</v>
      </c>
      <c r="H7">
        <v>1.9812682052431101</v>
      </c>
      <c r="I7" s="3">
        <v>12591</v>
      </c>
      <c r="K7">
        <f t="shared" si="1"/>
        <v>1.3380976389634625</v>
      </c>
      <c r="L7">
        <f t="shared" si="2"/>
        <v>-1.9985518134303504</v>
      </c>
      <c r="M7">
        <f t="shared" si="5"/>
        <v>0.17902310558280202</v>
      </c>
      <c r="N7">
        <f t="shared" si="4"/>
        <v>0.15507070936210313</v>
      </c>
      <c r="O7">
        <f t="shared" si="0"/>
        <v>1.2945593956343622</v>
      </c>
      <c r="P7">
        <f t="shared" si="0"/>
        <v>0.79909198853443431</v>
      </c>
      <c r="Q7">
        <f t="shared" si="0"/>
        <v>-0.21642951169791427</v>
      </c>
      <c r="R7">
        <f t="shared" si="0"/>
        <v>1.6740061641886452</v>
      </c>
    </row>
    <row r="8" spans="1:18" ht="20.399999999999999" x14ac:dyDescent="0.3">
      <c r="A8" s="2" t="s">
        <v>6</v>
      </c>
      <c r="B8" s="4">
        <v>3.9</v>
      </c>
      <c r="C8" s="3">
        <v>1046</v>
      </c>
      <c r="D8" s="4">
        <v>85.6</v>
      </c>
      <c r="E8" s="4">
        <v>10.5</v>
      </c>
      <c r="F8" s="4">
        <v>48.6</v>
      </c>
      <c r="G8">
        <v>5019.1176470588234</v>
      </c>
      <c r="H8">
        <v>3.0862575530794389</v>
      </c>
      <c r="I8" s="3">
        <v>11334</v>
      </c>
      <c r="K8">
        <f t="shared" si="1"/>
        <v>-1.0186807832108886</v>
      </c>
      <c r="L8">
        <f t="shared" si="2"/>
        <v>1.8947655008820348</v>
      </c>
      <c r="M8">
        <f t="shared" si="5"/>
        <v>1.2390746750337458</v>
      </c>
      <c r="N8">
        <f t="shared" si="4"/>
        <v>1.1953367179995444</v>
      </c>
      <c r="O8">
        <f t="shared" si="0"/>
        <v>2.1629929902057468</v>
      </c>
      <c r="P8">
        <f t="shared" si="0"/>
        <v>2.4900007252674987</v>
      </c>
      <c r="Q8">
        <f t="shared" si="0"/>
        <v>1.2641302127347422</v>
      </c>
      <c r="R8">
        <f t="shared" si="0"/>
        <v>1.2958883297977868</v>
      </c>
    </row>
    <row r="9" spans="1:18" ht="20.399999999999999" x14ac:dyDescent="0.3">
      <c r="A9" s="2" t="s">
        <v>7</v>
      </c>
      <c r="B9" s="4">
        <v>4.9000000000000004</v>
      </c>
      <c r="C9" s="3">
        <v>901</v>
      </c>
      <c r="D9" s="4">
        <v>75.8</v>
      </c>
      <c r="E9" s="4">
        <v>3.5</v>
      </c>
      <c r="F9" s="4">
        <v>28.7</v>
      </c>
      <c r="G9">
        <v>3538.3333333333335</v>
      </c>
      <c r="H9">
        <v>1.455131075820731</v>
      </c>
      <c r="I9" s="3">
        <v>8245</v>
      </c>
      <c r="K9">
        <f t="shared" si="1"/>
        <v>0.79422569538476651</v>
      </c>
      <c r="L9">
        <f t="shared" si="2"/>
        <v>-0.80633981287536161</v>
      </c>
      <c r="M9">
        <f t="shared" si="5"/>
        <v>3.1108933101274546E-2</v>
      </c>
      <c r="N9">
        <f t="shared" si="4"/>
        <v>-0.38767677340525769</v>
      </c>
      <c r="O9">
        <f t="shared" si="0"/>
        <v>0.66022529177352463</v>
      </c>
      <c r="P9">
        <f t="shared" si="0"/>
        <v>1.0229325563699587</v>
      </c>
      <c r="Q9">
        <f t="shared" si="0"/>
        <v>-0.92139326983431291</v>
      </c>
      <c r="R9">
        <f t="shared" si="0"/>
        <v>0.36668706453656036</v>
      </c>
    </row>
    <row r="10" spans="1:18" x14ac:dyDescent="0.3">
      <c r="A10" s="2" t="s">
        <v>8</v>
      </c>
      <c r="B10" s="4">
        <v>5</v>
      </c>
      <c r="C10" s="3">
        <v>950</v>
      </c>
      <c r="D10" s="4">
        <v>71.400000000000006</v>
      </c>
      <c r="E10" s="4">
        <v>1.3</v>
      </c>
      <c r="F10" s="4">
        <v>11.9</v>
      </c>
      <c r="G10">
        <v>1488.125</v>
      </c>
      <c r="H10">
        <v>1.6426393010220903</v>
      </c>
      <c r="I10" s="3">
        <v>2688</v>
      </c>
      <c r="K10">
        <f t="shared" si="1"/>
        <v>0.97551634324433134</v>
      </c>
      <c r="L10">
        <f t="shared" si="2"/>
        <v>0.10644750004955165</v>
      </c>
      <c r="M10">
        <f t="shared" si="5"/>
        <v>-0.51124303266432392</v>
      </c>
      <c r="N10">
        <f t="shared" si="4"/>
        <v>-0.88519529927533847</v>
      </c>
      <c r="O10">
        <f t="shared" si="0"/>
        <v>-0.60844291594814992</v>
      </c>
      <c r="P10">
        <f t="shared" si="0"/>
        <v>-1.0082851959808408</v>
      </c>
      <c r="Q10">
        <f t="shared" si="0"/>
        <v>-0.6701536295820506</v>
      </c>
      <c r="R10">
        <f t="shared" si="0"/>
        <v>-1.304912621788022</v>
      </c>
    </row>
    <row r="11" spans="1:18" x14ac:dyDescent="0.3">
      <c r="A11" s="2" t="s">
        <v>9</v>
      </c>
      <c r="B11" s="4">
        <v>4.3</v>
      </c>
      <c r="C11" s="3">
        <v>910</v>
      </c>
      <c r="D11" s="4">
        <v>71</v>
      </c>
      <c r="E11" s="4">
        <v>2</v>
      </c>
      <c r="F11" s="4">
        <v>8.3000000000000007</v>
      </c>
      <c r="G11">
        <v>2308.688524590164</v>
      </c>
      <c r="H11">
        <v>2.5406483063757634</v>
      </c>
      <c r="I11" s="3">
        <v>6508</v>
      </c>
      <c r="K11">
        <f t="shared" si="1"/>
        <v>-0.29351819177262711</v>
      </c>
      <c r="L11">
        <f t="shared" si="2"/>
        <v>-0.63868500029731634</v>
      </c>
      <c r="M11">
        <f t="shared" si="5"/>
        <v>-0.5605477568248336</v>
      </c>
      <c r="N11">
        <f t="shared" si="4"/>
        <v>-0.72689395013485814</v>
      </c>
      <c r="O11">
        <f t="shared" si="0"/>
        <v>-0.88030038903136598</v>
      </c>
      <c r="P11">
        <f t="shared" si="0"/>
        <v>-0.19532235167847342</v>
      </c>
      <c r="Q11">
        <f t="shared" si="0"/>
        <v>0.53307603784222957</v>
      </c>
      <c r="R11">
        <f t="shared" si="0"/>
        <v>-0.15581944169806256</v>
      </c>
    </row>
    <row r="12" spans="1:18" x14ac:dyDescent="0.3">
      <c r="A12" s="2" t="s">
        <v>10</v>
      </c>
      <c r="B12" s="4">
        <v>3.8</v>
      </c>
      <c r="C12" s="3">
        <v>1035</v>
      </c>
      <c r="D12" s="4">
        <v>95.4</v>
      </c>
      <c r="E12" s="4">
        <v>20.100000000000001</v>
      </c>
      <c r="F12" s="4">
        <v>46.9</v>
      </c>
      <c r="G12">
        <v>3356.666666666667</v>
      </c>
      <c r="H12">
        <v>2.268709865732633</v>
      </c>
      <c r="I12" s="3">
        <v>13051</v>
      </c>
      <c r="K12">
        <f t="shared" si="1"/>
        <v>-1.1999714310704543</v>
      </c>
      <c r="L12">
        <f t="shared" si="2"/>
        <v>1.6898540632866461</v>
      </c>
      <c r="M12">
        <f t="shared" si="5"/>
        <v>2.4470404169662188</v>
      </c>
      <c r="N12">
        <f t="shared" si="4"/>
        <v>3.3663266490689874</v>
      </c>
      <c r="O12">
        <f t="shared" si="0"/>
        <v>2.0346158501386724</v>
      </c>
      <c r="P12">
        <f t="shared" si="0"/>
        <v>0.8429486238377063</v>
      </c>
      <c r="Q12">
        <f t="shared" si="0"/>
        <v>0.16870953645503622</v>
      </c>
      <c r="R12">
        <f t="shared" si="0"/>
        <v>1.8123786413722529</v>
      </c>
    </row>
    <row r="13" spans="1:18" ht="20.399999999999999" x14ac:dyDescent="0.3">
      <c r="A13" s="2" t="s">
        <v>11</v>
      </c>
      <c r="B13" s="4">
        <v>4.8</v>
      </c>
      <c r="C13" s="3">
        <v>915</v>
      </c>
      <c r="D13" s="4">
        <v>69.8</v>
      </c>
      <c r="E13" s="4">
        <v>2.2999999999999998</v>
      </c>
      <c r="F13" s="4">
        <v>9.6999999999999993</v>
      </c>
      <c r="G13">
        <v>1552.9166666666665</v>
      </c>
      <c r="H13">
        <v>2.0446266300526657</v>
      </c>
      <c r="I13" s="3">
        <v>4183</v>
      </c>
      <c r="K13">
        <f t="shared" si="1"/>
        <v>0.61293504752520012</v>
      </c>
      <c r="L13">
        <f t="shared" si="2"/>
        <v>-0.54554343775395775</v>
      </c>
      <c r="M13">
        <f t="shared" si="5"/>
        <v>-0.70846192930636109</v>
      </c>
      <c r="N13">
        <f t="shared" si="4"/>
        <v>-0.65905051478893817</v>
      </c>
      <c r="O13">
        <f t="shared" si="0"/>
        <v>-0.77457803838789319</v>
      </c>
      <c r="P13">
        <f t="shared" si="0"/>
        <v>-0.94409367875890227</v>
      </c>
      <c r="Q13">
        <f t="shared" si="0"/>
        <v>-0.13153644719896374</v>
      </c>
      <c r="R13">
        <f t="shared" si="0"/>
        <v>-0.85520207094129708</v>
      </c>
    </row>
    <row r="14" spans="1:18" x14ac:dyDescent="0.3">
      <c r="A14" s="2" t="s">
        <v>12</v>
      </c>
      <c r="B14" s="4">
        <v>4.3</v>
      </c>
      <c r="C14" s="3">
        <v>934</v>
      </c>
      <c r="D14" s="4">
        <v>79.400000000000006</v>
      </c>
      <c r="E14" s="4">
        <v>3.3</v>
      </c>
      <c r="F14" s="4">
        <v>18.5</v>
      </c>
      <c r="G14">
        <v>3100.5357142857147</v>
      </c>
      <c r="H14">
        <v>2.859148517059392</v>
      </c>
      <c r="I14" s="3">
        <v>6667</v>
      </c>
      <c r="K14">
        <f t="shared" si="1"/>
        <v>-0.29351819177262711</v>
      </c>
      <c r="L14">
        <f t="shared" si="2"/>
        <v>-0.19160550008919552</v>
      </c>
      <c r="M14">
        <f t="shared" si="5"/>
        <v>0.47485145054585698</v>
      </c>
      <c r="N14">
        <f t="shared" si="4"/>
        <v>-0.43290573030253782</v>
      </c>
      <c r="O14">
        <f t="shared" si="0"/>
        <v>-0.11003754862892064</v>
      </c>
      <c r="P14">
        <f t="shared" si="0"/>
        <v>0.58919015015281695</v>
      </c>
      <c r="Q14">
        <f t="shared" si="0"/>
        <v>0.95983000165631638</v>
      </c>
      <c r="R14">
        <f t="shared" si="0"/>
        <v>-0.10799069414981556</v>
      </c>
    </row>
    <row r="15" spans="1:18" x14ac:dyDescent="0.3">
      <c r="A15" s="2" t="s">
        <v>13</v>
      </c>
      <c r="B15" s="4">
        <v>3.9</v>
      </c>
      <c r="C15" s="3">
        <v>949</v>
      </c>
      <c r="D15" s="4">
        <v>74.900000000000006</v>
      </c>
      <c r="E15" s="4">
        <v>1.8</v>
      </c>
      <c r="F15" s="4">
        <v>5.8</v>
      </c>
      <c r="G15">
        <v>1797.0731707317075</v>
      </c>
      <c r="H15">
        <v>2.2148933143669987</v>
      </c>
      <c r="I15" s="3">
        <v>4019</v>
      </c>
      <c r="K15">
        <f t="shared" si="1"/>
        <v>-1.0186807832108886</v>
      </c>
      <c r="L15">
        <f t="shared" si="2"/>
        <v>8.7819187540879959E-2</v>
      </c>
      <c r="M15">
        <f t="shared" si="5"/>
        <v>-7.9826696259869753E-2</v>
      </c>
      <c r="N15">
        <f t="shared" si="4"/>
        <v>-0.77212290703213826</v>
      </c>
      <c r="O15">
        <f t="shared" si="0"/>
        <v>-1.0690903008947104</v>
      </c>
      <c r="P15">
        <f t="shared" si="0"/>
        <v>-0.70219873698851887</v>
      </c>
      <c r="Q15">
        <f t="shared" si="0"/>
        <v>9.6601494313419592E-2</v>
      </c>
      <c r="R15">
        <f t="shared" si="0"/>
        <v>-0.90453486715458331</v>
      </c>
    </row>
    <row r="16" spans="1:18" x14ac:dyDescent="0.3">
      <c r="A16" s="2" t="s">
        <v>14</v>
      </c>
      <c r="B16" s="4">
        <v>4.7</v>
      </c>
      <c r="C16" s="3">
        <v>904</v>
      </c>
      <c r="D16" s="4">
        <v>80</v>
      </c>
      <c r="E16" s="4">
        <v>9.4</v>
      </c>
      <c r="F16" s="4">
        <v>39.4</v>
      </c>
      <c r="G16">
        <v>2051.8518518518517</v>
      </c>
      <c r="H16">
        <v>1.7373395887953635</v>
      </c>
      <c r="I16" s="3">
        <v>13417</v>
      </c>
      <c r="K16">
        <f t="shared" si="1"/>
        <v>0.43164439966563528</v>
      </c>
      <c r="L16">
        <f t="shared" si="2"/>
        <v>-0.75045487534934652</v>
      </c>
      <c r="M16">
        <f t="shared" si="5"/>
        <v>0.54880853678661989</v>
      </c>
      <c r="N16">
        <f t="shared" si="4"/>
        <v>0.94657745506450419</v>
      </c>
      <c r="O16">
        <f t="shared" si="0"/>
        <v>1.468246114548639</v>
      </c>
      <c r="P16">
        <f t="shared" si="0"/>
        <v>-0.449780008804752</v>
      </c>
      <c r="Q16">
        <f t="shared" si="0"/>
        <v>-0.54326604261677025</v>
      </c>
      <c r="R16">
        <f t="shared" si="0"/>
        <v>1.9224750036531233</v>
      </c>
    </row>
    <row r="17" spans="1:18" x14ac:dyDescent="0.3">
      <c r="A17" s="2" t="s">
        <v>15</v>
      </c>
      <c r="B17" s="4">
        <v>5</v>
      </c>
      <c r="C17" s="3">
        <v>927</v>
      </c>
      <c r="D17" s="4">
        <v>65.5</v>
      </c>
      <c r="E17" s="4">
        <v>6.4</v>
      </c>
      <c r="F17" s="4">
        <v>18.5</v>
      </c>
      <c r="G17">
        <v>1745</v>
      </c>
      <c r="H17">
        <v>3.1563710480687646</v>
      </c>
      <c r="I17" s="3">
        <v>6327</v>
      </c>
      <c r="K17">
        <f t="shared" si="1"/>
        <v>0.97551634324433134</v>
      </c>
      <c r="L17">
        <f t="shared" si="2"/>
        <v>-0.3220036876498974</v>
      </c>
      <c r="M17">
        <f t="shared" si="5"/>
        <v>-1.2384877140318329</v>
      </c>
      <c r="N17">
        <f t="shared" si="4"/>
        <v>0.2681431016053033</v>
      </c>
      <c r="O17">
        <f t="shared" si="0"/>
        <v>-0.11003754862892064</v>
      </c>
      <c r="P17">
        <f t="shared" si="0"/>
        <v>-0.75378956660897456</v>
      </c>
      <c r="Q17">
        <f t="shared" si="0"/>
        <v>1.3580743009955663</v>
      </c>
      <c r="R17">
        <f t="shared" si="0"/>
        <v>-0.21026600337248211</v>
      </c>
    </row>
    <row r="18" spans="1:18" x14ac:dyDescent="0.3">
      <c r="A18" s="2" t="s">
        <v>16</v>
      </c>
      <c r="B18" s="4">
        <v>3.7</v>
      </c>
      <c r="C18" s="3">
        <v>1016</v>
      </c>
      <c r="D18" s="4">
        <v>77.5</v>
      </c>
      <c r="E18" s="4">
        <v>11.6</v>
      </c>
      <c r="F18" s="4">
        <v>14.4</v>
      </c>
      <c r="G18">
        <v>2373.6111111111109</v>
      </c>
      <c r="H18">
        <v>2.2586179948943266</v>
      </c>
      <c r="I18" s="3">
        <v>10139</v>
      </c>
      <c r="K18">
        <f t="shared" si="1"/>
        <v>-1.3812620789300192</v>
      </c>
      <c r="L18">
        <f t="shared" si="2"/>
        <v>1.3359161256218837</v>
      </c>
      <c r="M18">
        <f t="shared" si="5"/>
        <v>0.24065401078343834</v>
      </c>
      <c r="N18">
        <f t="shared" si="4"/>
        <v>1.4440959809345848</v>
      </c>
      <c r="O18">
        <f t="shared" si="4"/>
        <v>-0.41965300408480549</v>
      </c>
      <c r="P18">
        <f t="shared" si="4"/>
        <v>-0.13100112728101235</v>
      </c>
      <c r="Q18">
        <f t="shared" si="4"/>
        <v>0.15518758030529597</v>
      </c>
      <c r="R18">
        <f t="shared" si="4"/>
        <v>0.93642069885341461</v>
      </c>
    </row>
    <row r="19" spans="1:18" x14ac:dyDescent="0.3">
      <c r="A19" s="2" t="s">
        <v>17</v>
      </c>
      <c r="B19" s="4">
        <v>3.6</v>
      </c>
      <c r="C19" s="3">
        <v>1016</v>
      </c>
      <c r="D19" s="4">
        <v>62.1</v>
      </c>
      <c r="E19" s="4">
        <v>1.6</v>
      </c>
      <c r="F19" s="4">
        <v>9.9</v>
      </c>
      <c r="G19">
        <v>1697.1428571428571</v>
      </c>
      <c r="H19">
        <v>2.6289407018202291</v>
      </c>
      <c r="I19" s="3">
        <v>6984</v>
      </c>
      <c r="K19">
        <f t="shared" si="1"/>
        <v>-1.5625527267895847</v>
      </c>
      <c r="L19">
        <f t="shared" si="2"/>
        <v>1.3359161256218837</v>
      </c>
      <c r="M19">
        <f t="shared" si="5"/>
        <v>-1.6575778693961596</v>
      </c>
      <c r="N19">
        <f t="shared" si="4"/>
        <v>-0.81735186392941828</v>
      </c>
      <c r="O19">
        <f t="shared" si="4"/>
        <v>-0.75947484543882549</v>
      </c>
      <c r="P19">
        <f t="shared" si="4"/>
        <v>-0.80120342039532155</v>
      </c>
      <c r="Q19">
        <f t="shared" si="4"/>
        <v>0.65137777977731992</v>
      </c>
      <c r="R19">
        <f t="shared" si="4"/>
        <v>-1.2634008786329398E-2</v>
      </c>
    </row>
    <row r="20" spans="1:18" x14ac:dyDescent="0.3">
      <c r="A20" s="2" t="s">
        <v>18</v>
      </c>
      <c r="B20" s="4">
        <v>4.5999999999999996</v>
      </c>
      <c r="C20" s="3">
        <v>948</v>
      </c>
      <c r="D20" s="4">
        <v>86.1</v>
      </c>
      <c r="E20" s="4">
        <v>7</v>
      </c>
      <c r="F20" s="4">
        <v>35.200000000000003</v>
      </c>
      <c r="G20">
        <v>3466.363636363636</v>
      </c>
      <c r="H20">
        <v>2.2260467826521269</v>
      </c>
      <c r="I20" s="3">
        <v>7316</v>
      </c>
      <c r="K20">
        <f t="shared" si="1"/>
        <v>0.25035375180606889</v>
      </c>
      <c r="L20">
        <f t="shared" si="2"/>
        <v>6.9190875032208263E-2</v>
      </c>
      <c r="M20">
        <f t="shared" si="5"/>
        <v>1.3007055802343821</v>
      </c>
      <c r="N20">
        <f t="shared" si="4"/>
        <v>0.4038299722971434</v>
      </c>
      <c r="O20">
        <f t="shared" si="4"/>
        <v>1.1510790626182206</v>
      </c>
      <c r="P20">
        <f t="shared" si="4"/>
        <v>0.95162949719329437</v>
      </c>
      <c r="Q20">
        <f t="shared" si="4"/>
        <v>0.11154586998820097</v>
      </c>
      <c r="R20">
        <f t="shared" si="4"/>
        <v>8.7234822572274412E-2</v>
      </c>
    </row>
    <row r="21" spans="1:18" x14ac:dyDescent="0.3">
      <c r="A21" s="2" t="s">
        <v>19</v>
      </c>
      <c r="B21" s="4">
        <v>5.3</v>
      </c>
      <c r="C21" s="3">
        <v>923</v>
      </c>
      <c r="D21" s="4">
        <v>70.8</v>
      </c>
      <c r="E21" s="4">
        <v>4</v>
      </c>
      <c r="F21" s="4">
        <v>11.6</v>
      </c>
      <c r="G21">
        <v>1412.9145728643216</v>
      </c>
      <c r="H21">
        <v>0.94123897815751123</v>
      </c>
      <c r="I21" s="3">
        <v>4926</v>
      </c>
      <c r="K21">
        <f t="shared" si="1"/>
        <v>1.5193882868230273</v>
      </c>
      <c r="L21">
        <f t="shared" si="2"/>
        <v>-0.39651693768458418</v>
      </c>
      <c r="M21">
        <f t="shared" si="5"/>
        <v>-0.5852001189050885</v>
      </c>
      <c r="N21">
        <f t="shared" si="4"/>
        <v>-0.27460438116205754</v>
      </c>
      <c r="O21">
        <f t="shared" si="4"/>
        <v>-0.63109770537175136</v>
      </c>
      <c r="P21">
        <f t="shared" si="4"/>
        <v>-1.0827989672284177</v>
      </c>
      <c r="Q21">
        <f t="shared" si="4"/>
        <v>-1.6099500817114472</v>
      </c>
      <c r="R21">
        <f t="shared" si="4"/>
        <v>-0.63170043931646991</v>
      </c>
    </row>
    <row r="22" spans="1:18" x14ac:dyDescent="0.3">
      <c r="A22" s="2" t="s">
        <v>20</v>
      </c>
      <c r="B22" s="4">
        <v>4</v>
      </c>
      <c r="C22" s="3">
        <v>961</v>
      </c>
      <c r="D22" s="4">
        <v>77.400000000000006</v>
      </c>
      <c r="E22" s="4">
        <v>3.3</v>
      </c>
      <c r="F22" s="4">
        <v>7.9</v>
      </c>
      <c r="G22">
        <v>1838.6813186813188</v>
      </c>
      <c r="H22">
        <v>0.92704938581098018</v>
      </c>
      <c r="I22" s="3">
        <v>5784</v>
      </c>
      <c r="K22">
        <f t="shared" si="1"/>
        <v>-0.83739013535132312</v>
      </c>
      <c r="L22">
        <f t="shared" si="2"/>
        <v>0.31135893764494033</v>
      </c>
      <c r="M22">
        <f t="shared" si="5"/>
        <v>0.22832782974331178</v>
      </c>
      <c r="N22">
        <f t="shared" si="4"/>
        <v>-0.43290573030253782</v>
      </c>
      <c r="O22">
        <f t="shared" si="4"/>
        <v>-0.91050677492950105</v>
      </c>
      <c r="P22">
        <f t="shared" si="4"/>
        <v>-0.66097599519023553</v>
      </c>
      <c r="Q22">
        <f t="shared" si="4"/>
        <v>-1.628962517420016</v>
      </c>
      <c r="R22">
        <f t="shared" si="4"/>
        <v>-0.37360568839574076</v>
      </c>
    </row>
    <row r="23" spans="1:18" x14ac:dyDescent="0.3">
      <c r="A23" s="9" t="s">
        <v>59</v>
      </c>
      <c r="B23" s="4">
        <f xml:space="preserve"> AVERAGE(B2:B22)</f>
        <v>4.4619047619047603</v>
      </c>
      <c r="C23" s="4">
        <f t="shared" ref="C23:I23" si="6" xml:space="preserve"> AVERAGE(C2:C22)</f>
        <v>944.28571428571433</v>
      </c>
      <c r="D23" s="4">
        <f t="shared" si="6"/>
        <v>75.547619047619037</v>
      </c>
      <c r="E23" s="4">
        <f t="shared" si="6"/>
        <v>5.2142857142857144</v>
      </c>
      <c r="F23" s="4">
        <f t="shared" si="6"/>
        <v>19.957142857142856</v>
      </c>
      <c r="G23" s="4">
        <f t="shared" si="6"/>
        <v>2505.8370147675532</v>
      </c>
      <c r="H23" s="4">
        <f t="shared" si="6"/>
        <v>2.1427965117592525</v>
      </c>
      <c r="I23" s="4">
        <f t="shared" si="6"/>
        <v>7026</v>
      </c>
    </row>
    <row r="24" spans="1:18" x14ac:dyDescent="0.3">
      <c r="A24" s="9" t="s">
        <v>60</v>
      </c>
      <c r="B24">
        <f>_xlfn.STDEV.P(B2:B22)</f>
        <v>0.55160043378224211</v>
      </c>
      <c r="C24">
        <f t="shared" ref="C24:I24" si="7">_xlfn.STDEV.P(C2:C22)</f>
        <v>53.681727721418042</v>
      </c>
      <c r="D24">
        <f t="shared" si="7"/>
        <v>8.1128128553730505</v>
      </c>
      <c r="E24">
        <f t="shared" si="7"/>
        <v>4.4219458886531919</v>
      </c>
      <c r="F24">
        <f t="shared" si="7"/>
        <v>13.242232995000414</v>
      </c>
      <c r="G24">
        <f t="shared" si="7"/>
        <v>1009.3493575273038</v>
      </c>
      <c r="H24">
        <f t="shared" si="7"/>
        <v>0.74633216722125517</v>
      </c>
      <c r="I24">
        <f t="shared" si="7"/>
        <v>3324.3605185272636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1C45-C6D6-4170-8135-9460E0A0E4B7}">
  <dimension ref="A1:I50"/>
  <sheetViews>
    <sheetView topLeftCell="A11" workbookViewId="0">
      <selection activeCell="B29" sqref="B29"/>
    </sheetView>
  </sheetViews>
  <sheetFormatPr defaultRowHeight="14.4" x14ac:dyDescent="0.3"/>
  <cols>
    <col min="1" max="1" width="33.5546875" bestFit="1" customWidth="1"/>
    <col min="2" max="2" width="25.6640625" bestFit="1" customWidth="1"/>
    <col min="3" max="3" width="13.5546875" bestFit="1" customWidth="1"/>
    <col min="4" max="4" width="17" bestFit="1" customWidth="1"/>
    <col min="5" max="5" width="11.77734375" bestFit="1" customWidth="1"/>
    <col min="6" max="7" width="12.44140625" bestFit="1" customWidth="1"/>
  </cols>
  <sheetData>
    <row r="1" spans="1:9" x14ac:dyDescent="0.3">
      <c r="A1" t="s">
        <v>29</v>
      </c>
    </row>
    <row r="2" spans="1:9" ht="15" thickBot="1" x14ac:dyDescent="0.35"/>
    <row r="3" spans="1:9" x14ac:dyDescent="0.3">
      <c r="A3" s="8" t="s">
        <v>30</v>
      </c>
      <c r="B3" s="8"/>
    </row>
    <row r="4" spans="1:9" x14ac:dyDescent="0.3">
      <c r="A4" s="5" t="s">
        <v>31</v>
      </c>
      <c r="B4" s="5">
        <v>0.94237042752910927</v>
      </c>
    </row>
    <row r="5" spans="1:9" x14ac:dyDescent="0.3">
      <c r="A5" s="5" t="s">
        <v>32</v>
      </c>
      <c r="B5" s="5">
        <v>0.88806202268139611</v>
      </c>
    </row>
    <row r="6" spans="1:9" x14ac:dyDescent="0.3">
      <c r="A6" s="5" t="s">
        <v>33</v>
      </c>
      <c r="B6" s="5">
        <v>0.84008860383056594</v>
      </c>
    </row>
    <row r="7" spans="1:9" x14ac:dyDescent="0.3">
      <c r="A7" s="5" t="s">
        <v>34</v>
      </c>
      <c r="B7" s="5">
        <v>1362.2050089224599</v>
      </c>
    </row>
    <row r="8" spans="1:9" ht="15" thickBot="1" x14ac:dyDescent="0.35">
      <c r="A8" s="6" t="s">
        <v>35</v>
      </c>
      <c r="B8" s="6">
        <v>21</v>
      </c>
    </row>
    <row r="10" spans="1:9" ht="15" thickBot="1" x14ac:dyDescent="0.35">
      <c r="A10" t="s">
        <v>36</v>
      </c>
    </row>
    <row r="11" spans="1:9" x14ac:dyDescent="0.3">
      <c r="A11" s="7"/>
      <c r="B11" s="7" t="s">
        <v>41</v>
      </c>
      <c r="C11" s="7" t="s">
        <v>42</v>
      </c>
      <c r="D11" s="7" t="s">
        <v>43</v>
      </c>
      <c r="E11" s="7" t="s">
        <v>44</v>
      </c>
      <c r="F11" s="7" t="s">
        <v>45</v>
      </c>
    </row>
    <row r="12" spans="1:9" x14ac:dyDescent="0.3">
      <c r="A12" s="5" t="s">
        <v>37</v>
      </c>
      <c r="B12" s="5">
        <v>6</v>
      </c>
      <c r="C12" s="5">
        <v>206100395.19133186</v>
      </c>
      <c r="D12" s="5">
        <v>34350065.865221977</v>
      </c>
      <c r="E12" s="5">
        <v>18.511543349511065</v>
      </c>
      <c r="F12" s="5">
        <v>6.4519543437336748E-6</v>
      </c>
    </row>
    <row r="13" spans="1:9" x14ac:dyDescent="0.3">
      <c r="A13" s="5" t="s">
        <v>38</v>
      </c>
      <c r="B13" s="5">
        <v>14</v>
      </c>
      <c r="C13" s="5">
        <v>25978434.808668151</v>
      </c>
      <c r="D13" s="5">
        <v>1855602.4863334394</v>
      </c>
      <c r="E13" s="5"/>
      <c r="F13" s="5"/>
    </row>
    <row r="14" spans="1:9" ht="15" thickBot="1" x14ac:dyDescent="0.35">
      <c r="A14" s="6" t="s">
        <v>39</v>
      </c>
      <c r="B14" s="6">
        <v>20</v>
      </c>
      <c r="C14" s="6">
        <v>232078830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46</v>
      </c>
      <c r="C16" s="7" t="s">
        <v>34</v>
      </c>
      <c r="D16" s="7" t="s">
        <v>47</v>
      </c>
      <c r="E16" s="7" t="s">
        <v>48</v>
      </c>
      <c r="F16" s="7" t="s">
        <v>49</v>
      </c>
      <c r="G16" s="7" t="s">
        <v>50</v>
      </c>
      <c r="H16" s="7" t="s">
        <v>51</v>
      </c>
      <c r="I16" s="7" t="s">
        <v>52</v>
      </c>
    </row>
    <row r="17" spans="1:9" x14ac:dyDescent="0.3">
      <c r="A17" s="5" t="s">
        <v>40</v>
      </c>
      <c r="B17" s="5">
        <v>66168.858004159643</v>
      </c>
      <c r="C17" s="5">
        <v>14131.289076637095</v>
      </c>
      <c r="D17" s="5">
        <v>4.682436092370013</v>
      </c>
      <c r="E17" s="5">
        <v>3.5272062207147175E-4</v>
      </c>
      <c r="F17" s="5">
        <v>35860.257309470122</v>
      </c>
      <c r="G17" s="5">
        <v>96477.458698849165</v>
      </c>
      <c r="H17" s="5">
        <v>35860.257309470122</v>
      </c>
      <c r="I17" s="5">
        <v>96477.458698849165</v>
      </c>
    </row>
    <row r="18" spans="1:9" x14ac:dyDescent="0.3">
      <c r="A18" s="5" t="s">
        <v>21</v>
      </c>
      <c r="B18" s="5">
        <v>-3868.4916574718313</v>
      </c>
      <c r="C18" s="5">
        <v>1025.5879064169042</v>
      </c>
      <c r="D18" s="5">
        <v>-3.7719747212963717</v>
      </c>
      <c r="E18" s="5">
        <v>2.0618501147731338E-3</v>
      </c>
      <c r="F18" s="5">
        <v>-6068.1589464442986</v>
      </c>
      <c r="G18" s="5">
        <v>-1668.8243684993645</v>
      </c>
      <c r="H18" s="5">
        <v>-6068.1589464442986</v>
      </c>
      <c r="I18" s="5">
        <v>-1668.8243684993645</v>
      </c>
    </row>
    <row r="19" spans="1:9" x14ac:dyDescent="0.3">
      <c r="A19" s="5" t="s">
        <v>22</v>
      </c>
      <c r="B19" s="5">
        <v>-34.919864050024465</v>
      </c>
      <c r="C19" s="5">
        <v>10.214558388016973</v>
      </c>
      <c r="D19" s="5">
        <v>-3.4186366873177874</v>
      </c>
      <c r="E19" s="5">
        <v>4.1559404200016154E-3</v>
      </c>
      <c r="F19" s="5">
        <v>-56.827912903602417</v>
      </c>
      <c r="G19" s="5">
        <v>-13.011815196446513</v>
      </c>
      <c r="H19" s="5">
        <v>-56.827912903602417</v>
      </c>
      <c r="I19" s="5">
        <v>-13.011815196446513</v>
      </c>
    </row>
    <row r="20" spans="1:9" x14ac:dyDescent="0.3">
      <c r="A20" s="5" t="s">
        <v>23</v>
      </c>
      <c r="B20" s="5">
        <v>-203.04632814762749</v>
      </c>
      <c r="C20" s="5">
        <v>56.678049422756679</v>
      </c>
      <c r="D20" s="5">
        <v>-3.582450882053517</v>
      </c>
      <c r="E20" s="5">
        <v>3.0012037696037267E-3</v>
      </c>
      <c r="F20" s="5">
        <v>-324.60865404670341</v>
      </c>
      <c r="G20" s="5">
        <v>-81.484002248551576</v>
      </c>
      <c r="H20" s="5">
        <v>-324.60865404670341</v>
      </c>
      <c r="I20" s="5">
        <v>-81.484002248551576</v>
      </c>
    </row>
    <row r="21" spans="1:9" x14ac:dyDescent="0.3">
      <c r="A21" s="5" t="s">
        <v>24</v>
      </c>
      <c r="B21" s="5">
        <v>410.91127009645135</v>
      </c>
      <c r="C21" s="5">
        <v>149.40146196726633</v>
      </c>
      <c r="D21" s="5">
        <v>2.7503831936161474</v>
      </c>
      <c r="E21" s="5">
        <v>1.5633216498610249E-2</v>
      </c>
      <c r="F21" s="5">
        <v>90.477003313600392</v>
      </c>
      <c r="G21" s="5">
        <v>731.34553687930224</v>
      </c>
      <c r="H21" s="5">
        <v>90.477003313600392</v>
      </c>
      <c r="I21" s="5">
        <v>731.34553687930224</v>
      </c>
    </row>
    <row r="22" spans="1:9" x14ac:dyDescent="0.3">
      <c r="A22" s="5" t="s">
        <v>25</v>
      </c>
      <c r="B22" s="5">
        <v>200.85022119066556</v>
      </c>
      <c r="C22" s="5">
        <v>54.182242735021468</v>
      </c>
      <c r="D22" s="5">
        <v>3.7069381231213443</v>
      </c>
      <c r="E22" s="5">
        <v>2.3448900114616629E-3</v>
      </c>
      <c r="F22" s="5">
        <v>84.640868251060354</v>
      </c>
      <c r="G22" s="5">
        <v>317.05957413027079</v>
      </c>
      <c r="H22" s="5">
        <v>84.640868251060354</v>
      </c>
      <c r="I22" s="5">
        <v>317.05957413027079</v>
      </c>
    </row>
    <row r="23" spans="1:9" ht="15" thickBot="1" x14ac:dyDescent="0.35">
      <c r="A23" s="6" t="s">
        <v>26</v>
      </c>
      <c r="B23" s="6">
        <v>0.11212757833224689</v>
      </c>
      <c r="C23" s="6">
        <v>0.50434219014463799</v>
      </c>
      <c r="D23" s="6">
        <v>0.22232440696680628</v>
      </c>
      <c r="E23" s="6">
        <v>0.82727200034582205</v>
      </c>
      <c r="F23" s="6">
        <v>-0.96957883724528271</v>
      </c>
      <c r="G23" s="6">
        <v>1.1938339939097764</v>
      </c>
      <c r="H23" s="6">
        <v>-0.96957883724528271</v>
      </c>
      <c r="I23" s="6">
        <v>1.1938339939097764</v>
      </c>
    </row>
    <row r="27" spans="1:9" x14ac:dyDescent="0.3">
      <c r="A27" t="s">
        <v>53</v>
      </c>
    </row>
    <row r="28" spans="1:9" ht="15" thickBot="1" x14ac:dyDescent="0.35"/>
    <row r="29" spans="1:9" x14ac:dyDescent="0.3">
      <c r="A29" s="7" t="s">
        <v>54</v>
      </c>
      <c r="B29" s="7" t="s">
        <v>55</v>
      </c>
      <c r="C29" s="7" t="s">
        <v>56</v>
      </c>
      <c r="D29" s="7" t="s">
        <v>61</v>
      </c>
    </row>
    <row r="30" spans="1:9" x14ac:dyDescent="0.3">
      <c r="A30" s="5">
        <v>1</v>
      </c>
      <c r="B30" s="5">
        <v>8391.8435439637706</v>
      </c>
      <c r="C30" s="5">
        <v>294.15645603622943</v>
      </c>
      <c r="D30" s="5">
        <v>0.25809933862526963</v>
      </c>
    </row>
    <row r="31" spans="1:9" x14ac:dyDescent="0.3">
      <c r="A31" s="5">
        <v>2</v>
      </c>
      <c r="B31" s="5">
        <v>3653.2403662262523</v>
      </c>
      <c r="C31" s="5">
        <v>102.75963377374774</v>
      </c>
      <c r="D31" s="5">
        <v>9.0163560819867358E-2</v>
      </c>
    </row>
    <row r="32" spans="1:9" x14ac:dyDescent="0.3">
      <c r="A32" s="5">
        <v>3</v>
      </c>
      <c r="B32" s="5">
        <v>6141.9306885367387</v>
      </c>
      <c r="C32" s="5">
        <v>-2519.9306885367387</v>
      </c>
      <c r="D32" s="5">
        <v>-2.2110425616929099</v>
      </c>
    </row>
    <row r="33" spans="1:4" x14ac:dyDescent="0.3">
      <c r="A33" s="5">
        <v>4</v>
      </c>
      <c r="B33" s="5">
        <v>4398.6841997945903</v>
      </c>
      <c r="C33" s="5">
        <v>-2079.6841997945903</v>
      </c>
      <c r="D33" s="5">
        <v>-1.8247606180375548</v>
      </c>
    </row>
    <row r="34" spans="1:4" x14ac:dyDescent="0.3">
      <c r="A34" s="5">
        <v>5</v>
      </c>
      <c r="B34" s="5">
        <v>4484.2213011503745</v>
      </c>
      <c r="C34" s="5">
        <v>499.77869884962547</v>
      </c>
      <c r="D34" s="5">
        <v>0.43851681302619078</v>
      </c>
    </row>
    <row r="35" spans="1:4" x14ac:dyDescent="0.3">
      <c r="A35" s="5">
        <v>6</v>
      </c>
      <c r="B35" s="5">
        <v>11437.538998278817</v>
      </c>
      <c r="C35" s="5">
        <v>1153.4610017211835</v>
      </c>
      <c r="D35" s="5">
        <v>1.0120720302586581</v>
      </c>
    </row>
    <row r="36" spans="1:4" x14ac:dyDescent="0.3">
      <c r="A36" s="5">
        <v>7</v>
      </c>
      <c r="B36" s="5">
        <v>11813.467647265436</v>
      </c>
      <c r="C36" s="5">
        <v>-479.46764726543552</v>
      </c>
      <c r="D36" s="5">
        <v>-0.42069545003010717</v>
      </c>
    </row>
    <row r="37" spans="1:4" x14ac:dyDescent="0.3">
      <c r="A37" s="5">
        <v>8</v>
      </c>
      <c r="B37" s="5">
        <v>7958.8752413940774</v>
      </c>
      <c r="C37" s="5">
        <v>286.12475860592258</v>
      </c>
      <c r="D37" s="5">
        <v>0.25105215080306809</v>
      </c>
    </row>
    <row r="38" spans="1:4" x14ac:dyDescent="0.3">
      <c r="A38" s="5">
        <v>9</v>
      </c>
      <c r="B38" s="5">
        <v>2246.1831753366232</v>
      </c>
      <c r="C38" s="5">
        <v>441.81682466337679</v>
      </c>
      <c r="D38" s="5">
        <v>0.38765979090083125</v>
      </c>
    </row>
    <row r="39" spans="1:4" x14ac:dyDescent="0.3">
      <c r="A39" s="5">
        <v>10</v>
      </c>
      <c r="B39" s="5">
        <v>6088.7253224881242</v>
      </c>
      <c r="C39" s="5">
        <v>419.27467751187578</v>
      </c>
      <c r="D39" s="5">
        <v>0.36788081562558067</v>
      </c>
    </row>
    <row r="40" spans="1:4" x14ac:dyDescent="0.3">
      <c r="A40" s="5">
        <v>11</v>
      </c>
      <c r="B40" s="5">
        <v>14011.477516090496</v>
      </c>
      <c r="C40" s="5">
        <v>-960.47751609049556</v>
      </c>
      <c r="D40" s="5">
        <v>-0.84274407914700511</v>
      </c>
    </row>
    <row r="41" spans="1:4" x14ac:dyDescent="0.3">
      <c r="A41" s="5">
        <v>12</v>
      </c>
      <c r="B41" s="5">
        <v>4543.256589774478</v>
      </c>
      <c r="C41" s="5">
        <v>-360.25658977447802</v>
      </c>
      <c r="D41" s="5">
        <v>-0.31609704852011078</v>
      </c>
    </row>
    <row r="42" spans="1:4" x14ac:dyDescent="0.3">
      <c r="A42" s="5">
        <v>13</v>
      </c>
      <c r="B42" s="5">
        <v>6216.7042439073984</v>
      </c>
      <c r="C42" s="5">
        <v>450.29575609260155</v>
      </c>
      <c r="D42" s="5">
        <v>0.39509939166166713</v>
      </c>
    </row>
    <row r="43" spans="1:4" x14ac:dyDescent="0.3">
      <c r="A43" s="5">
        <v>14</v>
      </c>
      <c r="B43" s="5">
        <v>4840.6926100884539</v>
      </c>
      <c r="C43" s="5">
        <v>-821.69261008845388</v>
      </c>
      <c r="D43" s="5">
        <v>-0.72097115281733315</v>
      </c>
    </row>
    <row r="44" spans="1:4" x14ac:dyDescent="0.3">
      <c r="A44" s="5">
        <v>15</v>
      </c>
      <c r="B44" s="5">
        <v>12181.817694073276</v>
      </c>
      <c r="C44" s="5">
        <v>1235.1823059267244</v>
      </c>
      <c r="D44" s="5">
        <v>1.0837760983973048</v>
      </c>
    </row>
    <row r="45" spans="1:4" x14ac:dyDescent="0.3">
      <c r="A45" s="5">
        <v>16</v>
      </c>
      <c r="B45" s="5">
        <v>7697.3750935925791</v>
      </c>
      <c r="C45" s="5">
        <v>-1370.3750935925791</v>
      </c>
      <c r="D45" s="5">
        <v>-1.2023972211618719</v>
      </c>
    </row>
    <row r="46" spans="1:4" x14ac:dyDescent="0.3">
      <c r="A46" s="5">
        <v>17</v>
      </c>
      <c r="B46" s="5">
        <v>8565.7277493036963</v>
      </c>
      <c r="C46" s="5">
        <v>1573.2722506963037</v>
      </c>
      <c r="D46" s="5">
        <v>1.3804236454772674</v>
      </c>
    </row>
    <row r="47" spans="1:4" x14ac:dyDescent="0.3">
      <c r="A47" s="5">
        <v>18</v>
      </c>
      <c r="B47" s="5">
        <v>6990.7009250657393</v>
      </c>
      <c r="C47" s="5">
        <v>-6.700925065739284</v>
      </c>
      <c r="D47" s="5">
        <v>-5.8795389057576496E-3</v>
      </c>
    </row>
    <row r="48" spans="1:4" x14ac:dyDescent="0.3">
      <c r="A48" s="5">
        <v>19</v>
      </c>
      <c r="B48" s="5">
        <v>8122.4580436063015</v>
      </c>
      <c r="C48" s="5">
        <v>-806.45804360630154</v>
      </c>
      <c r="D48" s="5">
        <v>-0.70760400940572654</v>
      </c>
    </row>
    <row r="49" spans="1:4" x14ac:dyDescent="0.3">
      <c r="A49" s="5">
        <v>20</v>
      </c>
      <c r="B49" s="5">
        <v>3191.0720041774744</v>
      </c>
      <c r="C49" s="5">
        <v>1734.9279958225256</v>
      </c>
      <c r="D49" s="5">
        <v>1.5222639486420371</v>
      </c>
    </row>
    <row r="50" spans="1:4" ht="15" thickBot="1" x14ac:dyDescent="0.35">
      <c r="A50" s="6">
        <v>21</v>
      </c>
      <c r="B50" s="6">
        <v>4570.0070458854589</v>
      </c>
      <c r="C50" s="6">
        <v>1213.9929541145411</v>
      </c>
      <c r="D50" s="6">
        <v>1.0651840954804994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8369-BE34-48FC-88DA-915A762206FE}">
  <dimension ref="A1:I49"/>
  <sheetViews>
    <sheetView topLeftCell="A2" workbookViewId="0">
      <selection activeCell="B14" sqref="B14"/>
    </sheetView>
  </sheetViews>
  <sheetFormatPr defaultRowHeight="14.4" x14ac:dyDescent="0.3"/>
  <cols>
    <col min="1" max="1" width="33.5546875" bestFit="1" customWidth="1"/>
    <col min="2" max="2" width="25.6640625" bestFit="1" customWidth="1"/>
    <col min="3" max="3" width="13.5546875" bestFit="1" customWidth="1"/>
    <col min="4" max="4" width="17" bestFit="1" customWidth="1"/>
    <col min="5" max="5" width="11.77734375" bestFit="1" customWidth="1"/>
    <col min="6" max="6" width="12.44140625" bestFit="1" customWidth="1"/>
  </cols>
  <sheetData>
    <row r="1" spans="1:9" x14ac:dyDescent="0.3">
      <c r="A1" t="s">
        <v>29</v>
      </c>
    </row>
    <row r="2" spans="1:9" ht="15" thickBot="1" x14ac:dyDescent="0.35"/>
    <row r="3" spans="1:9" x14ac:dyDescent="0.3">
      <c r="A3" s="8" t="s">
        <v>30</v>
      </c>
      <c r="B3" s="8"/>
    </row>
    <row r="4" spans="1:9" x14ac:dyDescent="0.3">
      <c r="A4" s="5" t="s">
        <v>31</v>
      </c>
      <c r="B4" s="5">
        <v>0.94216071692788528</v>
      </c>
    </row>
    <row r="5" spans="1:9" x14ac:dyDescent="0.3">
      <c r="A5" s="5" t="s">
        <v>32</v>
      </c>
      <c r="B5" s="5">
        <v>0.88766681652206669</v>
      </c>
    </row>
    <row r="6" spans="1:9" x14ac:dyDescent="0.3">
      <c r="A6" s="5" t="s">
        <v>33</v>
      </c>
      <c r="B6" s="5">
        <v>0.85022242202942233</v>
      </c>
    </row>
    <row r="7" spans="1:9" x14ac:dyDescent="0.3">
      <c r="A7" s="5" t="s">
        <v>34</v>
      </c>
      <c r="B7" s="5">
        <v>1318.3361683509536</v>
      </c>
    </row>
    <row r="8" spans="1:9" ht="15" thickBot="1" x14ac:dyDescent="0.35">
      <c r="A8" s="6" t="s">
        <v>35</v>
      </c>
      <c r="B8" s="6">
        <v>21</v>
      </c>
    </row>
    <row r="10" spans="1:9" ht="15" thickBot="1" x14ac:dyDescent="0.35">
      <c r="A10" t="s">
        <v>36</v>
      </c>
    </row>
    <row r="11" spans="1:9" x14ac:dyDescent="0.3">
      <c r="A11" s="7"/>
      <c r="B11" s="7" t="s">
        <v>41</v>
      </c>
      <c r="C11" s="7" t="s">
        <v>42</v>
      </c>
      <c r="D11" s="7" t="s">
        <v>43</v>
      </c>
      <c r="E11" s="7" t="s">
        <v>44</v>
      </c>
      <c r="F11" s="7" t="s">
        <v>45</v>
      </c>
    </row>
    <row r="12" spans="1:9" x14ac:dyDescent="0.3">
      <c r="A12" s="5" t="s">
        <v>37</v>
      </c>
      <c r="B12" s="5">
        <v>5</v>
      </c>
      <c r="C12" s="5">
        <v>206008676.2082659</v>
      </c>
      <c r="D12" s="5">
        <v>41201735.241653182</v>
      </c>
      <c r="E12" s="5">
        <v>23.706267080816037</v>
      </c>
      <c r="F12" s="5">
        <v>1.2582677316291858E-6</v>
      </c>
    </row>
    <row r="13" spans="1:9" x14ac:dyDescent="0.3">
      <c r="A13" s="5" t="s">
        <v>38</v>
      </c>
      <c r="B13" s="5">
        <v>15</v>
      </c>
      <c r="C13" s="5">
        <v>26070153.791734111</v>
      </c>
      <c r="D13" s="5">
        <v>1738010.252782274</v>
      </c>
      <c r="E13" s="5"/>
      <c r="F13" s="5"/>
    </row>
    <row r="14" spans="1:9" ht="15" thickBot="1" x14ac:dyDescent="0.35">
      <c r="A14" s="6" t="s">
        <v>39</v>
      </c>
      <c r="B14" s="6">
        <v>20</v>
      </c>
      <c r="C14" s="6">
        <v>232078830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46</v>
      </c>
      <c r="C16" s="7" t="s">
        <v>34</v>
      </c>
      <c r="D16" s="7" t="s">
        <v>47</v>
      </c>
      <c r="E16" s="7" t="s">
        <v>48</v>
      </c>
      <c r="F16" s="7" t="s">
        <v>49</v>
      </c>
      <c r="G16" s="7" t="s">
        <v>50</v>
      </c>
      <c r="H16" s="7" t="s">
        <v>51</v>
      </c>
      <c r="I16" s="7" t="s">
        <v>52</v>
      </c>
    </row>
    <row r="17" spans="1:9" x14ac:dyDescent="0.3">
      <c r="A17" s="5" t="s">
        <v>40</v>
      </c>
      <c r="B17" s="5">
        <v>66483.31905494511</v>
      </c>
      <c r="C17" s="5">
        <v>13607.522114452508</v>
      </c>
      <c r="D17" s="5">
        <v>4.8857770353599781</v>
      </c>
      <c r="E17" s="5">
        <v>1.9775711097246837E-4</v>
      </c>
      <c r="F17" s="5">
        <v>37479.572227900731</v>
      </c>
      <c r="G17" s="5">
        <v>95487.065881989489</v>
      </c>
      <c r="H17" s="5">
        <v>37479.572227900731</v>
      </c>
      <c r="I17" s="5">
        <v>95487.065881989489</v>
      </c>
    </row>
    <row r="18" spans="1:9" x14ac:dyDescent="0.3">
      <c r="A18" s="5" t="s">
        <v>21</v>
      </c>
      <c r="B18" s="5">
        <v>-3966.8627913814389</v>
      </c>
      <c r="C18" s="5">
        <v>895.43533866931182</v>
      </c>
      <c r="D18" s="5">
        <v>-4.4300940783468663</v>
      </c>
      <c r="E18" s="5">
        <v>4.8669598578088394E-4</v>
      </c>
      <c r="F18" s="5">
        <v>-5875.4380370663057</v>
      </c>
      <c r="G18" s="5">
        <v>-2058.2875456965717</v>
      </c>
      <c r="H18" s="5">
        <v>-5875.4380370663057</v>
      </c>
      <c r="I18" s="5">
        <v>-2058.2875456965717</v>
      </c>
    </row>
    <row r="19" spans="1:9" x14ac:dyDescent="0.3">
      <c r="A19" s="5" t="s">
        <v>22</v>
      </c>
      <c r="B19" s="5">
        <v>-34.706327073464578</v>
      </c>
      <c r="C19" s="5">
        <v>9.8418063206452544</v>
      </c>
      <c r="D19" s="5">
        <v>-3.5264184177919424</v>
      </c>
      <c r="E19" s="5">
        <v>3.0534431040045895E-3</v>
      </c>
      <c r="F19" s="5">
        <v>-55.68364068309122</v>
      </c>
      <c r="G19" s="5">
        <v>-13.729013463837937</v>
      </c>
      <c r="H19" s="5">
        <v>-55.68364068309122</v>
      </c>
      <c r="I19" s="5">
        <v>-13.729013463837937</v>
      </c>
    </row>
    <row r="20" spans="1:9" x14ac:dyDescent="0.3">
      <c r="A20" s="5" t="s">
        <v>23</v>
      </c>
      <c r="B20" s="5">
        <v>-201.52523087177519</v>
      </c>
      <c r="C20" s="5">
        <v>54.451657895291305</v>
      </c>
      <c r="D20" s="5">
        <v>-3.7009934804795366</v>
      </c>
      <c r="E20" s="5">
        <v>2.13474036698727E-3</v>
      </c>
      <c r="F20" s="5">
        <v>-317.58619234767013</v>
      </c>
      <c r="G20" s="5">
        <v>-85.464269395880251</v>
      </c>
      <c r="H20" s="5">
        <v>-317.58619234767013</v>
      </c>
      <c r="I20" s="5">
        <v>-85.464269395880251</v>
      </c>
    </row>
    <row r="21" spans="1:9" x14ac:dyDescent="0.3">
      <c r="A21" s="5" t="s">
        <v>24</v>
      </c>
      <c r="B21" s="5">
        <v>394.53752602695886</v>
      </c>
      <c r="C21" s="5">
        <v>125.80142470031623</v>
      </c>
      <c r="D21" s="5">
        <v>3.136192829030553</v>
      </c>
      <c r="E21" s="5">
        <v>6.7955431462421367E-3</v>
      </c>
      <c r="F21" s="5">
        <v>126.3981365186977</v>
      </c>
      <c r="G21" s="5">
        <v>662.67691553522002</v>
      </c>
      <c r="H21" s="5">
        <v>126.3981365186977</v>
      </c>
      <c r="I21" s="5">
        <v>662.67691553522002</v>
      </c>
    </row>
    <row r="22" spans="1:9" ht="15" thickBot="1" x14ac:dyDescent="0.35">
      <c r="A22" s="6" t="s">
        <v>25</v>
      </c>
      <c r="B22" s="6">
        <v>209.58179180032272</v>
      </c>
      <c r="C22" s="6">
        <v>36.124427936353115</v>
      </c>
      <c r="D22" s="6">
        <v>5.8016639646053516</v>
      </c>
      <c r="E22" s="6">
        <v>3.4901208623363258E-5</v>
      </c>
      <c r="F22" s="6">
        <v>132.58439629177605</v>
      </c>
      <c r="G22" s="6">
        <v>286.57918730886939</v>
      </c>
      <c r="H22" s="6">
        <v>132.58439629177605</v>
      </c>
      <c r="I22" s="6">
        <v>286.57918730886939</v>
      </c>
    </row>
    <row r="26" spans="1:9" x14ac:dyDescent="0.3">
      <c r="A26" t="s">
        <v>53</v>
      </c>
    </row>
    <row r="27" spans="1:9" ht="15" thickBot="1" x14ac:dyDescent="0.35"/>
    <row r="28" spans="1:9" x14ac:dyDescent="0.3">
      <c r="A28" s="7" t="s">
        <v>54</v>
      </c>
      <c r="B28" s="7" t="s">
        <v>55</v>
      </c>
      <c r="C28" s="7" t="s">
        <v>56</v>
      </c>
      <c r="D28" s="7" t="s">
        <v>61</v>
      </c>
    </row>
    <row r="29" spans="1:9" x14ac:dyDescent="0.3">
      <c r="A29" s="5">
        <v>1</v>
      </c>
      <c r="B29" s="5">
        <v>8249.3609012398192</v>
      </c>
      <c r="C29" s="5">
        <v>436.63909876018079</v>
      </c>
      <c r="D29" s="5">
        <v>0.38244221354138908</v>
      </c>
    </row>
    <row r="30" spans="1:9" x14ac:dyDescent="0.3">
      <c r="A30" s="5">
        <v>2</v>
      </c>
      <c r="B30" s="5">
        <v>3613.5146223679894</v>
      </c>
      <c r="C30" s="5">
        <v>142.48537763201057</v>
      </c>
      <c r="D30" s="5">
        <v>0.12479968782822221</v>
      </c>
    </row>
    <row r="31" spans="1:9" x14ac:dyDescent="0.3">
      <c r="A31" s="5">
        <v>3</v>
      </c>
      <c r="B31" s="5">
        <v>6202.9333704591118</v>
      </c>
      <c r="C31" s="5">
        <v>-2580.9333704591118</v>
      </c>
      <c r="D31" s="5">
        <v>-2.2605805893332316</v>
      </c>
    </row>
    <row r="32" spans="1:9" x14ac:dyDescent="0.3">
      <c r="A32" s="5">
        <v>4</v>
      </c>
      <c r="B32" s="5">
        <v>4308.7711515115479</v>
      </c>
      <c r="C32" s="5">
        <v>-1989.7711515115479</v>
      </c>
      <c r="D32" s="5">
        <v>-1.7427951042076304</v>
      </c>
    </row>
    <row r="33" spans="1:4" x14ac:dyDescent="0.3">
      <c r="A33" s="5">
        <v>5</v>
      </c>
      <c r="B33" s="5">
        <v>4507.1408393226611</v>
      </c>
      <c r="C33" s="5">
        <v>476.85916067733888</v>
      </c>
      <c r="D33" s="5">
        <v>0.41767004712762956</v>
      </c>
    </row>
    <row r="34" spans="1:4" x14ac:dyDescent="0.3">
      <c r="A34" s="5">
        <v>6</v>
      </c>
      <c r="B34" s="5">
        <v>11392.24988149612</v>
      </c>
      <c r="C34" s="5">
        <v>1198.75011850388</v>
      </c>
      <c r="D34" s="5">
        <v>1.0499578487253758</v>
      </c>
    </row>
    <row r="35" spans="1:4" x14ac:dyDescent="0.3">
      <c r="A35" s="5">
        <v>7</v>
      </c>
      <c r="B35" s="5">
        <v>11787.495391868351</v>
      </c>
      <c r="C35" s="5">
        <v>-453.49539186835136</v>
      </c>
      <c r="D35" s="5">
        <v>-0.39720625566839046</v>
      </c>
    </row>
    <row r="36" spans="1:4" x14ac:dyDescent="0.3">
      <c r="A36" s="5">
        <v>8</v>
      </c>
      <c r="B36" s="5">
        <v>7895.5569496675316</v>
      </c>
      <c r="C36" s="5">
        <v>349.44305033246837</v>
      </c>
      <c r="D36" s="5">
        <v>0.30606918632636132</v>
      </c>
    </row>
    <row r="37" spans="1:4" x14ac:dyDescent="0.3">
      <c r="A37" s="5">
        <v>9</v>
      </c>
      <c r="B37" s="5">
        <v>2296.0150002606997</v>
      </c>
      <c r="C37" s="5">
        <v>391.98499973930029</v>
      </c>
      <c r="D37" s="5">
        <v>0.34333070813169692</v>
      </c>
    </row>
    <row r="38" spans="1:4" x14ac:dyDescent="0.3">
      <c r="A38" s="5">
        <v>10</v>
      </c>
      <c r="B38" s="5">
        <v>6063.3639472527148</v>
      </c>
      <c r="C38" s="5">
        <v>444.63605274728525</v>
      </c>
      <c r="D38" s="5">
        <v>0.38944656288413232</v>
      </c>
    </row>
    <row r="39" spans="1:4" x14ac:dyDescent="0.3">
      <c r="A39" s="5">
        <v>11</v>
      </c>
      <c r="B39" s="5">
        <v>14022.27521006946</v>
      </c>
      <c r="C39" s="5">
        <v>-971.27521006945972</v>
      </c>
      <c r="D39" s="5">
        <v>-0.85071777207212573</v>
      </c>
    </row>
    <row r="40" spans="1:4" x14ac:dyDescent="0.3">
      <c r="A40" s="5">
        <v>12</v>
      </c>
      <c r="B40" s="5">
        <v>4560.0069595693403</v>
      </c>
      <c r="C40" s="5">
        <v>-377.00695956934032</v>
      </c>
      <c r="D40" s="5">
        <v>-0.33021178485300656</v>
      </c>
    </row>
    <row r="41" spans="1:4" x14ac:dyDescent="0.3">
      <c r="A41" s="5">
        <v>13</v>
      </c>
      <c r="B41" s="5">
        <v>6188.2332183649887</v>
      </c>
      <c r="C41" s="5">
        <v>478.76678163501128</v>
      </c>
      <c r="D41" s="5">
        <v>0.41934088875340636</v>
      </c>
    </row>
    <row r="42" spans="1:4" x14ac:dyDescent="0.3">
      <c r="A42" s="5">
        <v>14</v>
      </c>
      <c r="B42" s="5">
        <v>4907.7519228340479</v>
      </c>
      <c r="C42" s="5">
        <v>-888.75192283404795</v>
      </c>
      <c r="D42" s="5">
        <v>-0.77843750965715375</v>
      </c>
    </row>
    <row r="43" spans="1:4" x14ac:dyDescent="0.3">
      <c r="A43" s="5">
        <v>15</v>
      </c>
      <c r="B43" s="5">
        <v>12308.701132884478</v>
      </c>
      <c r="C43" s="5">
        <v>1108.2988671155217</v>
      </c>
      <c r="D43" s="5">
        <v>0.97073366358763613</v>
      </c>
    </row>
    <row r="44" spans="1:4" x14ac:dyDescent="0.3">
      <c r="A44" s="5">
        <v>16</v>
      </c>
      <c r="B44" s="5">
        <v>7678.6405937134841</v>
      </c>
      <c r="C44" s="5">
        <v>-1351.6405937134841</v>
      </c>
      <c r="D44" s="5">
        <v>-1.1838711238640067</v>
      </c>
    </row>
    <row r="45" spans="1:4" x14ac:dyDescent="0.3">
      <c r="A45" s="5">
        <v>17</v>
      </c>
      <c r="B45" s="5">
        <v>8520.7061314685652</v>
      </c>
      <c r="C45" s="5">
        <v>1618.2938685314348</v>
      </c>
      <c r="D45" s="5">
        <v>1.4174266367784571</v>
      </c>
    </row>
    <row r="46" spans="1:4" x14ac:dyDescent="0.3">
      <c r="A46" s="5">
        <v>18</v>
      </c>
      <c r="B46" s="5">
        <v>7132.3876426610059</v>
      </c>
      <c r="C46" s="5">
        <v>-148.38764266100588</v>
      </c>
      <c r="D46" s="5">
        <v>-0.12996934695633588</v>
      </c>
    </row>
    <row r="47" spans="1:4" x14ac:dyDescent="0.3">
      <c r="A47" s="5">
        <v>19</v>
      </c>
      <c r="B47" s="5">
        <v>8121.8715244462946</v>
      </c>
      <c r="C47" s="5">
        <v>-805.87152444629464</v>
      </c>
      <c r="D47" s="5">
        <v>-0.70584446174044901</v>
      </c>
    </row>
    <row r="48" spans="1:4" x14ac:dyDescent="0.3">
      <c r="A48" s="5">
        <v>20</v>
      </c>
      <c r="B48" s="5">
        <v>3166.3189150855769</v>
      </c>
      <c r="C48" s="5">
        <v>1759.6810849144231</v>
      </c>
      <c r="D48" s="5">
        <v>1.541264470251231</v>
      </c>
    </row>
    <row r="49" spans="1:4" ht="15" thickBot="1" x14ac:dyDescent="0.35">
      <c r="A49" s="6">
        <v>21</v>
      </c>
      <c r="B49" s="6">
        <v>4622.7046934560076</v>
      </c>
      <c r="C49" s="6">
        <v>1161.2953065439924</v>
      </c>
      <c r="D49" s="6">
        <v>1.0171520344169707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1F4F-77DF-4183-9CA6-F0CE582261DA}">
  <dimension ref="A1:I52"/>
  <sheetViews>
    <sheetView topLeftCell="A6" workbookViewId="0">
      <selection activeCell="E23" sqref="E23"/>
    </sheetView>
  </sheetViews>
  <sheetFormatPr defaultRowHeight="14.4" x14ac:dyDescent="0.3"/>
  <cols>
    <col min="1" max="1" width="33.5546875" bestFit="1" customWidth="1"/>
    <col min="2" max="2" width="25.6640625" bestFit="1" customWidth="1"/>
    <col min="3" max="3" width="13.5546875" bestFit="1" customWidth="1"/>
    <col min="4" max="4" width="17" bestFit="1" customWidth="1"/>
    <col min="5" max="5" width="11.77734375" bestFit="1" customWidth="1"/>
  </cols>
  <sheetData>
    <row r="1" spans="1:9" x14ac:dyDescent="0.3">
      <c r="A1" t="s">
        <v>29</v>
      </c>
    </row>
    <row r="2" spans="1:9" ht="15" thickBot="1" x14ac:dyDescent="0.35"/>
    <row r="3" spans="1:9" x14ac:dyDescent="0.3">
      <c r="A3" s="8" t="s">
        <v>30</v>
      </c>
      <c r="B3" s="8"/>
    </row>
    <row r="4" spans="1:9" x14ac:dyDescent="0.3">
      <c r="A4" s="5" t="s">
        <v>31</v>
      </c>
      <c r="B4" s="5">
        <v>0.94576584501973615</v>
      </c>
    </row>
    <row r="5" spans="1:9" x14ac:dyDescent="0.3">
      <c r="A5" s="5" t="s">
        <v>32</v>
      </c>
      <c r="B5" s="5">
        <v>0.89447303360589558</v>
      </c>
    </row>
    <row r="6" spans="1:9" x14ac:dyDescent="0.3">
      <c r="A6" s="5" t="s">
        <v>33</v>
      </c>
      <c r="B6" s="5">
        <v>0.82412172267649275</v>
      </c>
    </row>
    <row r="7" spans="1:9" x14ac:dyDescent="0.3">
      <c r="A7" s="5" t="s">
        <v>34</v>
      </c>
      <c r="B7" s="5">
        <v>1428.5941485190108</v>
      </c>
    </row>
    <row r="8" spans="1:9" ht="15" thickBot="1" x14ac:dyDescent="0.35">
      <c r="A8" s="6" t="s">
        <v>35</v>
      </c>
      <c r="B8" s="6">
        <v>21</v>
      </c>
    </row>
    <row r="10" spans="1:9" ht="15" thickBot="1" x14ac:dyDescent="0.35">
      <c r="A10" t="s">
        <v>36</v>
      </c>
    </row>
    <row r="11" spans="1:9" x14ac:dyDescent="0.3">
      <c r="A11" s="7"/>
      <c r="B11" s="7" t="s">
        <v>41</v>
      </c>
      <c r="C11" s="7" t="s">
        <v>42</v>
      </c>
      <c r="D11" s="7" t="s">
        <v>43</v>
      </c>
      <c r="E11" s="7" t="s">
        <v>44</v>
      </c>
      <c r="F11" s="7" t="s">
        <v>45</v>
      </c>
    </row>
    <row r="12" spans="1:9" x14ac:dyDescent="0.3">
      <c r="A12" s="5" t="s">
        <v>37</v>
      </c>
      <c r="B12" s="5">
        <v>8</v>
      </c>
      <c r="C12" s="5">
        <v>207588255.10580692</v>
      </c>
      <c r="D12" s="5">
        <v>25948531.888225865</v>
      </c>
      <c r="E12" s="5">
        <v>12.714376204069495</v>
      </c>
      <c r="F12" s="5">
        <v>8.7338822181611431E-5</v>
      </c>
    </row>
    <row r="13" spans="1:9" x14ac:dyDescent="0.3">
      <c r="A13" s="5" t="s">
        <v>38</v>
      </c>
      <c r="B13" s="5">
        <v>12</v>
      </c>
      <c r="C13" s="5">
        <v>24490574.894193087</v>
      </c>
      <c r="D13" s="5">
        <v>2040881.2411827573</v>
      </c>
      <c r="E13" s="5"/>
      <c r="F13" s="5"/>
    </row>
    <row r="14" spans="1:9" ht="15" thickBot="1" x14ac:dyDescent="0.35">
      <c r="A14" s="6" t="s">
        <v>39</v>
      </c>
      <c r="B14" s="6">
        <v>20</v>
      </c>
      <c r="C14" s="6">
        <v>232078830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46</v>
      </c>
      <c r="C16" s="7" t="s">
        <v>34</v>
      </c>
      <c r="D16" s="7" t="s">
        <v>47</v>
      </c>
      <c r="E16" s="7" t="s">
        <v>48</v>
      </c>
      <c r="F16" s="7" t="s">
        <v>49</v>
      </c>
      <c r="G16" s="7" t="s">
        <v>50</v>
      </c>
      <c r="H16" s="7" t="s">
        <v>51</v>
      </c>
      <c r="I16" s="7" t="s">
        <v>52</v>
      </c>
    </row>
    <row r="17" spans="1:9" x14ac:dyDescent="0.3">
      <c r="A17" s="5" t="s">
        <v>40</v>
      </c>
      <c r="B17" s="5">
        <v>65739.232814160496</v>
      </c>
      <c r="C17" s="5">
        <v>16565.890577127397</v>
      </c>
      <c r="D17" s="5">
        <v>3.9683488495889843</v>
      </c>
      <c r="E17" s="5">
        <v>1.8650376719119169E-3</v>
      </c>
      <c r="F17" s="5">
        <v>29645.257889851877</v>
      </c>
      <c r="G17" s="5">
        <v>101833.20773846912</v>
      </c>
      <c r="H17" s="5">
        <v>29645.257889851877</v>
      </c>
      <c r="I17" s="5">
        <v>101833.20773846912</v>
      </c>
    </row>
    <row r="18" spans="1:9" x14ac:dyDescent="0.3">
      <c r="A18" s="5" t="s">
        <v>21</v>
      </c>
      <c r="B18" s="5">
        <v>-3842.992766788414</v>
      </c>
      <c r="C18" s="5">
        <v>1134.7599778534268</v>
      </c>
      <c r="D18" s="5">
        <v>-3.3866128888842435</v>
      </c>
      <c r="E18" s="5">
        <v>5.4017171250476184E-3</v>
      </c>
      <c r="F18" s="5">
        <v>-6315.4223651283601</v>
      </c>
      <c r="G18" s="5">
        <v>-1370.5631684484679</v>
      </c>
      <c r="H18" s="5">
        <v>-6315.4223651283601</v>
      </c>
      <c r="I18" s="5">
        <v>-1370.5631684484679</v>
      </c>
    </row>
    <row r="19" spans="1:9" x14ac:dyDescent="0.3">
      <c r="A19" s="5" t="s">
        <v>22</v>
      </c>
      <c r="B19" s="5">
        <v>-32.539313763836162</v>
      </c>
      <c r="C19" s="5">
        <v>11.615201225777414</v>
      </c>
      <c r="D19" s="5">
        <v>-2.8014421043022684</v>
      </c>
      <c r="E19" s="5">
        <v>1.6001395145922928E-2</v>
      </c>
      <c r="F19" s="5">
        <v>-57.846663213726508</v>
      </c>
      <c r="G19" s="5">
        <v>-7.2319643139458165</v>
      </c>
      <c r="H19" s="5">
        <v>-57.846663213726508</v>
      </c>
      <c r="I19" s="5">
        <v>-7.2319643139458165</v>
      </c>
    </row>
    <row r="20" spans="1:9" x14ac:dyDescent="0.3">
      <c r="A20" s="5" t="s">
        <v>23</v>
      </c>
      <c r="B20" s="5">
        <v>-218.08730595056531</v>
      </c>
      <c r="C20" s="5">
        <v>64.749801730725267</v>
      </c>
      <c r="D20" s="5">
        <v>-3.3681540347802774</v>
      </c>
      <c r="E20" s="5">
        <v>5.5892569754250375E-3</v>
      </c>
      <c r="F20" s="5">
        <v>-359.16500467987885</v>
      </c>
      <c r="G20" s="5">
        <v>-77.009607221251798</v>
      </c>
      <c r="H20" s="5">
        <v>-359.16500467987885</v>
      </c>
      <c r="I20" s="5">
        <v>-77.009607221251798</v>
      </c>
    </row>
    <row r="21" spans="1:9" x14ac:dyDescent="0.3">
      <c r="A21" s="5" t="s">
        <v>24</v>
      </c>
      <c r="B21" s="5">
        <v>427.74836898693673</v>
      </c>
      <c r="C21" s="5">
        <v>219.6018645976466</v>
      </c>
      <c r="D21" s="5">
        <v>1.9478357789477565</v>
      </c>
      <c r="E21" s="5">
        <v>7.5210844407836486E-2</v>
      </c>
      <c r="F21" s="5">
        <v>-50.722991017261222</v>
      </c>
      <c r="G21" s="5">
        <v>906.21972899113462</v>
      </c>
      <c r="H21" s="5">
        <v>-50.722991017261222</v>
      </c>
      <c r="I21" s="5">
        <v>906.21972899113462</v>
      </c>
    </row>
    <row r="22" spans="1:9" x14ac:dyDescent="0.3">
      <c r="A22" s="5" t="s">
        <v>25</v>
      </c>
      <c r="B22" s="5">
        <v>207.12721895659843</v>
      </c>
      <c r="C22" s="5">
        <v>57.494976239363481</v>
      </c>
      <c r="D22" s="5">
        <v>3.6025272554994188</v>
      </c>
      <c r="E22" s="5">
        <v>3.6290389993324131E-3</v>
      </c>
      <c r="F22" s="5">
        <v>81.856427084860812</v>
      </c>
      <c r="G22" s="5">
        <v>332.39801082833606</v>
      </c>
      <c r="H22" s="5">
        <v>81.856427084860812</v>
      </c>
      <c r="I22" s="5">
        <v>332.39801082833606</v>
      </c>
    </row>
    <row r="23" spans="1:9" x14ac:dyDescent="0.3">
      <c r="A23" s="5" t="s">
        <v>62</v>
      </c>
      <c r="B23" s="5">
        <v>-0.89407016012869511</v>
      </c>
      <c r="C23" s="5">
        <v>6.5386135955564555</v>
      </c>
      <c r="D23" s="5">
        <v>-0.13673696221111642</v>
      </c>
      <c r="E23" s="5">
        <v>0.89350600421904169</v>
      </c>
      <c r="F23" s="5">
        <v>-15.140485350363667</v>
      </c>
      <c r="G23" s="5">
        <v>13.352345030106276</v>
      </c>
      <c r="H23" s="5">
        <v>-15.140485350363667</v>
      </c>
      <c r="I23" s="5">
        <v>13.352345030106276</v>
      </c>
    </row>
    <row r="24" spans="1:9" x14ac:dyDescent="0.3">
      <c r="A24" s="5" t="s">
        <v>27</v>
      </c>
      <c r="B24" s="5">
        <v>-448.24938978428372</v>
      </c>
      <c r="C24" s="5">
        <v>534.68090035731052</v>
      </c>
      <c r="D24" s="5">
        <v>-0.83834935843927227</v>
      </c>
      <c r="E24" s="5">
        <v>0.4182209311690066</v>
      </c>
      <c r="F24" s="5">
        <v>-1613.2189952608169</v>
      </c>
      <c r="G24" s="5">
        <v>716.72021569224944</v>
      </c>
      <c r="H24" s="5">
        <v>-1613.2189952608169</v>
      </c>
      <c r="I24" s="5">
        <v>716.72021569224944</v>
      </c>
    </row>
    <row r="25" spans="1:9" ht="15" thickBot="1" x14ac:dyDescent="0.35">
      <c r="A25" s="6" t="s">
        <v>26</v>
      </c>
      <c r="B25" s="6">
        <v>0.20085739047974335</v>
      </c>
      <c r="C25" s="6">
        <v>0.54731469687507639</v>
      </c>
      <c r="D25" s="6">
        <v>0.36698702159205621</v>
      </c>
      <c r="E25" s="6">
        <v>0.72001858685368503</v>
      </c>
      <c r="F25" s="6">
        <v>-0.99163889293710328</v>
      </c>
      <c r="G25" s="6">
        <v>1.3933536738965899</v>
      </c>
      <c r="H25" s="6">
        <v>-0.99163889293710328</v>
      </c>
      <c r="I25" s="6">
        <v>1.3933536738965899</v>
      </c>
    </row>
    <row r="29" spans="1:9" x14ac:dyDescent="0.3">
      <c r="A29" t="s">
        <v>53</v>
      </c>
    </row>
    <row r="30" spans="1:9" ht="15" thickBot="1" x14ac:dyDescent="0.35"/>
    <row r="31" spans="1:9" x14ac:dyDescent="0.3">
      <c r="A31" s="7" t="s">
        <v>54</v>
      </c>
      <c r="B31" s="7" t="s">
        <v>55</v>
      </c>
      <c r="C31" s="7" t="s">
        <v>56</v>
      </c>
      <c r="D31" s="7" t="s">
        <v>61</v>
      </c>
    </row>
    <row r="32" spans="1:9" x14ac:dyDescent="0.3">
      <c r="A32" s="5">
        <v>1</v>
      </c>
      <c r="B32" s="5">
        <v>8629.0793694359363</v>
      </c>
      <c r="C32" s="5">
        <v>56.920630564063686</v>
      </c>
      <c r="D32" s="5">
        <v>5.1438134583518501E-2</v>
      </c>
    </row>
    <row r="33" spans="1:4" x14ac:dyDescent="0.3">
      <c r="A33" s="5">
        <v>2</v>
      </c>
      <c r="B33" s="5">
        <v>3783.5457819421822</v>
      </c>
      <c r="C33" s="5">
        <v>-27.545781942182202</v>
      </c>
      <c r="D33" s="5">
        <v>-2.489262021009252E-2</v>
      </c>
    </row>
    <row r="34" spans="1:4" x14ac:dyDescent="0.3">
      <c r="A34" s="5">
        <v>3</v>
      </c>
      <c r="B34" s="5">
        <v>6360.3167765406952</v>
      </c>
      <c r="C34" s="5">
        <v>-2738.3167765406952</v>
      </c>
      <c r="D34" s="5">
        <v>-2.4745668747551375</v>
      </c>
    </row>
    <row r="35" spans="1:4" x14ac:dyDescent="0.3">
      <c r="A35" s="5">
        <v>4</v>
      </c>
      <c r="B35" s="5">
        <v>4266.6413695968022</v>
      </c>
      <c r="C35" s="5">
        <v>-1947.6413695968022</v>
      </c>
      <c r="D35" s="5">
        <v>-1.7600479456564251</v>
      </c>
    </row>
    <row r="36" spans="1:4" x14ac:dyDescent="0.3">
      <c r="A36" s="5">
        <v>5</v>
      </c>
      <c r="B36" s="5">
        <v>3825.8879739007175</v>
      </c>
      <c r="C36" s="5">
        <v>1158.1120260992825</v>
      </c>
      <c r="D36" s="5">
        <v>1.0465646931693666</v>
      </c>
    </row>
    <row r="37" spans="1:4" x14ac:dyDescent="0.3">
      <c r="A37" s="5">
        <v>6</v>
      </c>
      <c r="B37" s="5">
        <v>11389.241806908361</v>
      </c>
      <c r="C37" s="5">
        <v>1201.7581930916385</v>
      </c>
      <c r="D37" s="5">
        <v>1.0860069373883712</v>
      </c>
    </row>
    <row r="38" spans="1:4" x14ac:dyDescent="0.3">
      <c r="A38" s="5">
        <v>7</v>
      </c>
      <c r="B38" s="5">
        <v>11915.801335007083</v>
      </c>
      <c r="C38" s="5">
        <v>-581.80133500708325</v>
      </c>
      <c r="D38" s="5">
        <v>-0.52576324391351836</v>
      </c>
    </row>
    <row r="39" spans="1:4" x14ac:dyDescent="0.3">
      <c r="A39" s="5">
        <v>8</v>
      </c>
      <c r="B39" s="5">
        <v>8173.4997141491276</v>
      </c>
      <c r="C39" s="5">
        <v>71.500285850872388</v>
      </c>
      <c r="D39" s="5">
        <v>6.4613502870770875E-2</v>
      </c>
    </row>
    <row r="40" spans="1:4" x14ac:dyDescent="0.3">
      <c r="A40" s="5">
        <v>9</v>
      </c>
      <c r="B40" s="5">
        <v>2454.089554434629</v>
      </c>
      <c r="C40" s="5">
        <v>233.91044556537099</v>
      </c>
      <c r="D40" s="5">
        <v>0.21138059891905994</v>
      </c>
    </row>
    <row r="41" spans="1:4" x14ac:dyDescent="0.3">
      <c r="A41" s="5">
        <v>10</v>
      </c>
      <c r="B41" s="5">
        <v>5769.4698495173079</v>
      </c>
      <c r="C41" s="5">
        <v>738.53015048269208</v>
      </c>
      <c r="D41" s="5">
        <v>0.667396212903141</v>
      </c>
    </row>
    <row r="42" spans="1:4" x14ac:dyDescent="0.3">
      <c r="A42" s="5">
        <v>11</v>
      </c>
      <c r="B42" s="5">
        <v>13996.458805346871</v>
      </c>
      <c r="C42" s="5">
        <v>-945.45880534687058</v>
      </c>
      <c r="D42" s="5">
        <v>-0.85439386019923524</v>
      </c>
    </row>
    <row r="43" spans="1:4" x14ac:dyDescent="0.3">
      <c r="A43" s="5">
        <v>12</v>
      </c>
      <c r="B43" s="5">
        <v>4504.6667345608876</v>
      </c>
      <c r="C43" s="5">
        <v>-321.66673456088756</v>
      </c>
      <c r="D43" s="5">
        <v>-0.29068435502943957</v>
      </c>
    </row>
    <row r="44" spans="1:4" x14ac:dyDescent="0.3">
      <c r="A44" s="5">
        <v>13</v>
      </c>
      <c r="B44" s="5">
        <v>5873.8308231013079</v>
      </c>
      <c r="C44" s="5">
        <v>793.16917689869206</v>
      </c>
      <c r="D44" s="5">
        <v>0.71677250347559707</v>
      </c>
    </row>
    <row r="45" spans="1:4" x14ac:dyDescent="0.3">
      <c r="A45" s="5">
        <v>14</v>
      </c>
      <c r="B45" s="5">
        <v>4668.110483894623</v>
      </c>
      <c r="C45" s="5">
        <v>-649.11048389462303</v>
      </c>
      <c r="D45" s="5">
        <v>-0.58658929283233019</v>
      </c>
    </row>
    <row r="46" spans="1:4" x14ac:dyDescent="0.3">
      <c r="A46" s="5">
        <v>15</v>
      </c>
      <c r="B46" s="5">
        <v>12339.085183115578</v>
      </c>
      <c r="C46" s="5">
        <v>1077.9148168844222</v>
      </c>
      <c r="D46" s="5">
        <v>0.97409193944304051</v>
      </c>
    </row>
    <row r="47" spans="1:4" x14ac:dyDescent="0.3">
      <c r="A47" s="5">
        <v>16</v>
      </c>
      <c r="B47" s="5">
        <v>7300.8604836310087</v>
      </c>
      <c r="C47" s="5">
        <v>-973.86048363100872</v>
      </c>
      <c r="D47" s="5">
        <v>-0.88005993830659268</v>
      </c>
    </row>
    <row r="48" spans="1:4" x14ac:dyDescent="0.3">
      <c r="A48" s="5">
        <v>17</v>
      </c>
      <c r="B48" s="5">
        <v>8604.3043258525668</v>
      </c>
      <c r="C48" s="5">
        <v>1534.6956741474332</v>
      </c>
      <c r="D48" s="5">
        <v>1.3868764602438988</v>
      </c>
    </row>
    <row r="49" spans="1:4" x14ac:dyDescent="0.3">
      <c r="A49" s="5">
        <v>18</v>
      </c>
      <c r="B49" s="5">
        <v>6930.4928003324385</v>
      </c>
      <c r="C49" s="5">
        <v>53.507199667561508</v>
      </c>
      <c r="D49" s="5">
        <v>4.8353479404791962E-2</v>
      </c>
    </row>
    <row r="50" spans="1:4" x14ac:dyDescent="0.3">
      <c r="A50" s="5">
        <v>19</v>
      </c>
      <c r="B50" s="5">
        <v>8134.3144779118702</v>
      </c>
      <c r="C50" s="5">
        <v>-818.3144779118702</v>
      </c>
      <c r="D50" s="5">
        <v>-0.73949585289814435</v>
      </c>
    </row>
    <row r="51" spans="1:4" x14ac:dyDescent="0.3">
      <c r="A51" s="5">
        <v>20</v>
      </c>
      <c r="B51" s="5">
        <v>3650.8276374695179</v>
      </c>
      <c r="C51" s="5">
        <v>1275.1723625304821</v>
      </c>
      <c r="D51" s="5">
        <v>1.1523499819138932</v>
      </c>
    </row>
    <row r="52" spans="1:4" ht="15" thickBot="1" x14ac:dyDescent="0.35">
      <c r="A52" s="6">
        <v>21</v>
      </c>
      <c r="B52" s="6">
        <v>4975.4747133500578</v>
      </c>
      <c r="C52" s="6">
        <v>808.52528664994225</v>
      </c>
      <c r="D52" s="6">
        <v>0.73064953948585476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A203-252A-4EEE-834D-55F97FFECDE8}">
  <dimension ref="A1:Q49"/>
  <sheetViews>
    <sheetView workbookViewId="0">
      <selection activeCell="A3" sqref="A3:B6"/>
    </sheetView>
  </sheetViews>
  <sheetFormatPr defaultRowHeight="14.4" x14ac:dyDescent="0.3"/>
  <cols>
    <col min="1" max="1" width="33.5546875" bestFit="1" customWidth="1"/>
    <col min="2" max="2" width="25.6640625" bestFit="1" customWidth="1"/>
    <col min="3" max="3" width="13.5546875" bestFit="1" customWidth="1"/>
    <col min="4" max="4" width="17" bestFit="1" customWidth="1"/>
    <col min="5" max="5" width="11.77734375" bestFit="1" customWidth="1"/>
    <col min="15" max="15" width="20.33203125" bestFit="1" customWidth="1"/>
    <col min="16" max="16" width="12.6640625" bestFit="1" customWidth="1"/>
    <col min="17" max="17" width="12" bestFit="1" customWidth="1"/>
  </cols>
  <sheetData>
    <row r="1" spans="1:17" x14ac:dyDescent="0.3">
      <c r="A1" t="s">
        <v>29</v>
      </c>
    </row>
    <row r="2" spans="1:17" ht="15" thickBot="1" x14ac:dyDescent="0.35"/>
    <row r="3" spans="1:17" x14ac:dyDescent="0.3">
      <c r="A3" s="8" t="s">
        <v>30</v>
      </c>
      <c r="B3" s="8"/>
    </row>
    <row r="4" spans="1:17" x14ac:dyDescent="0.3">
      <c r="A4" s="5" t="s">
        <v>31</v>
      </c>
      <c r="B4" s="5">
        <v>0.92477592299419398</v>
      </c>
    </row>
    <row r="5" spans="1:17" x14ac:dyDescent="0.3">
      <c r="A5" s="5" t="s">
        <v>32</v>
      </c>
      <c r="B5" s="5">
        <v>0.85521050774976337</v>
      </c>
    </row>
    <row r="6" spans="1:17" x14ac:dyDescent="0.3">
      <c r="A6" s="5" t="s">
        <v>33</v>
      </c>
      <c r="B6" s="5">
        <v>0.80694734366635124</v>
      </c>
    </row>
    <row r="7" spans="1:17" x14ac:dyDescent="0.3">
      <c r="A7" s="5" t="s">
        <v>34</v>
      </c>
      <c r="B7" s="5">
        <v>1496.7203247485033</v>
      </c>
    </row>
    <row r="8" spans="1:17" ht="15" thickBot="1" x14ac:dyDescent="0.35">
      <c r="A8" s="6" t="s">
        <v>35</v>
      </c>
      <c r="B8" s="6">
        <v>21</v>
      </c>
    </row>
    <row r="10" spans="1:17" ht="15" thickBot="1" x14ac:dyDescent="0.35">
      <c r="A10" t="s">
        <v>36</v>
      </c>
    </row>
    <row r="11" spans="1:17" x14ac:dyDescent="0.3">
      <c r="A11" s="7"/>
      <c r="B11" s="7" t="s">
        <v>41</v>
      </c>
      <c r="C11" s="7" t="s">
        <v>42</v>
      </c>
      <c r="D11" s="7" t="s">
        <v>43</v>
      </c>
      <c r="E11" s="7" t="s">
        <v>44</v>
      </c>
      <c r="F11" s="7" t="s">
        <v>45</v>
      </c>
    </row>
    <row r="12" spans="1:17" x14ac:dyDescent="0.3">
      <c r="A12" s="5" t="s">
        <v>37</v>
      </c>
      <c r="B12" s="5">
        <v>5</v>
      </c>
      <c r="C12" s="5">
        <v>198476254.04227102</v>
      </c>
      <c r="D12" s="5">
        <v>39695250.808454201</v>
      </c>
      <c r="E12" s="5">
        <v>17.719735620145439</v>
      </c>
      <c r="F12" s="5">
        <v>8.0439033553496312E-6</v>
      </c>
    </row>
    <row r="13" spans="1:17" ht="15" thickBot="1" x14ac:dyDescent="0.35">
      <c r="A13" s="5" t="s">
        <v>38</v>
      </c>
      <c r="B13" s="5">
        <v>15</v>
      </c>
      <c r="C13" s="5">
        <v>33602575.957728982</v>
      </c>
      <c r="D13" s="5">
        <v>2240171.7305152654</v>
      </c>
      <c r="E13" s="5"/>
      <c r="F13" s="5"/>
    </row>
    <row r="14" spans="1:17" ht="15" thickBot="1" x14ac:dyDescent="0.35">
      <c r="A14" s="6" t="s">
        <v>39</v>
      </c>
      <c r="B14" s="6">
        <v>20</v>
      </c>
      <c r="C14" s="6">
        <v>232078830</v>
      </c>
      <c r="D14" s="6"/>
      <c r="E14" s="6"/>
      <c r="F14" s="6"/>
      <c r="O14" s="7"/>
      <c r="P14" s="7" t="s">
        <v>46</v>
      </c>
      <c r="Q14" s="7" t="s">
        <v>48</v>
      </c>
    </row>
    <row r="15" spans="1:17" ht="15" thickBot="1" x14ac:dyDescent="0.35">
      <c r="O15" s="5" t="s">
        <v>40</v>
      </c>
      <c r="P15" s="5">
        <v>47851.671021361086</v>
      </c>
      <c r="Q15" s="5">
        <v>5.0604431723939693E-3</v>
      </c>
    </row>
    <row r="16" spans="1:17" x14ac:dyDescent="0.3">
      <c r="A16" s="7"/>
      <c r="B16" s="7" t="s">
        <v>46</v>
      </c>
      <c r="C16" s="7" t="s">
        <v>34</v>
      </c>
      <c r="D16" s="7" t="s">
        <v>47</v>
      </c>
      <c r="E16" s="7" t="s">
        <v>48</v>
      </c>
      <c r="F16" s="7" t="s">
        <v>49</v>
      </c>
      <c r="G16" s="7" t="s">
        <v>50</v>
      </c>
      <c r="H16" s="7" t="s">
        <v>51</v>
      </c>
      <c r="I16" s="7" t="s">
        <v>52</v>
      </c>
      <c r="O16" s="5" t="s">
        <v>21</v>
      </c>
      <c r="P16" s="5">
        <v>-3298.5346516627974</v>
      </c>
      <c r="Q16" s="5">
        <v>7.1704548092191393E-3</v>
      </c>
    </row>
    <row r="17" spans="1:17" x14ac:dyDescent="0.3">
      <c r="A17" s="5" t="s">
        <v>40</v>
      </c>
      <c r="B17" s="5">
        <v>47851.671021361086</v>
      </c>
      <c r="C17" s="5">
        <v>14588.136544988476</v>
      </c>
      <c r="D17" s="5">
        <v>3.2801770722251549</v>
      </c>
      <c r="E17" s="5">
        <v>5.0604431723939693E-3</v>
      </c>
      <c r="F17" s="5">
        <v>16757.794011981463</v>
      </c>
      <c r="G17" s="5">
        <v>78945.548030740712</v>
      </c>
      <c r="H17" s="5">
        <v>16757.794011981463</v>
      </c>
      <c r="I17" s="5">
        <v>78945.548030740712</v>
      </c>
      <c r="O17" s="5" t="s">
        <v>64</v>
      </c>
      <c r="P17" s="5">
        <v>-23.967889718573332</v>
      </c>
      <c r="Q17" s="5">
        <v>3.8174460454528207E-2</v>
      </c>
    </row>
    <row r="18" spans="1:17" x14ac:dyDescent="0.3">
      <c r="A18" s="5" t="s">
        <v>21</v>
      </c>
      <c r="B18" s="5">
        <v>-3298.5346516627974</v>
      </c>
      <c r="C18" s="5">
        <v>1060.6498805100614</v>
      </c>
      <c r="D18" s="5">
        <v>-3.109918468172125</v>
      </c>
      <c r="E18" s="5">
        <v>7.1704548092191393E-3</v>
      </c>
      <c r="F18" s="5">
        <v>-5559.2563574739961</v>
      </c>
      <c r="G18" s="5">
        <v>-1037.8129458515982</v>
      </c>
      <c r="H18" s="5">
        <v>-5559.2563574739961</v>
      </c>
      <c r="I18" s="5">
        <v>-1037.8129458515982</v>
      </c>
      <c r="O18" s="5" t="s">
        <v>23</v>
      </c>
      <c r="P18" s="5">
        <v>-142.85653664594329</v>
      </c>
      <c r="Q18" s="5">
        <v>2.1655693843114693E-2</v>
      </c>
    </row>
    <row r="19" spans="1:17" x14ac:dyDescent="0.3">
      <c r="A19" s="5" t="s">
        <v>22</v>
      </c>
      <c r="B19" s="5">
        <v>-23.967889718573332</v>
      </c>
      <c r="C19" s="5">
        <v>10.545416467652533</v>
      </c>
      <c r="D19" s="5">
        <v>-2.2728253352623362</v>
      </c>
      <c r="E19" s="5">
        <v>3.8174460454528207E-2</v>
      </c>
      <c r="F19" s="5">
        <v>-46.444912856289882</v>
      </c>
      <c r="G19" s="5">
        <v>-1.4908665808567818</v>
      </c>
      <c r="H19" s="5">
        <v>-46.444912856289882</v>
      </c>
      <c r="I19" s="5">
        <v>-1.4908665808567818</v>
      </c>
      <c r="O19" s="5" t="s">
        <v>25</v>
      </c>
      <c r="P19" s="5">
        <v>224.30977336721818</v>
      </c>
      <c r="Q19" s="5">
        <v>6.627358698262404E-5</v>
      </c>
    </row>
    <row r="20" spans="1:17" ht="15" thickBot="1" x14ac:dyDescent="0.35">
      <c r="A20" s="5" t="s">
        <v>23</v>
      </c>
      <c r="B20" s="5">
        <v>-142.85653664594329</v>
      </c>
      <c r="C20" s="5">
        <v>55.749570957216122</v>
      </c>
      <c r="D20" s="5">
        <v>-2.5624688081559523</v>
      </c>
      <c r="E20" s="5">
        <v>2.1655693843114693E-2</v>
      </c>
      <c r="F20" s="5">
        <v>-261.68393432785399</v>
      </c>
      <c r="G20" s="5">
        <v>-24.029138964032612</v>
      </c>
      <c r="H20" s="5">
        <v>-261.68393432785399</v>
      </c>
      <c r="I20" s="5">
        <v>-24.029138964032612</v>
      </c>
      <c r="O20" s="6" t="s">
        <v>62</v>
      </c>
      <c r="P20" s="6">
        <v>9.3831004859220748</v>
      </c>
      <c r="Q20" s="6">
        <v>5.6547563420940965E-2</v>
      </c>
    </row>
    <row r="21" spans="1:17" x14ac:dyDescent="0.3">
      <c r="A21" s="5" t="s">
        <v>25</v>
      </c>
      <c r="B21" s="5">
        <v>224.30977336721818</v>
      </c>
      <c r="C21" s="5">
        <v>41.110295177619086</v>
      </c>
      <c r="D21" s="5">
        <v>5.4562919676951136</v>
      </c>
      <c r="E21" s="5">
        <v>6.627358698262404E-5</v>
      </c>
      <c r="F21" s="5">
        <v>136.68525339305381</v>
      </c>
      <c r="G21" s="5">
        <v>311.93429334138256</v>
      </c>
      <c r="H21" s="5">
        <v>136.68525339305381</v>
      </c>
      <c r="I21" s="5">
        <v>311.93429334138256</v>
      </c>
    </row>
    <row r="22" spans="1:17" ht="15" thickBot="1" x14ac:dyDescent="0.35">
      <c r="A22" s="6" t="s">
        <v>62</v>
      </c>
      <c r="B22" s="6">
        <v>9.3831004859220748</v>
      </c>
      <c r="C22" s="6">
        <v>4.5416074472012191</v>
      </c>
      <c r="D22" s="6">
        <v>2.0660307159977997</v>
      </c>
      <c r="E22" s="6">
        <v>5.6547563420940965E-2</v>
      </c>
      <c r="F22" s="6">
        <v>-0.29710664352584892</v>
      </c>
      <c r="G22" s="6">
        <v>19.06330761537</v>
      </c>
      <c r="H22" s="6">
        <v>-0.29710664352584892</v>
      </c>
      <c r="I22" s="6">
        <v>19.06330761537</v>
      </c>
    </row>
    <row r="26" spans="1:17" x14ac:dyDescent="0.3">
      <c r="A26" t="s">
        <v>53</v>
      </c>
    </row>
    <row r="27" spans="1:17" ht="15" thickBot="1" x14ac:dyDescent="0.35"/>
    <row r="28" spans="1:17" x14ac:dyDescent="0.3">
      <c r="A28" s="7" t="s">
        <v>54</v>
      </c>
      <c r="B28" s="7" t="s">
        <v>55</v>
      </c>
      <c r="C28" s="7" t="s">
        <v>56</v>
      </c>
      <c r="D28" s="7" t="s">
        <v>61</v>
      </c>
    </row>
    <row r="29" spans="1:17" x14ac:dyDescent="0.3">
      <c r="A29" s="5">
        <v>1</v>
      </c>
      <c r="B29" s="5">
        <v>8402.5720774154379</v>
      </c>
      <c r="C29" s="5">
        <v>283.42792258456211</v>
      </c>
      <c r="D29" s="5">
        <v>0.21866100793085647</v>
      </c>
    </row>
    <row r="30" spans="1:17" x14ac:dyDescent="0.3">
      <c r="A30" s="5">
        <v>2</v>
      </c>
      <c r="B30" s="5">
        <v>3803.2691037783957</v>
      </c>
      <c r="C30" s="5">
        <v>-47.269103778395674</v>
      </c>
      <c r="D30" s="5">
        <v>-3.6467507442173364E-2</v>
      </c>
    </row>
    <row r="31" spans="1:17" x14ac:dyDescent="0.3">
      <c r="A31" s="5">
        <v>3</v>
      </c>
      <c r="B31" s="5">
        <v>5700.9226751157603</v>
      </c>
      <c r="C31" s="5">
        <v>-2078.9226751157603</v>
      </c>
      <c r="D31" s="5">
        <v>-1.6038621862159634</v>
      </c>
    </row>
    <row r="32" spans="1:17" x14ac:dyDescent="0.3">
      <c r="A32" s="5">
        <v>4</v>
      </c>
      <c r="B32" s="5">
        <v>3942.4271189558331</v>
      </c>
      <c r="C32" s="5">
        <v>-1623.4271189558331</v>
      </c>
      <c r="D32" s="5">
        <v>-1.2524532053727304</v>
      </c>
    </row>
    <row r="33" spans="1:4" x14ac:dyDescent="0.3">
      <c r="A33" s="5">
        <v>5</v>
      </c>
      <c r="B33" s="5">
        <v>4544.6643590130343</v>
      </c>
      <c r="C33" s="5">
        <v>439.3356409869657</v>
      </c>
      <c r="D33" s="5">
        <v>0.3389418135028569</v>
      </c>
    </row>
    <row r="34" spans="1:4" x14ac:dyDescent="0.3">
      <c r="A34" s="5">
        <v>6</v>
      </c>
      <c r="B34" s="5">
        <v>11356.78878435861</v>
      </c>
      <c r="C34" s="5">
        <v>1234.2112156413896</v>
      </c>
      <c r="D34" s="5">
        <v>0.95217812680822123</v>
      </c>
    </row>
    <row r="35" spans="1:4" x14ac:dyDescent="0.3">
      <c r="A35" s="5">
        <v>7</v>
      </c>
      <c r="B35" s="5">
        <v>11883.376953561183</v>
      </c>
      <c r="C35" s="5">
        <v>-549.37695356118275</v>
      </c>
      <c r="D35" s="5">
        <v>-0.4238372751147374</v>
      </c>
    </row>
    <row r="36" spans="1:4" x14ac:dyDescent="0.3">
      <c r="A36" s="5">
        <v>8</v>
      </c>
      <c r="B36" s="5">
        <v>9756.4470195738031</v>
      </c>
      <c r="C36" s="5">
        <v>-1511.4470195738031</v>
      </c>
      <c r="D36" s="5">
        <v>-1.166061994599322</v>
      </c>
    </row>
    <row r="37" spans="1:4" x14ac:dyDescent="0.3">
      <c r="A37" s="5">
        <v>9</v>
      </c>
      <c r="B37" s="5">
        <v>2841.6212092771739</v>
      </c>
      <c r="C37" s="5">
        <v>-153.62120927717388</v>
      </c>
      <c r="D37" s="5">
        <v>-0.1185167931013637</v>
      </c>
    </row>
    <row r="38" spans="1:4" x14ac:dyDescent="0.3">
      <c r="A38" s="5">
        <v>10</v>
      </c>
      <c r="B38" s="5">
        <v>6194.0344279675182</v>
      </c>
      <c r="C38" s="5">
        <v>313.96557203248176</v>
      </c>
      <c r="D38" s="5">
        <v>0.24222041290137078</v>
      </c>
    </row>
    <row r="39" spans="1:4" x14ac:dyDescent="0.3">
      <c r="A39" s="5">
        <v>11</v>
      </c>
      <c r="B39" s="5">
        <v>13960.875500878128</v>
      </c>
      <c r="C39" s="5">
        <v>-909.87550087812815</v>
      </c>
      <c r="D39" s="5">
        <v>-0.70195728176445071</v>
      </c>
    </row>
    <row r="40" spans="1:4" x14ac:dyDescent="0.3">
      <c r="A40" s="5">
        <v>12</v>
      </c>
      <c r="B40" s="5">
        <v>4187.8904428164951</v>
      </c>
      <c r="C40" s="5">
        <v>-4.8904428164951241</v>
      </c>
      <c r="D40" s="5">
        <v>-3.7729139236942853E-3</v>
      </c>
    </row>
    <row r="41" spans="1:4" x14ac:dyDescent="0.3">
      <c r="A41" s="5">
        <v>13</v>
      </c>
      <c r="B41" s="5">
        <v>6368.9782377482643</v>
      </c>
      <c r="C41" s="5">
        <v>298.02176225173571</v>
      </c>
      <c r="D41" s="5">
        <v>0.22991996810000992</v>
      </c>
    </row>
    <row r="42" spans="1:4" x14ac:dyDescent="0.3">
      <c r="A42" s="5">
        <v>14</v>
      </c>
      <c r="B42" s="5">
        <v>5029.1630409186428</v>
      </c>
      <c r="C42" s="5">
        <v>-1010.1630409186428</v>
      </c>
      <c r="D42" s="5">
        <v>-0.77932783293737695</v>
      </c>
    </row>
    <row r="43" spans="1:4" x14ac:dyDescent="0.3">
      <c r="A43" s="5">
        <v>15</v>
      </c>
      <c r="B43" s="5">
        <v>11140.375649873253</v>
      </c>
      <c r="C43" s="5">
        <v>2276.6243501267472</v>
      </c>
      <c r="D43" s="5">
        <v>1.756386493395413</v>
      </c>
    </row>
    <row r="44" spans="1:4" x14ac:dyDescent="0.3">
      <c r="A44" s="5">
        <v>16</v>
      </c>
      <c r="B44" s="5">
        <v>6870.3021030074815</v>
      </c>
      <c r="C44" s="5">
        <v>-543.30210300748149</v>
      </c>
      <c r="D44" s="5">
        <v>-0.41915060580922703</v>
      </c>
    </row>
    <row r="45" spans="1:4" x14ac:dyDescent="0.3">
      <c r="A45" s="5">
        <v>17</v>
      </c>
      <c r="B45" s="5">
        <v>7263.9347998499261</v>
      </c>
      <c r="C45" s="5">
        <v>2875.0652001500739</v>
      </c>
      <c r="D45" s="5">
        <v>2.2180759354935455</v>
      </c>
    </row>
    <row r="46" spans="1:4" x14ac:dyDescent="0.3">
      <c r="A46" s="5">
        <v>18</v>
      </c>
      <c r="B46" s="5">
        <v>7789.77629770351</v>
      </c>
      <c r="C46" s="5">
        <v>-805.77629770350995</v>
      </c>
      <c r="D46" s="5">
        <v>-0.62164608135980548</v>
      </c>
    </row>
    <row r="47" spans="1:4" x14ac:dyDescent="0.3">
      <c r="A47" s="5">
        <v>19</v>
      </c>
      <c r="B47" s="5">
        <v>8555.2005433101294</v>
      </c>
      <c r="C47" s="5">
        <v>-1239.2005433101294</v>
      </c>
      <c r="D47" s="5">
        <v>-0.95602732912744037</v>
      </c>
    </row>
    <row r="48" spans="1:4" x14ac:dyDescent="0.3">
      <c r="A48" s="5">
        <v>20</v>
      </c>
      <c r="B48" s="5">
        <v>3061.8346543406965</v>
      </c>
      <c r="C48" s="5">
        <v>1864.1653456593035</v>
      </c>
      <c r="D48" s="5">
        <v>1.4381796603332944</v>
      </c>
    </row>
    <row r="49" spans="1:4" ht="15" thickBot="1" x14ac:dyDescent="0.35">
      <c r="A49" s="6">
        <v>21</v>
      </c>
      <c r="B49" s="6">
        <v>4891.5450005367366</v>
      </c>
      <c r="C49" s="6">
        <v>892.45499946326345</v>
      </c>
      <c r="D49" s="6">
        <v>0.68851758830270737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56A8-EFEE-494B-A32A-A27FCF92E96D}">
  <dimension ref="A2:I10"/>
  <sheetViews>
    <sheetView workbookViewId="0">
      <selection activeCell="A2" sqref="A2:I10"/>
    </sheetView>
  </sheetViews>
  <sheetFormatPr defaultRowHeight="14.4" x14ac:dyDescent="0.3"/>
  <cols>
    <col min="1" max="1" width="17" bestFit="1" customWidth="1"/>
    <col min="2" max="2" width="12.77734375" bestFit="1" customWidth="1"/>
    <col min="3" max="3" width="8.6640625" customWidth="1"/>
    <col min="9" max="9" width="8.77734375" style="17"/>
  </cols>
  <sheetData>
    <row r="2" spans="1:9" s="14" customFormat="1" x14ac:dyDescent="0.3">
      <c r="A2" s="11"/>
      <c r="B2" s="12" t="s">
        <v>66</v>
      </c>
      <c r="C2" s="12" t="s">
        <v>63</v>
      </c>
      <c r="D2" s="11" t="s">
        <v>23</v>
      </c>
      <c r="E2" s="11" t="s">
        <v>24</v>
      </c>
      <c r="F2" s="11" t="s">
        <v>25</v>
      </c>
      <c r="G2" s="11" t="s">
        <v>62</v>
      </c>
      <c r="H2" s="15" t="s">
        <v>27</v>
      </c>
      <c r="I2" s="12" t="s">
        <v>65</v>
      </c>
    </row>
    <row r="3" spans="1:9" x14ac:dyDescent="0.3">
      <c r="A3" s="12" t="s">
        <v>66</v>
      </c>
      <c r="B3" s="12">
        <v>1</v>
      </c>
      <c r="C3" s="12"/>
      <c r="D3" s="12"/>
      <c r="E3" s="12"/>
      <c r="F3" s="12"/>
      <c r="G3" s="12"/>
      <c r="H3" s="16"/>
      <c r="I3" s="12"/>
    </row>
    <row r="4" spans="1:9" x14ac:dyDescent="0.3">
      <c r="A4" s="12" t="s">
        <v>63</v>
      </c>
      <c r="B4" s="13">
        <v>-0.79502902590974955</v>
      </c>
      <c r="C4" s="12">
        <v>1</v>
      </c>
      <c r="D4" s="12"/>
      <c r="E4" s="12"/>
      <c r="F4" s="12"/>
      <c r="G4" s="12"/>
      <c r="H4" s="16"/>
      <c r="I4" s="12"/>
    </row>
    <row r="5" spans="1:9" x14ac:dyDescent="0.3">
      <c r="A5" s="12" t="s">
        <v>23</v>
      </c>
      <c r="B5" s="12">
        <v>-4.077550561104986E-2</v>
      </c>
      <c r="C5" s="12">
        <v>0.13457837833724975</v>
      </c>
      <c r="D5" s="12">
        <v>1</v>
      </c>
      <c r="E5" s="12"/>
      <c r="F5" s="12"/>
      <c r="G5" s="12"/>
      <c r="H5" s="16"/>
      <c r="I5" s="12"/>
    </row>
    <row r="6" spans="1:9" x14ac:dyDescent="0.3">
      <c r="A6" s="12" t="s">
        <v>24</v>
      </c>
      <c r="B6" s="12">
        <v>-0.23697921725043894</v>
      </c>
      <c r="C6" s="12">
        <v>0.42512404505453899</v>
      </c>
      <c r="D6" s="12">
        <v>0.71378054270246294</v>
      </c>
      <c r="E6" s="12">
        <v>1</v>
      </c>
      <c r="F6" s="12"/>
      <c r="G6" s="12"/>
      <c r="H6" s="16"/>
      <c r="I6" s="12"/>
    </row>
    <row r="7" spans="1:9" x14ac:dyDescent="0.3">
      <c r="A7" s="12" t="s">
        <v>25</v>
      </c>
      <c r="B7" s="12">
        <v>3.2046567109731881E-2</v>
      </c>
      <c r="C7" s="12">
        <v>0.15858305372712714</v>
      </c>
      <c r="D7" s="12">
        <v>0.67631542481931173</v>
      </c>
      <c r="E7" s="13">
        <v>0.75164185322449428</v>
      </c>
      <c r="F7" s="12">
        <v>1</v>
      </c>
      <c r="G7" s="12"/>
      <c r="H7" s="16"/>
      <c r="I7" s="12"/>
    </row>
    <row r="8" spans="1:9" x14ac:dyDescent="0.3">
      <c r="A8" s="12" t="s">
        <v>62</v>
      </c>
      <c r="B8" s="12">
        <v>-0.30198462906699269</v>
      </c>
      <c r="C8" s="12">
        <v>0.35321408630449497</v>
      </c>
      <c r="D8" s="12">
        <v>0.55885924559824574</v>
      </c>
      <c r="E8" s="13">
        <v>0.85424727161702796</v>
      </c>
      <c r="F8" s="12">
        <v>0.67192695003701708</v>
      </c>
      <c r="G8" s="12">
        <v>1</v>
      </c>
      <c r="H8" s="16"/>
      <c r="I8" s="12"/>
    </row>
    <row r="9" spans="1:9" x14ac:dyDescent="0.3">
      <c r="A9" s="12" t="s">
        <v>27</v>
      </c>
      <c r="B9" s="12">
        <v>-0.30482703452154208</v>
      </c>
      <c r="C9" s="12">
        <v>0.43365653971055262</v>
      </c>
      <c r="D9" s="12">
        <v>-5.1097998921490168E-2</v>
      </c>
      <c r="E9" s="12">
        <v>0.14819826808455905</v>
      </c>
      <c r="F9" s="12">
        <v>0.19882018423151565</v>
      </c>
      <c r="G9" s="12">
        <v>2.477189589324769E-2</v>
      </c>
      <c r="H9" s="16">
        <v>1</v>
      </c>
      <c r="I9" s="12"/>
    </row>
    <row r="10" spans="1:9" x14ac:dyDescent="0.3">
      <c r="A10" s="12" t="s">
        <v>65</v>
      </c>
      <c r="B10" s="12">
        <v>-0.38006847596651089</v>
      </c>
      <c r="C10" s="12">
        <v>0.38717554211750999</v>
      </c>
      <c r="D10" s="12">
        <v>0.3765330777047039</v>
      </c>
      <c r="E10" s="12">
        <v>0.36267035807020193</v>
      </c>
      <c r="F10" s="12">
        <v>0.61522543820954079</v>
      </c>
      <c r="G10" s="12">
        <v>0.41901733374462613</v>
      </c>
      <c r="H10" s="16">
        <v>0.37309477345306175</v>
      </c>
      <c r="I10" s="12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0D13-8FD5-45DA-80E4-7960A8E5DA77}">
  <dimension ref="A1:K21"/>
  <sheetViews>
    <sheetView tabSelected="1" workbookViewId="0">
      <selection activeCell="J4" sqref="J4:K9"/>
    </sheetView>
  </sheetViews>
  <sheetFormatPr defaultRowHeight="14.4" x14ac:dyDescent="0.3"/>
  <cols>
    <col min="1" max="1" width="33.5546875" bestFit="1" customWidth="1"/>
    <col min="2" max="2" width="12.44140625" bestFit="1" customWidth="1"/>
    <col min="5" max="5" width="11.77734375" bestFit="1" customWidth="1"/>
    <col min="10" max="10" width="20.5546875" bestFit="1" customWidth="1"/>
  </cols>
  <sheetData>
    <row r="1" spans="1:11" x14ac:dyDescent="0.3">
      <c r="A1" t="s">
        <v>29</v>
      </c>
    </row>
    <row r="2" spans="1:11" ht="15" thickBot="1" x14ac:dyDescent="0.35"/>
    <row r="3" spans="1:11" x14ac:dyDescent="0.3">
      <c r="A3" s="8" t="s">
        <v>30</v>
      </c>
      <c r="B3" s="8"/>
    </row>
    <row r="4" spans="1:11" x14ac:dyDescent="0.3">
      <c r="A4" s="5" t="s">
        <v>31</v>
      </c>
      <c r="B4" s="5">
        <v>0.82966791935074269</v>
      </c>
      <c r="J4" s="17" t="s">
        <v>67</v>
      </c>
      <c r="K4" s="17" t="s">
        <v>69</v>
      </c>
    </row>
    <row r="5" spans="1:11" x14ac:dyDescent="0.3">
      <c r="A5" s="5" t="s">
        <v>32</v>
      </c>
      <c r="B5" s="5">
        <v>0.68834885639979049</v>
      </c>
      <c r="J5" s="18" t="s">
        <v>68</v>
      </c>
      <c r="K5" s="17">
        <f>1/(1-B5)</f>
        <v>3.2087159650625705</v>
      </c>
    </row>
    <row r="6" spans="1:11" x14ac:dyDescent="0.3">
      <c r="A6" s="5" t="s">
        <v>33</v>
      </c>
      <c r="B6" s="5">
        <v>0.61043607049973814</v>
      </c>
      <c r="J6" s="17" t="s">
        <v>62</v>
      </c>
      <c r="K6" s="17">
        <v>2.3233299999999999</v>
      </c>
    </row>
    <row r="7" spans="1:11" x14ac:dyDescent="0.3">
      <c r="A7" s="5" t="s">
        <v>34</v>
      </c>
      <c r="B7" s="5">
        <v>0.3527837866791485</v>
      </c>
      <c r="J7" s="17" t="s">
        <v>25</v>
      </c>
      <c r="K7" s="17">
        <v>2.7781199999999999</v>
      </c>
    </row>
    <row r="8" spans="1:11" ht="15" thickBot="1" x14ac:dyDescent="0.35">
      <c r="A8" s="6" t="s">
        <v>35</v>
      </c>
      <c r="B8" s="6">
        <v>21</v>
      </c>
      <c r="J8" s="17" t="s">
        <v>23</v>
      </c>
      <c r="K8" s="17">
        <v>1.9176200000000001</v>
      </c>
    </row>
    <row r="9" spans="1:11" x14ac:dyDescent="0.3">
      <c r="J9" s="17" t="s">
        <v>70</v>
      </c>
      <c r="K9" s="17">
        <v>3.0041000000000002</v>
      </c>
    </row>
    <row r="10" spans="1:11" ht="15" thickBot="1" x14ac:dyDescent="0.35">
      <c r="A10" t="s">
        <v>36</v>
      </c>
    </row>
    <row r="11" spans="1:11" x14ac:dyDescent="0.3">
      <c r="A11" s="7"/>
      <c r="B11" s="7" t="s">
        <v>41</v>
      </c>
      <c r="C11" s="7" t="s">
        <v>42</v>
      </c>
      <c r="D11" s="7" t="s">
        <v>43</v>
      </c>
      <c r="E11" s="7" t="s">
        <v>44</v>
      </c>
      <c r="F11" s="7" t="s">
        <v>45</v>
      </c>
    </row>
    <row r="12" spans="1:11" x14ac:dyDescent="0.3">
      <c r="A12" s="5" t="s">
        <v>37</v>
      </c>
      <c r="B12" s="5">
        <v>4</v>
      </c>
      <c r="C12" s="5">
        <v>4.3982214072249466</v>
      </c>
      <c r="D12" s="5">
        <v>1.0995553518062366</v>
      </c>
      <c r="E12" s="5">
        <v>8.8348638602502785</v>
      </c>
      <c r="F12" s="5">
        <v>5.7905077381264385E-4</v>
      </c>
    </row>
    <row r="13" spans="1:11" x14ac:dyDescent="0.3">
      <c r="A13" s="5" t="s">
        <v>38</v>
      </c>
      <c r="B13" s="5">
        <v>16</v>
      </c>
      <c r="C13" s="5">
        <v>1.991302402298863</v>
      </c>
      <c r="D13" s="5">
        <v>0.12445640014367894</v>
      </c>
      <c r="E13" s="5"/>
      <c r="F13" s="5"/>
    </row>
    <row r="14" spans="1:11" ht="15" thickBot="1" x14ac:dyDescent="0.35">
      <c r="A14" s="6" t="s">
        <v>39</v>
      </c>
      <c r="B14" s="6">
        <v>20</v>
      </c>
      <c r="C14" s="6">
        <v>6.3895238095238094</v>
      </c>
      <c r="D14" s="6"/>
      <c r="E14" s="6"/>
      <c r="F14" s="6"/>
    </row>
    <row r="15" spans="1:11" ht="15" thickBot="1" x14ac:dyDescent="0.35"/>
    <row r="16" spans="1:11" x14ac:dyDescent="0.3">
      <c r="A16" s="7"/>
      <c r="B16" s="7" t="s">
        <v>46</v>
      </c>
      <c r="C16" s="7" t="s">
        <v>34</v>
      </c>
      <c r="D16" s="7" t="s">
        <v>47</v>
      </c>
      <c r="E16" s="7" t="s">
        <v>48</v>
      </c>
      <c r="F16" s="7" t="s">
        <v>49</v>
      </c>
      <c r="G16" s="7" t="s">
        <v>50</v>
      </c>
      <c r="H16" s="7" t="s">
        <v>51</v>
      </c>
      <c r="I16" s="7" t="s">
        <v>52</v>
      </c>
    </row>
    <row r="17" spans="1:9" x14ac:dyDescent="0.3">
      <c r="A17" s="5" t="s">
        <v>40</v>
      </c>
      <c r="B17" s="5">
        <v>12.066365843203602</v>
      </c>
      <c r="C17" s="5">
        <v>1.6502697575277239</v>
      </c>
      <c r="D17" s="5">
        <v>7.3117536015931579</v>
      </c>
      <c r="E17" s="5">
        <v>1.7457087303501285E-6</v>
      </c>
      <c r="F17" s="5">
        <v>8.5679502390760049</v>
      </c>
      <c r="G17" s="5">
        <v>15.5647814473312</v>
      </c>
      <c r="H17" s="5">
        <v>8.5679502390760049</v>
      </c>
      <c r="I17" s="5">
        <v>15.5647814473312</v>
      </c>
    </row>
    <row r="18" spans="1:9" x14ac:dyDescent="0.3">
      <c r="A18" s="5" t="s">
        <v>22</v>
      </c>
      <c r="B18" s="5">
        <v>-7.7930287920347343E-3</v>
      </c>
      <c r="C18" s="5">
        <v>1.5435395205799268E-3</v>
      </c>
      <c r="D18" s="5">
        <v>-5.0488041855298897</v>
      </c>
      <c r="E18" s="5">
        <v>1.1861582292122589E-4</v>
      </c>
      <c r="F18" s="5">
        <v>-1.1065186401269557E-2</v>
      </c>
      <c r="G18" s="5">
        <v>-4.5208711827999116E-3</v>
      </c>
      <c r="H18" s="5">
        <v>-1.1065186401269557E-2</v>
      </c>
      <c r="I18" s="5">
        <v>-4.5208711827999116E-3</v>
      </c>
    </row>
    <row r="19" spans="1:9" x14ac:dyDescent="0.3">
      <c r="A19" s="5" t="s">
        <v>23</v>
      </c>
      <c r="B19" s="5">
        <v>-2.0483602886166865E-3</v>
      </c>
      <c r="C19" s="5">
        <v>1.3130445373500728E-2</v>
      </c>
      <c r="D19" s="5">
        <v>-0.15600082330418089</v>
      </c>
      <c r="E19" s="5">
        <v>0.87798366975495679</v>
      </c>
      <c r="F19" s="5">
        <v>-2.988366101703609E-2</v>
      </c>
      <c r="G19" s="5">
        <v>2.578694043980272E-2</v>
      </c>
      <c r="H19" s="5">
        <v>-2.988366101703609E-2</v>
      </c>
      <c r="I19" s="5">
        <v>2.578694043980272E-2</v>
      </c>
    </row>
    <row r="20" spans="1:9" x14ac:dyDescent="0.3">
      <c r="A20" s="5" t="s">
        <v>25</v>
      </c>
      <c r="B20" s="5">
        <v>1.3995467113066335E-2</v>
      </c>
      <c r="C20" s="5">
        <v>9.0361371082955892E-3</v>
      </c>
      <c r="D20" s="5">
        <v>1.5488329742382785</v>
      </c>
      <c r="E20" s="5">
        <v>0.14097311669949281</v>
      </c>
      <c r="F20" s="5">
        <v>-5.1602878272993119E-3</v>
      </c>
      <c r="G20" s="5">
        <v>3.3151222053431982E-2</v>
      </c>
      <c r="H20" s="5">
        <v>-5.1602878272993119E-3</v>
      </c>
      <c r="I20" s="5">
        <v>3.3151222053431982E-2</v>
      </c>
    </row>
    <row r="21" spans="1:9" ht="15" thickBot="1" x14ac:dyDescent="0.35">
      <c r="A21" s="6" t="s">
        <v>62</v>
      </c>
      <c r="B21" s="6">
        <v>-1.2228122044385089E-3</v>
      </c>
      <c r="C21" s="6">
        <v>1.02589852410721E-3</v>
      </c>
      <c r="D21" s="6">
        <v>-1.1919426490087441</v>
      </c>
      <c r="E21" s="6">
        <v>0.25066361111383406</v>
      </c>
      <c r="F21" s="6">
        <v>-3.3976199221566476E-3</v>
      </c>
      <c r="G21" s="6">
        <v>9.5199551327962992E-4</v>
      </c>
      <c r="H21" s="6">
        <v>-3.3976199221566476E-3</v>
      </c>
      <c r="I21" s="6">
        <v>9.5199551327962992E-4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4FB4-E17D-41F3-A4D1-24890FA61C4D}">
  <dimension ref="A1:L21"/>
  <sheetViews>
    <sheetView workbookViewId="0">
      <selection activeCell="L6" sqref="L6"/>
    </sheetView>
  </sheetViews>
  <sheetFormatPr defaultRowHeight="14.4" x14ac:dyDescent="0.3"/>
  <cols>
    <col min="1" max="1" width="33.5546875" bestFit="1" customWidth="1"/>
    <col min="2" max="2" width="12.44140625" bestFit="1" customWidth="1"/>
  </cols>
  <sheetData>
    <row r="1" spans="1:12" x14ac:dyDescent="0.3">
      <c r="A1" t="s">
        <v>29</v>
      </c>
    </row>
    <row r="2" spans="1:12" ht="15" thickBot="1" x14ac:dyDescent="0.35"/>
    <row r="3" spans="1:12" x14ac:dyDescent="0.3">
      <c r="A3" s="8" t="s">
        <v>30</v>
      </c>
      <c r="B3" s="8"/>
    </row>
    <row r="4" spans="1:12" x14ac:dyDescent="0.3">
      <c r="A4" s="5" t="s">
        <v>31</v>
      </c>
      <c r="B4" s="5">
        <v>0.75475589391897802</v>
      </c>
    </row>
    <row r="5" spans="1:12" x14ac:dyDescent="0.3">
      <c r="A5" s="5" t="s">
        <v>32</v>
      </c>
      <c r="B5" s="5">
        <v>0.56965645940543552</v>
      </c>
      <c r="L5">
        <f>1/(1-B5)</f>
        <v>2.3237248980625935</v>
      </c>
    </row>
    <row r="6" spans="1:12" x14ac:dyDescent="0.3">
      <c r="A6" s="5" t="s">
        <v>33</v>
      </c>
      <c r="B6" s="5">
        <v>0.46207057425679443</v>
      </c>
    </row>
    <row r="7" spans="1:12" x14ac:dyDescent="0.3">
      <c r="A7" s="5" t="s">
        <v>34</v>
      </c>
      <c r="B7" s="5">
        <v>82.389349043743451</v>
      </c>
    </row>
    <row r="8" spans="1:12" ht="15" thickBot="1" x14ac:dyDescent="0.35">
      <c r="A8" s="6" t="s">
        <v>35</v>
      </c>
      <c r="B8" s="6">
        <v>21</v>
      </c>
    </row>
    <row r="10" spans="1:12" ht="15" thickBot="1" x14ac:dyDescent="0.35">
      <c r="A10" t="s">
        <v>36</v>
      </c>
    </row>
    <row r="11" spans="1:12" x14ac:dyDescent="0.3">
      <c r="A11" s="7"/>
      <c r="B11" s="7" t="s">
        <v>41</v>
      </c>
      <c r="C11" s="7" t="s">
        <v>42</v>
      </c>
      <c r="D11" s="7" t="s">
        <v>43</v>
      </c>
      <c r="E11" s="7" t="s">
        <v>44</v>
      </c>
      <c r="F11" s="7" t="s">
        <v>45</v>
      </c>
    </row>
    <row r="12" spans="1:12" x14ac:dyDescent="0.3">
      <c r="A12" s="5" t="s">
        <v>37</v>
      </c>
      <c r="B12" s="5">
        <v>4</v>
      </c>
      <c r="C12" s="5">
        <v>143767.2161501809</v>
      </c>
      <c r="D12" s="5">
        <v>35941.804037545226</v>
      </c>
      <c r="E12" s="5">
        <v>5.2948995922503768</v>
      </c>
      <c r="F12" s="5">
        <v>6.5370585466167893E-3</v>
      </c>
    </row>
    <row r="13" spans="1:12" x14ac:dyDescent="0.3">
      <c r="A13" s="5" t="s">
        <v>38</v>
      </c>
      <c r="B13" s="5">
        <v>16</v>
      </c>
      <c r="C13" s="5">
        <v>108608.07737362864</v>
      </c>
      <c r="D13" s="5">
        <v>6788.0048358517897</v>
      </c>
      <c r="E13" s="5"/>
      <c r="F13" s="5"/>
    </row>
    <row r="14" spans="1:12" ht="15" thickBot="1" x14ac:dyDescent="0.35">
      <c r="A14" s="6" t="s">
        <v>39</v>
      </c>
      <c r="B14" s="6">
        <v>20</v>
      </c>
      <c r="C14" s="6">
        <v>252375.29352380952</v>
      </c>
      <c r="D14" s="6"/>
      <c r="E14" s="6"/>
      <c r="F14" s="6"/>
    </row>
    <row r="15" spans="1:12" ht="15" thickBot="1" x14ac:dyDescent="0.35"/>
    <row r="16" spans="1:12" x14ac:dyDescent="0.3">
      <c r="A16" s="7"/>
      <c r="B16" s="7" t="s">
        <v>46</v>
      </c>
      <c r="C16" s="7" t="s">
        <v>34</v>
      </c>
      <c r="D16" s="7" t="s">
        <v>47</v>
      </c>
      <c r="E16" s="7" t="s">
        <v>48</v>
      </c>
      <c r="F16" s="7" t="s">
        <v>49</v>
      </c>
      <c r="G16" s="7" t="s">
        <v>50</v>
      </c>
      <c r="H16" s="7" t="s">
        <v>51</v>
      </c>
      <c r="I16" s="7" t="s">
        <v>52</v>
      </c>
    </row>
    <row r="17" spans="1:9" x14ac:dyDescent="0.3">
      <c r="A17" s="5" t="s">
        <v>40</v>
      </c>
      <c r="B17" s="5">
        <v>397.33709846865116</v>
      </c>
      <c r="C17" s="5">
        <v>796.85966376536135</v>
      </c>
      <c r="D17" s="5">
        <v>0.49862870030481143</v>
      </c>
      <c r="E17" s="5">
        <v>0.6248260790102842</v>
      </c>
      <c r="F17" s="5">
        <v>-1291.9299254832058</v>
      </c>
      <c r="G17" s="5">
        <v>2086.6041224205082</v>
      </c>
      <c r="H17" s="5">
        <v>-1291.9299254832058</v>
      </c>
      <c r="I17" s="5">
        <v>2086.6041224205082</v>
      </c>
    </row>
    <row r="18" spans="1:9" x14ac:dyDescent="0.3">
      <c r="A18" s="5" t="s">
        <v>21</v>
      </c>
      <c r="B18" s="5">
        <v>-66.693678649588961</v>
      </c>
      <c r="C18" s="5">
        <v>55.953764809954158</v>
      </c>
      <c r="D18" s="5">
        <v>-1.1919426490087432</v>
      </c>
      <c r="E18" s="5">
        <v>0.25066361111383378</v>
      </c>
      <c r="F18" s="5">
        <v>-185.31036118159057</v>
      </c>
      <c r="G18" s="5">
        <v>51.923003882412644</v>
      </c>
      <c r="H18" s="5">
        <v>-185.31036118159057</v>
      </c>
      <c r="I18" s="5">
        <v>51.923003882412644</v>
      </c>
    </row>
    <row r="19" spans="1:9" x14ac:dyDescent="0.3">
      <c r="A19" s="5" t="s">
        <v>22</v>
      </c>
      <c r="B19" s="5">
        <v>-5.4640485310771772E-2</v>
      </c>
      <c r="C19" s="5">
        <v>0.58032846168217656</v>
      </c>
      <c r="D19" s="5">
        <v>-9.4154412403602311E-2</v>
      </c>
      <c r="E19" s="5">
        <v>0.92615551815090735</v>
      </c>
      <c r="F19" s="5">
        <v>-1.284881866519737</v>
      </c>
      <c r="G19" s="5">
        <v>1.1756008958981934</v>
      </c>
      <c r="H19" s="5">
        <v>-1.284881866519737</v>
      </c>
      <c r="I19" s="5">
        <v>1.1756008958981934</v>
      </c>
    </row>
    <row r="20" spans="1:9" x14ac:dyDescent="0.3">
      <c r="A20" s="5" t="s">
        <v>23</v>
      </c>
      <c r="B20" s="5">
        <v>2.0968748599102582</v>
      </c>
      <c r="C20" s="5">
        <v>3.0237185499413659</v>
      </c>
      <c r="D20" s="5">
        <v>0.69347554187902827</v>
      </c>
      <c r="E20" s="5">
        <v>0.49795576337601966</v>
      </c>
      <c r="F20" s="5">
        <v>-4.3131221174640526</v>
      </c>
      <c r="G20" s="5">
        <v>8.5068718372845691</v>
      </c>
      <c r="H20" s="5">
        <v>-4.3131221174640526</v>
      </c>
      <c r="I20" s="5">
        <v>8.5068718372845691</v>
      </c>
    </row>
    <row r="21" spans="1:9" ht="15" thickBot="1" x14ac:dyDescent="0.35">
      <c r="A21" s="6" t="s">
        <v>25</v>
      </c>
      <c r="B21" s="6">
        <v>4.8178894776659327</v>
      </c>
      <c r="C21" s="6">
        <v>1.9158109878653613</v>
      </c>
      <c r="D21" s="6">
        <v>2.5148041785866</v>
      </c>
      <c r="E21" s="6">
        <v>2.2978998743727577E-2</v>
      </c>
      <c r="F21" s="6">
        <v>0.75655161218384581</v>
      </c>
      <c r="G21" s="6">
        <v>8.8792273431480204</v>
      </c>
      <c r="H21" s="6">
        <v>0.75655161218384581</v>
      </c>
      <c r="I21" s="6">
        <v>8.8792273431480204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1695-1263-4421-8299-A8A472A25E94}">
  <dimension ref="A1:L21"/>
  <sheetViews>
    <sheetView workbookViewId="0">
      <selection activeCell="L7" sqref="L7"/>
    </sheetView>
  </sheetViews>
  <sheetFormatPr defaultRowHeight="14.4" x14ac:dyDescent="0.3"/>
  <sheetData>
    <row r="1" spans="1:12" x14ac:dyDescent="0.3">
      <c r="A1" t="s">
        <v>29</v>
      </c>
    </row>
    <row r="2" spans="1:12" ht="15" thickBot="1" x14ac:dyDescent="0.35"/>
    <row r="3" spans="1:12" x14ac:dyDescent="0.3">
      <c r="A3" s="8" t="s">
        <v>30</v>
      </c>
      <c r="B3" s="8"/>
    </row>
    <row r="4" spans="1:12" x14ac:dyDescent="0.3">
      <c r="A4" s="5" t="s">
        <v>31</v>
      </c>
      <c r="B4" s="5">
        <v>0.80003321789151072</v>
      </c>
    </row>
    <row r="5" spans="1:12" x14ac:dyDescent="0.3">
      <c r="A5" s="5" t="s">
        <v>32</v>
      </c>
      <c r="B5" s="5">
        <v>0.64005314972984551</v>
      </c>
    </row>
    <row r="6" spans="1:12" x14ac:dyDescent="0.3">
      <c r="A6" s="5" t="s">
        <v>33</v>
      </c>
      <c r="B6" s="5">
        <v>0.55006643716230685</v>
      </c>
      <c r="L6">
        <f>1/(1-B5)</f>
        <v>2.7781879442741615</v>
      </c>
    </row>
    <row r="7" spans="1:12" x14ac:dyDescent="0.3">
      <c r="A7" s="5" t="s">
        <v>34</v>
      </c>
      <c r="B7" s="5">
        <v>9.1018582953603726</v>
      </c>
    </row>
    <row r="8" spans="1:12" ht="15" thickBot="1" x14ac:dyDescent="0.35">
      <c r="A8" s="6" t="s">
        <v>35</v>
      </c>
      <c r="B8" s="6">
        <v>21</v>
      </c>
    </row>
    <row r="10" spans="1:12" ht="15" thickBot="1" x14ac:dyDescent="0.35">
      <c r="A10" t="s">
        <v>36</v>
      </c>
    </row>
    <row r="11" spans="1:12" x14ac:dyDescent="0.3">
      <c r="A11" s="7"/>
      <c r="B11" s="7" t="s">
        <v>41</v>
      </c>
      <c r="C11" s="7" t="s">
        <v>42</v>
      </c>
      <c r="D11" s="7" t="s">
        <v>43</v>
      </c>
      <c r="E11" s="7" t="s">
        <v>44</v>
      </c>
      <c r="F11" s="7" t="s">
        <v>45</v>
      </c>
    </row>
    <row r="12" spans="1:12" x14ac:dyDescent="0.3">
      <c r="A12" s="5" t="s">
        <v>37</v>
      </c>
      <c r="B12" s="5">
        <v>4</v>
      </c>
      <c r="C12" s="5">
        <v>2356.9902377103017</v>
      </c>
      <c r="D12" s="5">
        <v>589.24755942757542</v>
      </c>
      <c r="E12" s="5">
        <v>7.1127517770966495</v>
      </c>
      <c r="F12" s="5">
        <v>1.7246009274344797E-3</v>
      </c>
    </row>
    <row r="13" spans="1:12" x14ac:dyDescent="0.3">
      <c r="A13" s="5" t="s">
        <v>38</v>
      </c>
      <c r="B13" s="5">
        <v>16</v>
      </c>
      <c r="C13" s="5">
        <v>1325.501190861127</v>
      </c>
      <c r="D13" s="5">
        <v>82.84382442882044</v>
      </c>
      <c r="E13" s="5"/>
      <c r="F13" s="5"/>
    </row>
    <row r="14" spans="1:12" ht="15" thickBot="1" x14ac:dyDescent="0.35">
      <c r="A14" s="6" t="s">
        <v>39</v>
      </c>
      <c r="B14" s="6">
        <v>20</v>
      </c>
      <c r="C14" s="6">
        <v>3682.4914285714285</v>
      </c>
      <c r="D14" s="6"/>
      <c r="E14" s="6"/>
      <c r="F14" s="6"/>
    </row>
    <row r="15" spans="1:12" ht="15" thickBot="1" x14ac:dyDescent="0.35"/>
    <row r="16" spans="1:12" x14ac:dyDescent="0.3">
      <c r="A16" s="7"/>
      <c r="B16" s="7" t="s">
        <v>46</v>
      </c>
      <c r="C16" s="7" t="s">
        <v>34</v>
      </c>
      <c r="D16" s="7" t="s">
        <v>47</v>
      </c>
      <c r="E16" s="7" t="s">
        <v>48</v>
      </c>
      <c r="F16" s="7" t="s">
        <v>49</v>
      </c>
      <c r="G16" s="7" t="s">
        <v>50</v>
      </c>
      <c r="H16" s="7" t="s">
        <v>51</v>
      </c>
      <c r="I16" s="7" t="s">
        <v>52</v>
      </c>
    </row>
    <row r="17" spans="1:9" x14ac:dyDescent="0.3">
      <c r="A17" s="5" t="s">
        <v>40</v>
      </c>
      <c r="B17" s="5">
        <v>-143.79127299145051</v>
      </c>
      <c r="C17" s="5">
        <v>81.103773222608638</v>
      </c>
      <c r="D17" s="5">
        <v>-1.7729295108968739</v>
      </c>
      <c r="E17" s="5">
        <v>9.5275157569538166E-2</v>
      </c>
      <c r="F17" s="5">
        <v>-315.72359163289752</v>
      </c>
      <c r="G17" s="5">
        <v>28.141045649996471</v>
      </c>
      <c r="H17" s="5">
        <v>-315.72359163289752</v>
      </c>
      <c r="I17" s="5">
        <v>28.141045649996471</v>
      </c>
    </row>
    <row r="18" spans="1:9" x14ac:dyDescent="0.3">
      <c r="A18" s="5" t="s">
        <v>21</v>
      </c>
      <c r="B18" s="5">
        <v>9.3160176493589937</v>
      </c>
      <c r="C18" s="5">
        <v>6.0148626768103526</v>
      </c>
      <c r="D18" s="5">
        <v>1.5488329742382789</v>
      </c>
      <c r="E18" s="5">
        <v>0.14097311669949225</v>
      </c>
      <c r="F18" s="5">
        <v>-3.4349216132994158</v>
      </c>
      <c r="G18" s="5">
        <v>22.066956912017403</v>
      </c>
      <c r="H18" s="5">
        <v>-3.4349216132994158</v>
      </c>
      <c r="I18" s="5">
        <v>22.066956912017403</v>
      </c>
    </row>
    <row r="19" spans="1:9" x14ac:dyDescent="0.3">
      <c r="A19" s="5" t="s">
        <v>22</v>
      </c>
      <c r="B19" s="5">
        <v>5.9950261436256792E-2</v>
      </c>
      <c r="C19" s="5">
        <v>6.2352839221129983E-2</v>
      </c>
      <c r="D19" s="5">
        <v>0.96146802912450202</v>
      </c>
      <c r="E19" s="5">
        <v>0.35062313557290881</v>
      </c>
      <c r="F19" s="5">
        <v>-7.2231852850107581E-2</v>
      </c>
      <c r="G19" s="5">
        <v>0.19213237572262115</v>
      </c>
      <c r="H19" s="5">
        <v>-7.2231852850107581E-2</v>
      </c>
      <c r="I19" s="5">
        <v>0.19213237572262115</v>
      </c>
    </row>
    <row r="20" spans="1:9" x14ac:dyDescent="0.3">
      <c r="A20" s="5" t="s">
        <v>23</v>
      </c>
      <c r="B20" s="5">
        <v>0.63232853421727031</v>
      </c>
      <c r="C20" s="5">
        <v>0.29991261388392954</v>
      </c>
      <c r="D20" s="5">
        <v>2.1083759233347568</v>
      </c>
      <c r="E20" s="5">
        <v>5.1115739299782879E-2</v>
      </c>
      <c r="F20" s="5">
        <v>-3.4578052585700902E-3</v>
      </c>
      <c r="G20" s="5">
        <v>1.2681148736931107</v>
      </c>
      <c r="H20" s="5">
        <v>-3.4578052585700902E-3</v>
      </c>
      <c r="I20" s="5">
        <v>1.2681148736931107</v>
      </c>
    </row>
    <row r="21" spans="1:9" ht="15" thickBot="1" x14ac:dyDescent="0.35">
      <c r="A21" s="6" t="s">
        <v>62</v>
      </c>
      <c r="B21" s="6">
        <v>5.8799662000407704E-2</v>
      </c>
      <c r="C21" s="6">
        <v>2.3381407785577544E-2</v>
      </c>
      <c r="D21" s="6">
        <v>2.5148041785866013</v>
      </c>
      <c r="E21" s="6">
        <v>2.2978998743727504E-2</v>
      </c>
      <c r="F21" s="6">
        <v>9.2332917325087596E-3</v>
      </c>
      <c r="G21" s="6">
        <v>0.10836603226830666</v>
      </c>
      <c r="H21" s="6">
        <v>9.2332917325087596E-3</v>
      </c>
      <c r="I21" s="6">
        <v>0.10836603226830666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7 var</vt:lpstr>
      <vt:lpstr>6 var</vt:lpstr>
      <vt:lpstr>5 var</vt:lpstr>
      <vt:lpstr>8 var</vt:lpstr>
      <vt:lpstr>final</vt:lpstr>
      <vt:lpstr>Sheet2</vt:lpstr>
      <vt:lpstr>VIF1</vt:lpstr>
      <vt:lpstr>VIF2</vt:lpstr>
      <vt:lpstr>vif3</vt:lpstr>
      <vt:lpstr>VIF4</vt:lpstr>
      <vt:lpstr>vif5</vt:lpstr>
      <vt:lpstr>Sheet1</vt:lpstr>
      <vt:lpstr>normalized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91974</dc:creator>
  <cp:lastModifiedBy>Sachin</cp:lastModifiedBy>
  <dcterms:created xsi:type="dcterms:W3CDTF">2015-06-05T18:17:20Z</dcterms:created>
  <dcterms:modified xsi:type="dcterms:W3CDTF">2021-05-03T17:11:30Z</dcterms:modified>
</cp:coreProperties>
</file>