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thika/C/Trainings/DataScience/Daywise/Day 36-Forecasting/"/>
    </mc:Choice>
  </mc:AlternateContent>
  <xr:revisionPtr revIDLastSave="0" documentId="13_ncr:1_{B3261DFE-F2BD-E84F-A46A-7E90E11325A7}" xr6:coauthVersionLast="46" xr6:coauthVersionMax="46" xr10:uidLastSave="{00000000-0000-0000-0000-000000000000}"/>
  <bookViews>
    <workbookView xWindow="0" yWindow="0" windowWidth="23040" windowHeight="14400" activeTab="1" xr2:uid="{D4E992B8-7657-C94B-B910-9EE4355EA600}"/>
  </bookViews>
  <sheets>
    <sheet name="MA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" l="1"/>
  <c r="M7" i="3"/>
  <c r="I8" i="3"/>
  <c r="G14" i="3"/>
  <c r="G49" i="3"/>
  <c r="G48" i="3"/>
  <c r="G47" i="3"/>
  <c r="G16" i="3"/>
  <c r="G8" i="3"/>
  <c r="G7" i="3"/>
  <c r="E50" i="3"/>
  <c r="E51" i="3" s="1"/>
  <c r="E52" i="3" s="1"/>
  <c r="E49" i="3"/>
  <c r="E47" i="3"/>
  <c r="E48" i="3"/>
  <c r="E14" i="3"/>
  <c r="E8" i="3"/>
  <c r="F8" i="3" s="1"/>
  <c r="E7" i="3"/>
  <c r="D6" i="3"/>
  <c r="E9" i="3"/>
  <c r="E10" i="3"/>
  <c r="F10" i="3" s="1"/>
  <c r="E11" i="3"/>
  <c r="F11" i="3" s="1"/>
  <c r="E12" i="3"/>
  <c r="E13" i="3"/>
  <c r="E15" i="3"/>
  <c r="F15" i="3" s="1"/>
  <c r="E16" i="3"/>
  <c r="E17" i="3"/>
  <c r="E18" i="3"/>
  <c r="E19" i="3"/>
  <c r="F19" i="3" s="1"/>
  <c r="E20" i="3"/>
  <c r="E21" i="3"/>
  <c r="E22" i="3"/>
  <c r="E23" i="3"/>
  <c r="E24" i="3"/>
  <c r="E25" i="3"/>
  <c r="E26" i="3"/>
  <c r="E27" i="3"/>
  <c r="F27" i="3" s="1"/>
  <c r="E28" i="3"/>
  <c r="E29" i="3"/>
  <c r="E30" i="3"/>
  <c r="F30" i="3" s="1"/>
  <c r="E31" i="3"/>
  <c r="F31" i="3" s="1"/>
  <c r="E32" i="3"/>
  <c r="E33" i="3"/>
  <c r="E34" i="3"/>
  <c r="E35" i="3"/>
  <c r="F35" i="3" s="1"/>
  <c r="E36" i="3"/>
  <c r="E37" i="3"/>
  <c r="E38" i="3"/>
  <c r="E39" i="3"/>
  <c r="F39" i="3" s="1"/>
  <c r="E40" i="3"/>
  <c r="E41" i="3"/>
  <c r="E42" i="3"/>
  <c r="F42" i="3" s="1"/>
  <c r="E43" i="3"/>
  <c r="F43" i="3" s="1"/>
  <c r="E44" i="3"/>
  <c r="E45" i="3"/>
  <c r="E46" i="3"/>
  <c r="F46" i="3" s="1"/>
  <c r="F14" i="3"/>
  <c r="F22" i="3"/>
  <c r="F23" i="3"/>
  <c r="F38" i="3"/>
  <c r="L6" i="3"/>
  <c r="I6" i="3"/>
  <c r="I7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G50" i="3"/>
  <c r="G51" i="3" s="1"/>
  <c r="G52" i="3" s="1"/>
  <c r="G9" i="3"/>
  <c r="G10" i="3"/>
  <c r="G11" i="3"/>
  <c r="G12" i="3"/>
  <c r="G13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F33" i="3"/>
  <c r="F34" i="3"/>
  <c r="F37" i="3"/>
  <c r="F41" i="3"/>
  <c r="F45" i="3"/>
  <c r="F9" i="3"/>
  <c r="F13" i="3"/>
  <c r="F17" i="3"/>
  <c r="F18" i="3"/>
  <c r="F21" i="3"/>
  <c r="F25" i="3"/>
  <c r="F26" i="3"/>
  <c r="F29" i="3"/>
  <c r="F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F36" i="3"/>
  <c r="F40" i="3"/>
  <c r="F44" i="3"/>
  <c r="F12" i="3"/>
  <c r="F16" i="3"/>
  <c r="F20" i="3"/>
  <c r="F24" i="3"/>
  <c r="F28" i="3"/>
  <c r="F32" i="3"/>
  <c r="F7" i="3"/>
  <c r="L7" i="3" l="1"/>
  <c r="K8" i="3" s="1"/>
  <c r="M8" i="3"/>
  <c r="F54" i="3"/>
  <c r="D54" i="3"/>
  <c r="L8" i="3" l="1"/>
  <c r="K9" i="3" s="1"/>
  <c r="L9" i="3" l="1"/>
  <c r="M10" i="3"/>
  <c r="K10" i="3"/>
  <c r="M9" i="3"/>
  <c r="L10" i="3" l="1"/>
  <c r="K11" i="3" s="1"/>
  <c r="L11" i="3" l="1"/>
  <c r="K12" i="3" s="1"/>
  <c r="M11" i="3"/>
  <c r="L12" i="3" l="1"/>
  <c r="K13" i="3" s="1"/>
  <c r="M12" i="3"/>
  <c r="L13" i="3" l="1"/>
  <c r="K14" i="3" s="1"/>
  <c r="M13" i="3"/>
  <c r="L14" i="3" l="1"/>
  <c r="K15" i="3" s="1"/>
  <c r="M14" i="3"/>
  <c r="L15" i="3" l="1"/>
  <c r="K16" i="3" s="1"/>
  <c r="M15" i="3"/>
  <c r="L16" i="3" l="1"/>
  <c r="K17" i="3" s="1"/>
  <c r="M16" i="3"/>
  <c r="M17" i="3" l="1"/>
  <c r="L17" i="3"/>
  <c r="K18" i="3" s="1"/>
  <c r="L18" i="3" l="1"/>
  <c r="K19" i="3" s="1"/>
  <c r="M18" i="3"/>
  <c r="M19" i="3" l="1"/>
  <c r="L19" i="3"/>
  <c r="K20" i="3" s="1"/>
  <c r="M20" i="3" l="1"/>
  <c r="L20" i="3"/>
  <c r="K21" i="3" s="1"/>
  <c r="L21" i="3" l="1"/>
  <c r="K22" i="3" s="1"/>
  <c r="M21" i="3"/>
  <c r="L22" i="3" l="1"/>
  <c r="K23" i="3" s="1"/>
  <c r="M22" i="3"/>
  <c r="L23" i="3" l="1"/>
  <c r="K24" i="3" s="1"/>
  <c r="M23" i="3"/>
  <c r="L24" i="3" l="1"/>
  <c r="K25" i="3" s="1"/>
  <c r="M24" i="3"/>
  <c r="L25" i="3" l="1"/>
  <c r="K26" i="3" s="1"/>
  <c r="M25" i="3"/>
  <c r="L26" i="3" l="1"/>
  <c r="K27" i="3" s="1"/>
  <c r="M26" i="3"/>
  <c r="L27" i="3" l="1"/>
  <c r="K28" i="3" s="1"/>
  <c r="M27" i="3"/>
  <c r="L28" i="3" l="1"/>
  <c r="K29" i="3" s="1"/>
  <c r="M28" i="3"/>
  <c r="L29" i="3" l="1"/>
  <c r="K30" i="3" s="1"/>
  <c r="M29" i="3"/>
  <c r="L30" i="3" l="1"/>
  <c r="K31" i="3" s="1"/>
  <c r="M30" i="3"/>
  <c r="M31" i="3" l="1"/>
  <c r="M32" i="3"/>
  <c r="L31" i="3"/>
  <c r="K32" i="3" s="1"/>
  <c r="L32" i="3" l="1"/>
  <c r="K33" i="3" s="1"/>
  <c r="M33" i="3" l="1"/>
  <c r="L33" i="3"/>
  <c r="K34" i="3" s="1"/>
  <c r="L34" i="3" l="1"/>
  <c r="K35" i="3" s="1"/>
  <c r="M34" i="3"/>
  <c r="L35" i="3" l="1"/>
  <c r="K36" i="3" s="1"/>
  <c r="M35" i="3"/>
  <c r="L36" i="3" l="1"/>
  <c r="K37" i="3" s="1"/>
  <c r="M36" i="3"/>
  <c r="L37" i="3" l="1"/>
  <c r="K38" i="3" s="1"/>
  <c r="M37" i="3"/>
  <c r="L38" i="3" l="1"/>
  <c r="K39" i="3" s="1"/>
  <c r="M38" i="3"/>
  <c r="L39" i="3" l="1"/>
  <c r="K40" i="3" s="1"/>
  <c r="M39" i="3"/>
  <c r="L40" i="3" l="1"/>
  <c r="K41" i="3" s="1"/>
  <c r="M40" i="3"/>
  <c r="L41" i="3" l="1"/>
  <c r="K42" i="3" s="1"/>
  <c r="M41" i="3"/>
  <c r="L42" i="3" l="1"/>
  <c r="K43" i="3" s="1"/>
  <c r="M42" i="3"/>
  <c r="L43" i="3" l="1"/>
  <c r="K44" i="3" s="1"/>
  <c r="M43" i="3"/>
  <c r="L44" i="3" l="1"/>
  <c r="K45" i="3" s="1"/>
  <c r="M44" i="3"/>
  <c r="L45" i="3" l="1"/>
  <c r="M45" i="3"/>
  <c r="K46" i="3" l="1"/>
  <c r="M46" i="3"/>
  <c r="L46" i="3" l="1"/>
  <c r="M47" i="3" s="1"/>
  <c r="M50" i="3" l="1"/>
  <c r="M48" i="3"/>
  <c r="M52" i="3"/>
  <c r="M49" i="3"/>
  <c r="M51" i="3"/>
</calcChain>
</file>

<file path=xl/sharedStrings.xml><?xml version="1.0" encoding="utf-8"?>
<sst xmlns="http://schemas.openxmlformats.org/spreadsheetml/2006/main" count="15" uniqueCount="15">
  <si>
    <t>Date</t>
  </si>
  <si>
    <t>Price</t>
  </si>
  <si>
    <t>Naïve</t>
  </si>
  <si>
    <t>MAPE=</t>
  </si>
  <si>
    <t>MA(2)</t>
  </si>
  <si>
    <t>Error_Naive</t>
  </si>
  <si>
    <t>Error_Ma(2)</t>
  </si>
  <si>
    <t>WA(2)</t>
  </si>
  <si>
    <t>Error_WA</t>
  </si>
  <si>
    <t>SES</t>
  </si>
  <si>
    <t>Error_SES</t>
  </si>
  <si>
    <t>Holt's</t>
  </si>
  <si>
    <t>Lt</t>
  </si>
  <si>
    <t>Tt</t>
  </si>
  <si>
    <t>Yt+1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</si>
</sst>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17" fontId="3" fillId="0" borderId="0" xfId="0" applyNumberFormat="1" applyFont="1"/>
    <xf numFmtId="0" fontId="3" fillId="0" borderId="0" xfId="0" applyFont="1"/>
    <xf numFmtId="0" fontId="1" fillId="0" borderId="0" xfId="0" applyFont="1"/>
    <xf numFmtId="17" fontId="4" fillId="2" borderId="0" xfId="0" applyNumberFormat="1" applyFont="1" applyFill="1"/>
    <xf numFmtId="0" fontId="4" fillId="2" borderId="0" xfId="0" applyFont="1" applyFill="1"/>
    <xf numFmtId="165" fontId="0" fillId="0" borderId="0" xfId="0" applyNumberFormat="1"/>
    <xf numFmtId="165" fontId="5" fillId="0" borderId="0" xfId="0" applyNumberFormat="1" applyFont="1"/>
    <xf numFmtId="165" fontId="4" fillId="2" borderId="0" xfId="0" applyNumberFormat="1" applyFont="1" applyFill="1"/>
    <xf numFmtId="2" fontId="0" fillId="0" borderId="0" xfId="0" applyNumberFormat="1"/>
    <xf numFmtId="2" fontId="4" fillId="2" borderId="0" xfId="0" applyNumberFormat="1" applyFon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6" fillId="0" borderId="0" xfId="0" applyNumberFormat="1" applyFont="1"/>
    <xf numFmtId="2" fontId="7" fillId="0" borderId="0" xfId="0" applyNumberFormat="1" applyFont="1"/>
    <xf numFmtId="2" fontId="5" fillId="0" borderId="0" xfId="0" applyNumberFormat="1" applyFont="1"/>
    <xf numFmtId="0" fontId="0" fillId="6" borderId="0" xfId="0" applyFill="1" applyAlignment="1">
      <alignment horizontal="center"/>
    </xf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CFD9-6C48-3E44-BAE1-FC35478579AE}">
  <dimension ref="A2:E24"/>
  <sheetViews>
    <sheetView workbookViewId="0">
      <selection activeCell="J9" sqref="J9"/>
    </sheetView>
  </sheetViews>
  <sheetFormatPr baseColWidth="10" defaultRowHeight="16" x14ac:dyDescent="0.2"/>
  <sheetData>
    <row r="2" spans="1:5" x14ac:dyDescent="0.2">
      <c r="A2">
        <v>2016</v>
      </c>
      <c r="B2">
        <v>1</v>
      </c>
      <c r="C2">
        <v>280</v>
      </c>
    </row>
    <row r="4" spans="1:5" x14ac:dyDescent="0.2">
      <c r="A4">
        <v>2016</v>
      </c>
      <c r="B4">
        <v>2</v>
      </c>
      <c r="C4">
        <v>230</v>
      </c>
    </row>
    <row r="5" spans="1:5" x14ac:dyDescent="0.2">
      <c r="D5">
        <v>245</v>
      </c>
    </row>
    <row r="6" spans="1:5" x14ac:dyDescent="0.2">
      <c r="A6">
        <v>2016</v>
      </c>
      <c r="B6">
        <v>3</v>
      </c>
      <c r="C6">
        <v>200</v>
      </c>
      <c r="E6">
        <v>247.75</v>
      </c>
    </row>
    <row r="7" spans="1:5" x14ac:dyDescent="0.2">
      <c r="D7">
        <v>250.5</v>
      </c>
    </row>
    <row r="8" spans="1:5" x14ac:dyDescent="0.2">
      <c r="A8">
        <v>2016</v>
      </c>
      <c r="B8">
        <v>4</v>
      </c>
      <c r="C8">
        <v>270</v>
      </c>
      <c r="E8">
        <v>252.6</v>
      </c>
    </row>
    <row r="9" spans="1:5" x14ac:dyDescent="0.2">
      <c r="D9">
        <v>254.75</v>
      </c>
    </row>
    <row r="10" spans="1:5" x14ac:dyDescent="0.2">
      <c r="A10">
        <v>2017</v>
      </c>
      <c r="B10">
        <v>1</v>
      </c>
      <c r="C10">
        <v>302</v>
      </c>
      <c r="E10">
        <v>257.25</v>
      </c>
    </row>
    <row r="11" spans="1:5" x14ac:dyDescent="0.2">
      <c r="D11">
        <v>259.75</v>
      </c>
    </row>
    <row r="12" spans="1:5" x14ac:dyDescent="0.2">
      <c r="A12">
        <v>2017</v>
      </c>
      <c r="B12">
        <v>2</v>
      </c>
      <c r="C12">
        <v>247</v>
      </c>
      <c r="E12">
        <v>262.5</v>
      </c>
    </row>
    <row r="13" spans="1:5" x14ac:dyDescent="0.2">
      <c r="D13">
        <v>265.25</v>
      </c>
    </row>
    <row r="14" spans="1:5" x14ac:dyDescent="0.2">
      <c r="A14">
        <v>2017</v>
      </c>
      <c r="B14">
        <v>3</v>
      </c>
      <c r="C14">
        <v>220</v>
      </c>
      <c r="E14">
        <v>267.5</v>
      </c>
    </row>
    <row r="15" spans="1:5" x14ac:dyDescent="0.2">
      <c r="D15">
        <v>269.75</v>
      </c>
    </row>
    <row r="16" spans="1:5" x14ac:dyDescent="0.2">
      <c r="A16">
        <v>2017</v>
      </c>
      <c r="B16">
        <v>4</v>
      </c>
      <c r="C16">
        <v>292</v>
      </c>
      <c r="E16">
        <v>285.12</v>
      </c>
    </row>
    <row r="17" spans="1:5" x14ac:dyDescent="0.2">
      <c r="D17">
        <v>300.5</v>
      </c>
    </row>
    <row r="18" spans="1:5" x14ac:dyDescent="0.2">
      <c r="A18">
        <v>2018</v>
      </c>
      <c r="B18">
        <v>1</v>
      </c>
      <c r="C18">
        <v>320</v>
      </c>
      <c r="E18">
        <v>302.5</v>
      </c>
    </row>
    <row r="19" spans="1:5" x14ac:dyDescent="0.2">
      <c r="D19">
        <v>304.5</v>
      </c>
    </row>
    <row r="20" spans="1:5" x14ac:dyDescent="0.2">
      <c r="A20">
        <v>2018</v>
      </c>
      <c r="B20">
        <v>2</v>
      </c>
      <c r="C20">
        <v>370</v>
      </c>
      <c r="E20">
        <v>306.89999999999998</v>
      </c>
    </row>
    <row r="21" spans="1:5" x14ac:dyDescent="0.2">
      <c r="D21">
        <v>309.25</v>
      </c>
    </row>
    <row r="22" spans="1:5" x14ac:dyDescent="0.2">
      <c r="A22">
        <v>2018</v>
      </c>
      <c r="B22">
        <v>3</v>
      </c>
      <c r="C22">
        <v>236</v>
      </c>
    </row>
    <row r="24" spans="1:5" x14ac:dyDescent="0.2">
      <c r="A24">
        <v>2018</v>
      </c>
      <c r="B24">
        <v>4</v>
      </c>
      <c r="C24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3064-7C8E-B34A-B7AB-0458B6CCA7A0}">
  <dimension ref="A1:N54"/>
  <sheetViews>
    <sheetView tabSelected="1" topLeftCell="A2" workbookViewId="0">
      <selection activeCell="K7" sqref="K7"/>
    </sheetView>
  </sheetViews>
  <sheetFormatPr baseColWidth="10" defaultRowHeight="16" x14ac:dyDescent="0.2"/>
  <cols>
    <col min="4" max="4" width="10.83203125" style="7"/>
    <col min="5" max="5" width="10.83203125" style="10"/>
    <col min="6" max="6" width="10.83203125" style="7"/>
    <col min="7" max="7" width="10.83203125" style="10"/>
    <col min="9" max="9" width="10.83203125" style="10"/>
    <col min="11" max="12" width="10.83203125" style="10"/>
  </cols>
  <sheetData>
    <row r="1" spans="1:13" x14ac:dyDescent="0.2">
      <c r="G1" s="12">
        <v>0.2</v>
      </c>
    </row>
    <row r="2" spans="1:13" x14ac:dyDescent="0.2">
      <c r="G2" s="12">
        <v>0.8</v>
      </c>
      <c r="I2" s="13">
        <v>0.4</v>
      </c>
      <c r="K2" s="10">
        <v>0.7</v>
      </c>
      <c r="L2" s="10">
        <v>0.6</v>
      </c>
    </row>
    <row r="3" spans="1:13" x14ac:dyDescent="0.2">
      <c r="G3" s="14"/>
      <c r="I3" s="14"/>
      <c r="K3" s="18" t="s">
        <v>11</v>
      </c>
      <c r="L3" s="18"/>
      <c r="M3" s="18"/>
    </row>
    <row r="4" spans="1:13" x14ac:dyDescent="0.2">
      <c r="A4" t="s">
        <v>0</v>
      </c>
      <c r="B4" t="s">
        <v>1</v>
      </c>
      <c r="C4" t="s">
        <v>2</v>
      </c>
      <c r="D4" s="7" t="s">
        <v>5</v>
      </c>
      <c r="E4" s="10" t="s">
        <v>4</v>
      </c>
      <c r="F4" s="7" t="s">
        <v>6</v>
      </c>
      <c r="G4" s="10" t="s">
        <v>7</v>
      </c>
      <c r="H4" t="s">
        <v>8</v>
      </c>
      <c r="I4" s="13" t="s">
        <v>9</v>
      </c>
      <c r="J4" s="13" t="s">
        <v>10</v>
      </c>
      <c r="K4" s="19" t="s">
        <v>12</v>
      </c>
      <c r="L4" s="19" t="s">
        <v>13</v>
      </c>
      <c r="M4" s="19" t="s">
        <v>14</v>
      </c>
    </row>
    <row r="5" spans="1:13" x14ac:dyDescent="0.2">
      <c r="A5" s="1">
        <v>35065</v>
      </c>
      <c r="B5">
        <v>9.75</v>
      </c>
      <c r="I5" s="10">
        <v>9.75</v>
      </c>
    </row>
    <row r="6" spans="1:13" x14ac:dyDescent="0.2">
      <c r="A6" s="1">
        <v>35096</v>
      </c>
      <c r="B6">
        <v>10.09</v>
      </c>
      <c r="C6">
        <v>9.75</v>
      </c>
      <c r="D6" s="8">
        <f>ABS(C6-B6)/B6</f>
        <v>3.3696729435084227E-2</v>
      </c>
      <c r="E6" s="15">
        <v>9.75</v>
      </c>
      <c r="F6" s="8">
        <f>ABS(E6-B6)/B6</f>
        <v>3.3696729435084227E-2</v>
      </c>
      <c r="I6" s="10">
        <f>(0.4*B5+0.6*I5)</f>
        <v>9.75</v>
      </c>
      <c r="K6" s="15">
        <v>10.09</v>
      </c>
      <c r="L6" s="15">
        <f>B6-B5</f>
        <v>0.33999999999999986</v>
      </c>
    </row>
    <row r="7" spans="1:13" x14ac:dyDescent="0.2">
      <c r="A7" s="1">
        <v>35125</v>
      </c>
      <c r="B7">
        <v>10.27</v>
      </c>
      <c r="C7">
        <v>10.09</v>
      </c>
      <c r="D7" s="8">
        <f t="shared" ref="D7:D46" si="0">ABS(C7-B7)/B7</f>
        <v>1.752677702044788E-2</v>
      </c>
      <c r="E7" s="10">
        <f>AVERAGE(B6,B5)</f>
        <v>9.92</v>
      </c>
      <c r="F7" s="8">
        <f t="shared" ref="F7:F46" si="1">ABS(E7-B7)/B7</f>
        <v>3.407984420642645E-2</v>
      </c>
      <c r="G7" s="10">
        <f>(0.8*B6+0.2*B5)</f>
        <v>10.022000000000002</v>
      </c>
      <c r="I7" s="10">
        <f t="shared" ref="I7:I47" si="2">(0.4*B6+0.6*I6)</f>
        <v>9.8859999999999992</v>
      </c>
      <c r="K7" s="10">
        <f>0.7*B7+0.3*(K6+L6)</f>
        <v>10.318</v>
      </c>
      <c r="L7" s="16">
        <f>0.6*(K7-K6)+0.4*L6</f>
        <v>0.27279999999999982</v>
      </c>
      <c r="M7" s="15">
        <f>K6+L6</f>
        <v>10.43</v>
      </c>
    </row>
    <row r="8" spans="1:13" x14ac:dyDescent="0.2">
      <c r="A8" s="1">
        <v>35156</v>
      </c>
      <c r="B8">
        <v>8.98</v>
      </c>
      <c r="C8">
        <v>10.27</v>
      </c>
      <c r="D8" s="8">
        <f t="shared" si="0"/>
        <v>0.14365256124721593</v>
      </c>
      <c r="E8" s="10">
        <f>AVERAGE(B7,B6)</f>
        <v>10.18</v>
      </c>
      <c r="F8" s="8">
        <f t="shared" si="1"/>
        <v>0.13363028953229389</v>
      </c>
      <c r="G8" s="10">
        <f>(0.8*B7+0.2*B6)</f>
        <v>10.234</v>
      </c>
      <c r="I8" s="10">
        <f>(0.4*B7+0.6*I7)</f>
        <v>10.0396</v>
      </c>
      <c r="K8" s="10">
        <f>0.7*B8+0.3*(K7+L7)</f>
        <v>9.463239999999999</v>
      </c>
      <c r="L8" s="16">
        <f t="shared" ref="L8:L46" si="3">0.6*(K8-K7)+0.4*L7</f>
        <v>-0.40373600000000037</v>
      </c>
      <c r="M8" s="16">
        <f t="shared" ref="M8:M47" si="4">K7+L7</f>
        <v>10.5908</v>
      </c>
    </row>
    <row r="9" spans="1:13" x14ac:dyDescent="0.2">
      <c r="A9" s="1">
        <v>35186</v>
      </c>
      <c r="B9">
        <v>8.7899999999999991</v>
      </c>
      <c r="C9">
        <v>8.98</v>
      </c>
      <c r="D9" s="8">
        <f t="shared" si="0"/>
        <v>2.1615472127417667E-2</v>
      </c>
      <c r="E9" s="10">
        <f t="shared" ref="E8:E52" si="5">AVERAGE(B8,B7)</f>
        <v>9.625</v>
      </c>
      <c r="F9" s="8">
        <f t="shared" si="1"/>
        <v>9.499431171786131E-2</v>
      </c>
      <c r="G9" s="10">
        <f t="shared" ref="G9:G47" si="6">(0.8*B8+0.2*B7)</f>
        <v>9.2380000000000013</v>
      </c>
      <c r="I9" s="10">
        <f t="shared" si="2"/>
        <v>9.6157600000000016</v>
      </c>
      <c r="K9" s="10">
        <f t="shared" ref="K8:K46" si="7">0.7*B9+0.3*(K8+L8)</f>
        <v>8.8708511999999988</v>
      </c>
      <c r="L9" s="16">
        <f t="shared" si="3"/>
        <v>-0.51692768000000022</v>
      </c>
      <c r="M9" s="16">
        <f t="shared" si="4"/>
        <v>9.0595039999999987</v>
      </c>
    </row>
    <row r="10" spans="1:13" x14ac:dyDescent="0.2">
      <c r="A10" s="1">
        <v>35217</v>
      </c>
      <c r="B10">
        <v>8.23</v>
      </c>
      <c r="C10">
        <v>8.7899999999999991</v>
      </c>
      <c r="D10" s="8">
        <f t="shared" si="0"/>
        <v>6.8043742405832164E-2</v>
      </c>
      <c r="E10" s="10">
        <f t="shared" si="5"/>
        <v>8.8849999999999998</v>
      </c>
      <c r="F10" s="8">
        <f t="shared" si="1"/>
        <v>7.9586877278250229E-2</v>
      </c>
      <c r="G10" s="10">
        <f t="shared" si="6"/>
        <v>8.8279999999999994</v>
      </c>
      <c r="I10" s="10">
        <f t="shared" si="2"/>
        <v>9.2854559999999999</v>
      </c>
      <c r="K10" s="10">
        <f t="shared" si="7"/>
        <v>8.2671770559999995</v>
      </c>
      <c r="L10" s="16">
        <f t="shared" si="3"/>
        <v>-0.56897555839999969</v>
      </c>
      <c r="M10" s="16">
        <f t="shared" si="4"/>
        <v>8.3539235199999986</v>
      </c>
    </row>
    <row r="11" spans="1:13" x14ac:dyDescent="0.2">
      <c r="A11" s="1">
        <v>35247</v>
      </c>
      <c r="B11">
        <v>8.24</v>
      </c>
      <c r="C11">
        <v>8.23</v>
      </c>
      <c r="D11" s="8">
        <f t="shared" si="0"/>
        <v>1.2135922330096828E-3</v>
      </c>
      <c r="E11" s="10">
        <f t="shared" si="5"/>
        <v>8.51</v>
      </c>
      <c r="F11" s="8">
        <f t="shared" si="1"/>
        <v>3.2766990291262087E-2</v>
      </c>
      <c r="G11" s="10">
        <f t="shared" si="6"/>
        <v>8.3420000000000005</v>
      </c>
      <c r="I11" s="10">
        <f t="shared" si="2"/>
        <v>8.8632735999999994</v>
      </c>
      <c r="K11" s="10">
        <f t="shared" si="7"/>
        <v>8.0774604492800002</v>
      </c>
      <c r="L11" s="16">
        <f t="shared" si="3"/>
        <v>-0.34142018739199953</v>
      </c>
      <c r="M11" s="16">
        <f t="shared" si="4"/>
        <v>7.6982014975999995</v>
      </c>
    </row>
    <row r="12" spans="1:13" x14ac:dyDescent="0.2">
      <c r="A12" s="1">
        <v>35278</v>
      </c>
      <c r="B12">
        <v>8.9700000000000006</v>
      </c>
      <c r="C12">
        <v>8.24</v>
      </c>
      <c r="D12" s="8">
        <f t="shared" si="0"/>
        <v>8.1382385730211865E-2</v>
      </c>
      <c r="E12" s="10">
        <f t="shared" si="5"/>
        <v>8.2349999999999994</v>
      </c>
      <c r="F12" s="8">
        <f t="shared" si="1"/>
        <v>8.1939799331103805E-2</v>
      </c>
      <c r="G12" s="10">
        <f t="shared" si="6"/>
        <v>8.2380000000000013</v>
      </c>
      <c r="I12" s="10">
        <f t="shared" si="2"/>
        <v>8.6139641600000001</v>
      </c>
      <c r="K12" s="10">
        <f t="shared" si="7"/>
        <v>8.5998120785663996</v>
      </c>
      <c r="L12" s="16">
        <f t="shared" si="3"/>
        <v>0.17684290261503985</v>
      </c>
      <c r="M12" s="16">
        <f t="shared" si="4"/>
        <v>7.7360402618880002</v>
      </c>
    </row>
    <row r="13" spans="1:13" x14ac:dyDescent="0.2">
      <c r="A13" s="1">
        <v>35309</v>
      </c>
      <c r="B13">
        <v>9.0299999999999994</v>
      </c>
      <c r="C13">
        <v>8.9700000000000006</v>
      </c>
      <c r="D13" s="8">
        <f t="shared" si="0"/>
        <v>6.6445182724251079E-3</v>
      </c>
      <c r="E13" s="10">
        <f t="shared" si="5"/>
        <v>8.6050000000000004</v>
      </c>
      <c r="F13" s="8">
        <f t="shared" si="1"/>
        <v>4.7065337763012069E-2</v>
      </c>
      <c r="G13" s="10">
        <f t="shared" si="6"/>
        <v>8.8240000000000016</v>
      </c>
      <c r="I13" s="10">
        <f t="shared" si="2"/>
        <v>8.756378496</v>
      </c>
      <c r="K13" s="10">
        <f t="shared" si="7"/>
        <v>8.9539964943544312</v>
      </c>
      <c r="L13" s="16">
        <f t="shared" si="3"/>
        <v>0.28324781051883491</v>
      </c>
      <c r="M13" s="16">
        <f t="shared" si="4"/>
        <v>8.7766549811814389</v>
      </c>
    </row>
    <row r="14" spans="1:13" x14ac:dyDescent="0.2">
      <c r="A14" s="1">
        <v>35339</v>
      </c>
      <c r="B14">
        <v>9.31</v>
      </c>
      <c r="C14">
        <v>9.0299999999999994</v>
      </c>
      <c r="D14" s="8">
        <f t="shared" si="0"/>
        <v>3.0075187969924932E-2</v>
      </c>
      <c r="E14" s="10">
        <f>AVERAGE(B13,B12)</f>
        <v>9</v>
      </c>
      <c r="F14" s="8">
        <f t="shared" si="1"/>
        <v>3.3297529538131095E-2</v>
      </c>
      <c r="G14" s="10">
        <f>(0.8*B13+0.2*B12)</f>
        <v>9.0180000000000007</v>
      </c>
      <c r="I14" s="10">
        <f t="shared" si="2"/>
        <v>8.8658270976000004</v>
      </c>
      <c r="K14" s="10">
        <f t="shared" si="7"/>
        <v>9.2881732914619803</v>
      </c>
      <c r="L14" s="16">
        <f t="shared" si="3"/>
        <v>0.31380520247206345</v>
      </c>
      <c r="M14" s="16">
        <f t="shared" si="4"/>
        <v>9.2372443048732666</v>
      </c>
    </row>
    <row r="15" spans="1:13" x14ac:dyDescent="0.2">
      <c r="A15" s="1">
        <v>35370</v>
      </c>
      <c r="B15">
        <v>10.25</v>
      </c>
      <c r="C15">
        <v>9.31</v>
      </c>
      <c r="D15" s="8">
        <f t="shared" si="0"/>
        <v>9.1707317073170688E-2</v>
      </c>
      <c r="E15" s="10">
        <f t="shared" si="5"/>
        <v>9.17</v>
      </c>
      <c r="F15" s="8">
        <f t="shared" si="1"/>
        <v>0.1053658536585366</v>
      </c>
      <c r="G15" s="10">
        <f t="shared" si="6"/>
        <v>9.2540000000000013</v>
      </c>
      <c r="I15" s="10">
        <f t="shared" si="2"/>
        <v>9.0434962585600012</v>
      </c>
      <c r="K15" s="10">
        <f t="shared" si="7"/>
        <v>10.055593548180212</v>
      </c>
      <c r="L15" s="16">
        <f t="shared" si="3"/>
        <v>0.58597423501976453</v>
      </c>
      <c r="M15" s="16">
        <f t="shared" si="4"/>
        <v>9.6019784939340447</v>
      </c>
    </row>
    <row r="16" spans="1:13" x14ac:dyDescent="0.2">
      <c r="A16" s="1">
        <v>35400</v>
      </c>
      <c r="B16">
        <v>9.5</v>
      </c>
      <c r="C16">
        <v>10.25</v>
      </c>
      <c r="D16" s="8">
        <f t="shared" si="0"/>
        <v>7.8947368421052627E-2</v>
      </c>
      <c r="E16" s="10">
        <f t="shared" si="5"/>
        <v>9.7800000000000011</v>
      </c>
      <c r="F16" s="8">
        <f t="shared" si="1"/>
        <v>2.9473684210526437E-2</v>
      </c>
      <c r="G16" s="10">
        <f>(0.8*B15+0.2*B14)</f>
        <v>10.062000000000001</v>
      </c>
      <c r="I16" s="10">
        <f t="shared" si="2"/>
        <v>9.526097755136</v>
      </c>
      <c r="K16" s="10">
        <f t="shared" si="7"/>
        <v>9.8424703349599927</v>
      </c>
      <c r="L16" s="16">
        <f t="shared" si="3"/>
        <v>0.10651576607577404</v>
      </c>
      <c r="M16" s="16">
        <f t="shared" si="4"/>
        <v>10.641567783199976</v>
      </c>
    </row>
    <row r="17" spans="1:13" x14ac:dyDescent="0.2">
      <c r="A17" s="1">
        <v>35431</v>
      </c>
      <c r="B17">
        <v>10.050000000000001</v>
      </c>
      <c r="C17">
        <v>9.5</v>
      </c>
      <c r="D17" s="8">
        <f t="shared" si="0"/>
        <v>5.472636815920405E-2</v>
      </c>
      <c r="E17" s="10">
        <f t="shared" si="5"/>
        <v>9.875</v>
      </c>
      <c r="F17" s="8">
        <f t="shared" si="1"/>
        <v>1.7412935323383155E-2</v>
      </c>
      <c r="G17" s="10">
        <f t="shared" si="6"/>
        <v>9.65</v>
      </c>
      <c r="I17" s="10">
        <f t="shared" si="2"/>
        <v>9.5156586530815996</v>
      </c>
      <c r="K17" s="10">
        <f t="shared" si="7"/>
        <v>10.019695830310731</v>
      </c>
      <c r="L17" s="16">
        <f t="shared" si="3"/>
        <v>0.14894160364075251</v>
      </c>
      <c r="M17" s="16">
        <f t="shared" si="4"/>
        <v>9.9489861010357661</v>
      </c>
    </row>
    <row r="18" spans="1:13" x14ac:dyDescent="0.2">
      <c r="A18" s="1">
        <v>35462</v>
      </c>
      <c r="B18">
        <v>9.73</v>
      </c>
      <c r="C18">
        <v>10.050000000000001</v>
      </c>
      <c r="D18" s="8">
        <f t="shared" si="0"/>
        <v>3.2887975334018528E-2</v>
      </c>
      <c r="E18" s="10">
        <f t="shared" si="5"/>
        <v>9.7750000000000004</v>
      </c>
      <c r="F18" s="8">
        <f t="shared" si="1"/>
        <v>4.6248715313463437E-3</v>
      </c>
      <c r="G18" s="10">
        <f t="shared" si="6"/>
        <v>9.9400000000000013</v>
      </c>
      <c r="I18" s="10">
        <f t="shared" si="2"/>
        <v>9.7293951918489601</v>
      </c>
      <c r="K18" s="10">
        <f t="shared" si="7"/>
        <v>9.8615912301854447</v>
      </c>
      <c r="L18" s="16">
        <f t="shared" si="3"/>
        <v>-3.5286118618870682E-2</v>
      </c>
      <c r="M18" s="16">
        <f t="shared" si="4"/>
        <v>10.168637433951483</v>
      </c>
    </row>
    <row r="19" spans="1:13" x14ac:dyDescent="0.2">
      <c r="A19" s="1">
        <v>35490</v>
      </c>
      <c r="B19">
        <v>9.48</v>
      </c>
      <c r="C19">
        <v>9.73</v>
      </c>
      <c r="D19" s="8">
        <f t="shared" si="0"/>
        <v>2.6371308016877634E-2</v>
      </c>
      <c r="E19" s="10">
        <f t="shared" si="5"/>
        <v>9.89</v>
      </c>
      <c r="F19" s="8">
        <f t="shared" si="1"/>
        <v>4.3248945147679338E-2</v>
      </c>
      <c r="G19" s="10">
        <f t="shared" si="6"/>
        <v>9.7940000000000005</v>
      </c>
      <c r="I19" s="10">
        <f t="shared" si="2"/>
        <v>9.7296371151093766</v>
      </c>
      <c r="K19" s="10">
        <f t="shared" si="7"/>
        <v>9.5838915334699717</v>
      </c>
      <c r="L19" s="16">
        <f t="shared" si="3"/>
        <v>-0.18073426547683208</v>
      </c>
      <c r="M19" s="16">
        <f t="shared" si="4"/>
        <v>9.8263051115665743</v>
      </c>
    </row>
    <row r="20" spans="1:13" x14ac:dyDescent="0.2">
      <c r="A20" s="1">
        <v>35521</v>
      </c>
      <c r="B20">
        <v>9.3800000000000008</v>
      </c>
      <c r="C20">
        <v>9.48</v>
      </c>
      <c r="D20" s="8">
        <f t="shared" si="0"/>
        <v>1.0660980810234503E-2</v>
      </c>
      <c r="E20" s="10">
        <f t="shared" si="5"/>
        <v>9.6050000000000004</v>
      </c>
      <c r="F20" s="8">
        <f t="shared" si="1"/>
        <v>2.3987206823027678E-2</v>
      </c>
      <c r="G20" s="10">
        <f t="shared" si="6"/>
        <v>9.5300000000000011</v>
      </c>
      <c r="I20" s="10">
        <f t="shared" si="2"/>
        <v>9.6297822690656254</v>
      </c>
      <c r="K20" s="10">
        <f t="shared" si="7"/>
        <v>9.3869471803979412</v>
      </c>
      <c r="L20" s="16">
        <f t="shared" si="3"/>
        <v>-0.19046031803395114</v>
      </c>
      <c r="M20" s="16">
        <f t="shared" si="4"/>
        <v>9.403157267993139</v>
      </c>
    </row>
    <row r="21" spans="1:13" x14ac:dyDescent="0.2">
      <c r="A21" s="1">
        <v>35551</v>
      </c>
      <c r="B21">
        <v>9.44</v>
      </c>
      <c r="C21">
        <v>9.3800000000000008</v>
      </c>
      <c r="D21" s="8">
        <f t="shared" si="0"/>
        <v>6.3559322033896956E-3</v>
      </c>
      <c r="E21" s="10">
        <f t="shared" si="5"/>
        <v>9.43</v>
      </c>
      <c r="F21" s="8">
        <f t="shared" si="1"/>
        <v>1.0593220338982825E-3</v>
      </c>
      <c r="G21" s="10">
        <f t="shared" si="6"/>
        <v>9.4000000000000021</v>
      </c>
      <c r="I21" s="10">
        <f t="shared" si="2"/>
        <v>9.5298693614393759</v>
      </c>
      <c r="K21" s="10">
        <f t="shared" si="7"/>
        <v>9.3669460587091962</v>
      </c>
      <c r="L21" s="16">
        <f t="shared" si="3"/>
        <v>-8.8184800226827467E-2</v>
      </c>
      <c r="M21" s="16">
        <f t="shared" si="4"/>
        <v>9.1964868623639902</v>
      </c>
    </row>
    <row r="22" spans="1:13" x14ac:dyDescent="0.2">
      <c r="A22" s="1">
        <v>35582</v>
      </c>
      <c r="B22">
        <v>10.02</v>
      </c>
      <c r="C22">
        <v>9.44</v>
      </c>
      <c r="D22" s="8">
        <f t="shared" si="0"/>
        <v>5.7884231536926158E-2</v>
      </c>
      <c r="E22" s="10">
        <f t="shared" si="5"/>
        <v>9.41</v>
      </c>
      <c r="F22" s="8">
        <f t="shared" si="1"/>
        <v>6.0878243512973995E-2</v>
      </c>
      <c r="G22" s="10">
        <f t="shared" si="6"/>
        <v>9.4280000000000008</v>
      </c>
      <c r="I22" s="10">
        <f t="shared" si="2"/>
        <v>9.4939216168636253</v>
      </c>
      <c r="K22" s="10">
        <f t="shared" si="7"/>
        <v>9.7976283775447097</v>
      </c>
      <c r="L22" s="16">
        <f t="shared" si="3"/>
        <v>0.22313547121057714</v>
      </c>
      <c r="M22" s="16">
        <f t="shared" si="4"/>
        <v>9.2787612584823691</v>
      </c>
    </row>
    <row r="23" spans="1:13" x14ac:dyDescent="0.2">
      <c r="A23" s="1">
        <v>35612</v>
      </c>
      <c r="B23">
        <v>10.15</v>
      </c>
      <c r="C23">
        <v>10.02</v>
      </c>
      <c r="D23" s="8">
        <f t="shared" si="0"/>
        <v>1.2807881773399091E-2</v>
      </c>
      <c r="E23" s="10">
        <f t="shared" si="5"/>
        <v>9.73</v>
      </c>
      <c r="F23" s="8">
        <f t="shared" si="1"/>
        <v>4.1379310344827579E-2</v>
      </c>
      <c r="G23" s="10">
        <f t="shared" si="6"/>
        <v>9.9039999999999999</v>
      </c>
      <c r="I23" s="10">
        <f t="shared" si="2"/>
        <v>9.7043529701181761</v>
      </c>
      <c r="K23" s="10">
        <f t="shared" si="7"/>
        <v>10.111229154626585</v>
      </c>
      <c r="L23" s="16">
        <f t="shared" si="3"/>
        <v>0.27741465473335608</v>
      </c>
      <c r="M23" s="16">
        <f t="shared" si="4"/>
        <v>10.020763848755287</v>
      </c>
    </row>
    <row r="24" spans="1:13" x14ac:dyDescent="0.2">
      <c r="A24" s="1">
        <v>35643</v>
      </c>
      <c r="B24">
        <v>11.13</v>
      </c>
      <c r="C24">
        <v>10.15</v>
      </c>
      <c r="D24" s="8">
        <f t="shared" si="0"/>
        <v>8.8050314465408841E-2</v>
      </c>
      <c r="E24" s="10">
        <f t="shared" si="5"/>
        <v>10.085000000000001</v>
      </c>
      <c r="F24" s="8">
        <f t="shared" si="1"/>
        <v>9.3890386343216517E-2</v>
      </c>
      <c r="G24" s="10">
        <f t="shared" si="6"/>
        <v>10.124000000000001</v>
      </c>
      <c r="I24" s="10">
        <f t="shared" si="2"/>
        <v>9.8826117820709065</v>
      </c>
      <c r="K24" s="10">
        <f t="shared" si="7"/>
        <v>10.907593142807983</v>
      </c>
      <c r="L24" s="16">
        <f t="shared" si="3"/>
        <v>0.58878425480218088</v>
      </c>
      <c r="M24" s="16">
        <f t="shared" si="4"/>
        <v>10.388643809359941</v>
      </c>
    </row>
    <row r="25" spans="1:13" x14ac:dyDescent="0.2">
      <c r="A25" s="1">
        <v>35674</v>
      </c>
      <c r="B25">
        <v>11.46</v>
      </c>
      <c r="C25">
        <v>11.13</v>
      </c>
      <c r="D25" s="8">
        <f t="shared" si="0"/>
        <v>2.879581151832461E-2</v>
      </c>
      <c r="E25" s="10">
        <f t="shared" si="5"/>
        <v>10.64</v>
      </c>
      <c r="F25" s="8">
        <f t="shared" si="1"/>
        <v>7.1553228621291473E-2</v>
      </c>
      <c r="G25" s="10">
        <f t="shared" si="6"/>
        <v>10.934000000000001</v>
      </c>
      <c r="I25" s="10">
        <f t="shared" si="2"/>
        <v>10.381567069242545</v>
      </c>
      <c r="K25" s="10">
        <f t="shared" si="7"/>
        <v>11.47091321928305</v>
      </c>
      <c r="L25" s="16">
        <f t="shared" si="3"/>
        <v>0.57350574780591268</v>
      </c>
      <c r="M25" s="16">
        <f t="shared" si="4"/>
        <v>11.496377397610164</v>
      </c>
    </row>
    <row r="26" spans="1:13" x14ac:dyDescent="0.2">
      <c r="A26" s="1">
        <v>35704</v>
      </c>
      <c r="B26">
        <v>11.06</v>
      </c>
      <c r="C26">
        <v>11.46</v>
      </c>
      <c r="D26" s="8">
        <f t="shared" si="0"/>
        <v>3.616636528028936E-2</v>
      </c>
      <c r="E26" s="10">
        <f t="shared" si="5"/>
        <v>11.295000000000002</v>
      </c>
      <c r="F26" s="8">
        <f t="shared" si="1"/>
        <v>2.124773960217009E-2</v>
      </c>
      <c r="G26" s="10">
        <f t="shared" si="6"/>
        <v>11.394000000000002</v>
      </c>
      <c r="I26" s="10">
        <f t="shared" si="2"/>
        <v>10.812940241545526</v>
      </c>
      <c r="K26" s="10">
        <f t="shared" si="7"/>
        <v>11.355325690126689</v>
      </c>
      <c r="L26" s="16">
        <f t="shared" si="3"/>
        <v>0.16004978162854847</v>
      </c>
      <c r="M26" s="16">
        <f t="shared" si="4"/>
        <v>12.044418967088962</v>
      </c>
    </row>
    <row r="27" spans="1:13" x14ac:dyDescent="0.2">
      <c r="A27" s="1">
        <v>35735</v>
      </c>
      <c r="B27">
        <v>10.76</v>
      </c>
      <c r="C27">
        <v>11.06</v>
      </c>
      <c r="D27" s="8">
        <f t="shared" si="0"/>
        <v>2.7881040892193374E-2</v>
      </c>
      <c r="E27" s="10">
        <f t="shared" si="5"/>
        <v>11.260000000000002</v>
      </c>
      <c r="F27" s="8">
        <f t="shared" si="1"/>
        <v>4.6468401486989011E-2</v>
      </c>
      <c r="G27" s="10">
        <f t="shared" si="6"/>
        <v>11.14</v>
      </c>
      <c r="I27" s="10">
        <f t="shared" si="2"/>
        <v>10.911764144927316</v>
      </c>
      <c r="K27" s="10">
        <f t="shared" si="7"/>
        <v>10.98661264152657</v>
      </c>
      <c r="L27" s="16">
        <f t="shared" si="3"/>
        <v>-0.15720791650865207</v>
      </c>
      <c r="M27" s="16">
        <f t="shared" si="4"/>
        <v>11.515375471755238</v>
      </c>
    </row>
    <row r="28" spans="1:13" x14ac:dyDescent="0.2">
      <c r="A28" s="1">
        <v>35765</v>
      </c>
      <c r="B28">
        <v>10.32</v>
      </c>
      <c r="C28">
        <v>10.76</v>
      </c>
      <c r="D28" s="8">
        <f t="shared" si="0"/>
        <v>4.2635658914728633E-2</v>
      </c>
      <c r="E28" s="10">
        <f t="shared" si="5"/>
        <v>10.91</v>
      </c>
      <c r="F28" s="8">
        <f t="shared" si="1"/>
        <v>5.7170542635658898E-2</v>
      </c>
      <c r="G28" s="10">
        <f t="shared" si="6"/>
        <v>10.82</v>
      </c>
      <c r="I28" s="10">
        <f t="shared" si="2"/>
        <v>10.85105848695639</v>
      </c>
      <c r="K28" s="10">
        <f t="shared" si="7"/>
        <v>10.472821417505374</v>
      </c>
      <c r="L28" s="16">
        <f t="shared" si="3"/>
        <v>-0.37115790101617824</v>
      </c>
      <c r="M28" s="16">
        <f t="shared" si="4"/>
        <v>10.829404725017918</v>
      </c>
    </row>
    <row r="29" spans="1:13" x14ac:dyDescent="0.2">
      <c r="A29" s="1">
        <v>35796</v>
      </c>
      <c r="B29">
        <v>9.34</v>
      </c>
      <c r="C29">
        <v>10.32</v>
      </c>
      <c r="D29" s="8">
        <f t="shared" si="0"/>
        <v>0.10492505353319062</v>
      </c>
      <c r="E29" s="10">
        <f t="shared" si="5"/>
        <v>10.54</v>
      </c>
      <c r="F29" s="8">
        <f t="shared" si="1"/>
        <v>0.12847965738758022</v>
      </c>
      <c r="G29" s="10">
        <f t="shared" si="6"/>
        <v>10.408000000000001</v>
      </c>
      <c r="I29" s="10">
        <f t="shared" si="2"/>
        <v>10.638635092173834</v>
      </c>
      <c r="K29" s="10">
        <f t="shared" si="7"/>
        <v>9.5684990549467592</v>
      </c>
      <c r="L29" s="16">
        <f t="shared" si="3"/>
        <v>-0.69105657794164022</v>
      </c>
      <c r="M29" s="16">
        <f t="shared" si="4"/>
        <v>10.101663516489197</v>
      </c>
    </row>
    <row r="30" spans="1:13" x14ac:dyDescent="0.2">
      <c r="A30" s="1">
        <v>35827</v>
      </c>
      <c r="B30">
        <v>9.3000000000000007</v>
      </c>
      <c r="C30">
        <v>9.34</v>
      </c>
      <c r="D30" s="8">
        <f t="shared" si="0"/>
        <v>4.3010752688171124E-3</v>
      </c>
      <c r="E30" s="10">
        <f t="shared" si="5"/>
        <v>9.83</v>
      </c>
      <c r="F30" s="8">
        <f t="shared" si="1"/>
        <v>5.6989247311827883E-2</v>
      </c>
      <c r="G30" s="10">
        <f t="shared" si="6"/>
        <v>9.5360000000000014</v>
      </c>
      <c r="I30" s="10">
        <f t="shared" si="2"/>
        <v>10.119181055304301</v>
      </c>
      <c r="K30" s="10">
        <f t="shared" si="7"/>
        <v>9.1732327431015346</v>
      </c>
      <c r="L30" s="16">
        <f t="shared" si="3"/>
        <v>-0.51358241828379092</v>
      </c>
      <c r="M30" s="16">
        <f t="shared" si="4"/>
        <v>8.8774424770051183</v>
      </c>
    </row>
    <row r="31" spans="1:13" x14ac:dyDescent="0.2">
      <c r="A31" s="1">
        <v>35855</v>
      </c>
      <c r="B31">
        <v>8.39</v>
      </c>
      <c r="C31">
        <v>9.3000000000000007</v>
      </c>
      <c r="D31" s="8">
        <f t="shared" si="0"/>
        <v>0.10846245530393327</v>
      </c>
      <c r="E31" s="10">
        <f t="shared" si="5"/>
        <v>9.32</v>
      </c>
      <c r="F31" s="8">
        <f t="shared" si="1"/>
        <v>0.11084624553039328</v>
      </c>
      <c r="G31" s="10">
        <f t="shared" si="6"/>
        <v>9.3080000000000016</v>
      </c>
      <c r="I31" s="10">
        <f t="shared" si="2"/>
        <v>9.7915086331825805</v>
      </c>
      <c r="K31" s="10">
        <f t="shared" si="7"/>
        <v>8.4708950974453234</v>
      </c>
      <c r="L31" s="16">
        <f t="shared" si="3"/>
        <v>-0.62683555470724306</v>
      </c>
      <c r="M31" s="16">
        <f t="shared" si="4"/>
        <v>8.6596503248177434</v>
      </c>
    </row>
    <row r="32" spans="1:13" x14ac:dyDescent="0.2">
      <c r="A32" s="1">
        <v>35886</v>
      </c>
      <c r="B32">
        <v>7.01</v>
      </c>
      <c r="C32">
        <v>8.39</v>
      </c>
      <c r="D32" s="8">
        <f t="shared" si="0"/>
        <v>0.19686162624821696</v>
      </c>
      <c r="E32" s="10">
        <f t="shared" si="5"/>
        <v>8.8450000000000006</v>
      </c>
      <c r="F32" s="8">
        <f>ABS(E32-B32)/B32</f>
        <v>0.26176890156918703</v>
      </c>
      <c r="G32" s="10">
        <f t="shared" si="6"/>
        <v>8.572000000000001</v>
      </c>
      <c r="I32" s="10">
        <f t="shared" si="2"/>
        <v>9.2309051799095485</v>
      </c>
      <c r="K32" s="10">
        <f t="shared" si="7"/>
        <v>7.2602178628214231</v>
      </c>
      <c r="L32" s="16">
        <f t="shared" si="3"/>
        <v>-0.97714056265723737</v>
      </c>
      <c r="M32" s="16">
        <f t="shared" si="4"/>
        <v>7.8440595427380799</v>
      </c>
    </row>
    <row r="33" spans="1:13" x14ac:dyDescent="0.2">
      <c r="A33" s="1">
        <v>35916</v>
      </c>
      <c r="B33">
        <v>6.71</v>
      </c>
      <c r="C33">
        <v>7.01</v>
      </c>
      <c r="D33" s="8">
        <f t="shared" si="0"/>
        <v>4.4709388971684028E-2</v>
      </c>
      <c r="E33" s="10">
        <f t="shared" si="5"/>
        <v>7.7</v>
      </c>
      <c r="F33" s="8">
        <f t="shared" si="1"/>
        <v>0.1475409836065574</v>
      </c>
      <c r="G33" s="10">
        <f t="shared" si="6"/>
        <v>7.2860000000000005</v>
      </c>
      <c r="I33" s="10">
        <f t="shared" si="2"/>
        <v>8.3425431079457297</v>
      </c>
      <c r="K33" s="10">
        <f t="shared" si="7"/>
        <v>6.5819231900492561</v>
      </c>
      <c r="L33" s="16">
        <f t="shared" si="3"/>
        <v>-0.79783302872619521</v>
      </c>
      <c r="M33" s="16">
        <f t="shared" si="4"/>
        <v>6.2830773001641855</v>
      </c>
    </row>
    <row r="34" spans="1:13" x14ac:dyDescent="0.2">
      <c r="A34" s="1">
        <v>35947</v>
      </c>
      <c r="B34">
        <v>5.93</v>
      </c>
      <c r="C34">
        <v>6.71</v>
      </c>
      <c r="D34" s="8">
        <f t="shared" si="0"/>
        <v>0.13153456998313665</v>
      </c>
      <c r="E34" s="10">
        <f t="shared" si="5"/>
        <v>6.8599999999999994</v>
      </c>
      <c r="F34" s="8">
        <f t="shared" si="1"/>
        <v>0.15682967959527822</v>
      </c>
      <c r="G34" s="10">
        <f t="shared" si="6"/>
        <v>6.7700000000000005</v>
      </c>
      <c r="I34" s="10">
        <f t="shared" si="2"/>
        <v>7.6895258647674378</v>
      </c>
      <c r="K34" s="10">
        <f t="shared" si="7"/>
        <v>5.8862270483969183</v>
      </c>
      <c r="L34" s="16">
        <f t="shared" si="3"/>
        <v>-0.73655089648188077</v>
      </c>
      <c r="M34" s="16">
        <f t="shared" si="4"/>
        <v>5.7840901613230606</v>
      </c>
    </row>
    <row r="35" spans="1:13" x14ac:dyDescent="0.2">
      <c r="A35" s="1">
        <v>35977</v>
      </c>
      <c r="B35">
        <v>5.07</v>
      </c>
      <c r="C35">
        <v>5.93</v>
      </c>
      <c r="D35" s="8">
        <f t="shared" si="0"/>
        <v>0.16962524654832334</v>
      </c>
      <c r="E35" s="10">
        <f t="shared" si="5"/>
        <v>6.32</v>
      </c>
      <c r="F35" s="8">
        <f t="shared" si="1"/>
        <v>0.24654832347140038</v>
      </c>
      <c r="G35" s="10">
        <f t="shared" si="6"/>
        <v>6.0860000000000003</v>
      </c>
      <c r="I35" s="10">
        <f t="shared" si="2"/>
        <v>6.985715518860462</v>
      </c>
      <c r="K35" s="10">
        <f t="shared" si="7"/>
        <v>5.0939028455745108</v>
      </c>
      <c r="L35" s="16">
        <f t="shared" si="3"/>
        <v>-0.7700148802861968</v>
      </c>
      <c r="M35" s="16">
        <f t="shared" si="4"/>
        <v>5.1496761519150374</v>
      </c>
    </row>
    <row r="36" spans="1:13" x14ac:dyDescent="0.2">
      <c r="A36" s="1">
        <v>36008</v>
      </c>
      <c r="B36">
        <v>5.21</v>
      </c>
      <c r="C36">
        <v>5.07</v>
      </c>
      <c r="D36" s="8">
        <f t="shared" si="0"/>
        <v>2.6871401151631415E-2</v>
      </c>
      <c r="E36" s="10">
        <f t="shared" si="5"/>
        <v>5.5</v>
      </c>
      <c r="F36" s="8">
        <f t="shared" si="1"/>
        <v>5.5662188099808066E-2</v>
      </c>
      <c r="G36" s="10">
        <f t="shared" si="6"/>
        <v>5.242</v>
      </c>
      <c r="I36" s="10">
        <f t="shared" si="2"/>
        <v>6.2194293113162775</v>
      </c>
      <c r="K36" s="10">
        <f t="shared" si="7"/>
        <v>4.9441663895864938</v>
      </c>
      <c r="L36" s="16">
        <f t="shared" si="3"/>
        <v>-0.39784782570728894</v>
      </c>
      <c r="M36" s="16">
        <f t="shared" si="4"/>
        <v>4.3238879652883142</v>
      </c>
    </row>
    <row r="37" spans="1:13" x14ac:dyDescent="0.2">
      <c r="A37" s="1">
        <v>36039</v>
      </c>
      <c r="B37">
        <v>6.46</v>
      </c>
      <c r="C37">
        <v>5.21</v>
      </c>
      <c r="D37" s="8">
        <f t="shared" si="0"/>
        <v>0.19349845201238391</v>
      </c>
      <c r="E37" s="10">
        <f t="shared" si="5"/>
        <v>5.1400000000000006</v>
      </c>
      <c r="F37" s="8">
        <f t="shared" si="1"/>
        <v>0.20433436532507732</v>
      </c>
      <c r="G37" s="10">
        <f t="shared" si="6"/>
        <v>5.1820000000000004</v>
      </c>
      <c r="I37" s="10">
        <f t="shared" si="2"/>
        <v>5.8156575867897669</v>
      </c>
      <c r="K37" s="10">
        <f t="shared" si="7"/>
        <v>5.8858955691637611</v>
      </c>
      <c r="L37" s="16">
        <f t="shared" si="3"/>
        <v>0.40589837746344481</v>
      </c>
      <c r="M37" s="16">
        <f t="shared" si="4"/>
        <v>4.546318563879205</v>
      </c>
    </row>
    <row r="38" spans="1:13" x14ac:dyDescent="0.2">
      <c r="A38" s="1">
        <v>36069</v>
      </c>
      <c r="B38">
        <v>6.35</v>
      </c>
      <c r="C38">
        <v>6.46</v>
      </c>
      <c r="D38" s="8">
        <f t="shared" si="0"/>
        <v>1.7322834645669343E-2</v>
      </c>
      <c r="E38" s="10">
        <f t="shared" si="5"/>
        <v>5.835</v>
      </c>
      <c r="F38" s="8">
        <f t="shared" si="1"/>
        <v>8.110236220472436E-2</v>
      </c>
      <c r="G38" s="10">
        <f t="shared" si="6"/>
        <v>6.21</v>
      </c>
      <c r="I38" s="10">
        <f t="shared" si="2"/>
        <v>6.0733945520738599</v>
      </c>
      <c r="K38" s="10">
        <f t="shared" si="7"/>
        <v>6.3325381839881612</v>
      </c>
      <c r="L38" s="16">
        <f t="shared" si="3"/>
        <v>0.430344919880018</v>
      </c>
      <c r="M38" s="16">
        <f t="shared" si="4"/>
        <v>6.2917939466272061</v>
      </c>
    </row>
    <row r="39" spans="1:13" x14ac:dyDescent="0.2">
      <c r="A39" s="1">
        <v>36100</v>
      </c>
      <c r="B39">
        <v>5.36</v>
      </c>
      <c r="C39">
        <v>6.35</v>
      </c>
      <c r="D39" s="8">
        <f t="shared" si="0"/>
        <v>0.1847014925373133</v>
      </c>
      <c r="E39" s="10">
        <f t="shared" si="5"/>
        <v>6.4049999999999994</v>
      </c>
      <c r="F39" s="8">
        <f t="shared" si="1"/>
        <v>0.19496268656716398</v>
      </c>
      <c r="G39" s="10">
        <f t="shared" si="6"/>
        <v>6.3719999999999999</v>
      </c>
      <c r="I39" s="10">
        <f t="shared" si="2"/>
        <v>6.1840367312443156</v>
      </c>
      <c r="K39" s="10">
        <f t="shared" si="7"/>
        <v>5.780864931160453</v>
      </c>
      <c r="L39" s="16">
        <f t="shared" si="3"/>
        <v>-0.15886598374461769</v>
      </c>
      <c r="M39" s="16">
        <f t="shared" si="4"/>
        <v>6.7628831038681794</v>
      </c>
    </row>
    <row r="40" spans="1:13" x14ac:dyDescent="0.2">
      <c r="A40" s="1">
        <v>36130</v>
      </c>
      <c r="B40">
        <v>5.25</v>
      </c>
      <c r="C40">
        <v>5.36</v>
      </c>
      <c r="D40" s="8">
        <f t="shared" si="0"/>
        <v>2.0952380952381014E-2</v>
      </c>
      <c r="E40" s="10">
        <f t="shared" si="5"/>
        <v>5.8550000000000004</v>
      </c>
      <c r="F40" s="8">
        <f t="shared" si="1"/>
        <v>0.11523809523809532</v>
      </c>
      <c r="G40" s="10">
        <f t="shared" si="6"/>
        <v>5.5579999999999998</v>
      </c>
      <c r="I40" s="10">
        <f t="shared" si="2"/>
        <v>5.8544220387465895</v>
      </c>
      <c r="K40" s="10">
        <f t="shared" si="7"/>
        <v>5.3615996842247506</v>
      </c>
      <c r="L40" s="16">
        <f t="shared" si="3"/>
        <v>-0.31510554165926846</v>
      </c>
      <c r="M40" s="16">
        <f t="shared" si="4"/>
        <v>5.6219989474158352</v>
      </c>
    </row>
    <row r="41" spans="1:13" x14ac:dyDescent="0.2">
      <c r="A41" s="1">
        <v>36161</v>
      </c>
      <c r="B41">
        <v>4.9400000000000004</v>
      </c>
      <c r="C41">
        <v>5.25</v>
      </c>
      <c r="D41" s="8">
        <f t="shared" si="0"/>
        <v>6.2753036437246876E-2</v>
      </c>
      <c r="E41" s="10">
        <f t="shared" si="5"/>
        <v>5.3049999999999997</v>
      </c>
      <c r="F41" s="8">
        <f t="shared" si="1"/>
        <v>7.3886639676113211E-2</v>
      </c>
      <c r="G41" s="10">
        <f t="shared" si="6"/>
        <v>5.2720000000000002</v>
      </c>
      <c r="I41" s="10">
        <f t="shared" si="2"/>
        <v>5.6126532232479533</v>
      </c>
      <c r="K41" s="10">
        <f t="shared" si="7"/>
        <v>4.9719482427696446</v>
      </c>
      <c r="L41" s="16">
        <f t="shared" si="3"/>
        <v>-0.35983308153677096</v>
      </c>
      <c r="M41" s="16">
        <f t="shared" si="4"/>
        <v>5.0464941425654821</v>
      </c>
    </row>
    <row r="42" spans="1:13" x14ac:dyDescent="0.2">
      <c r="A42" s="1">
        <v>36192</v>
      </c>
      <c r="B42">
        <v>5.13</v>
      </c>
      <c r="C42">
        <v>4.9400000000000004</v>
      </c>
      <c r="D42" s="8">
        <f t="shared" si="0"/>
        <v>3.7037037037036938E-2</v>
      </c>
      <c r="E42" s="10">
        <f t="shared" si="5"/>
        <v>5.0950000000000006</v>
      </c>
      <c r="F42" s="8">
        <f t="shared" si="1"/>
        <v>6.8226120857698353E-3</v>
      </c>
      <c r="G42" s="10">
        <f t="shared" si="6"/>
        <v>5.0020000000000007</v>
      </c>
      <c r="I42" s="10">
        <f t="shared" si="2"/>
        <v>5.3435919339487725</v>
      </c>
      <c r="K42" s="10">
        <f t="shared" si="7"/>
        <v>4.9746345483698615</v>
      </c>
      <c r="L42" s="16">
        <f t="shared" si="3"/>
        <v>-0.14232144925457826</v>
      </c>
      <c r="M42" s="16">
        <f t="shared" si="4"/>
        <v>4.6121151612328735</v>
      </c>
    </row>
    <row r="43" spans="1:13" x14ac:dyDescent="0.2">
      <c r="A43" s="1">
        <v>36220</v>
      </c>
      <c r="B43">
        <v>5.63</v>
      </c>
      <c r="C43">
        <v>5.13</v>
      </c>
      <c r="D43" s="8">
        <f t="shared" si="0"/>
        <v>8.8809946714031973E-2</v>
      </c>
      <c r="E43" s="10">
        <f t="shared" si="5"/>
        <v>5.0350000000000001</v>
      </c>
      <c r="F43" s="8">
        <f t="shared" si="1"/>
        <v>0.105683836589698</v>
      </c>
      <c r="G43" s="10">
        <f t="shared" si="6"/>
        <v>5.0920000000000005</v>
      </c>
      <c r="I43" s="10">
        <f t="shared" si="2"/>
        <v>5.2581551603692631</v>
      </c>
      <c r="K43" s="10">
        <f t="shared" si="7"/>
        <v>5.3906939297345851</v>
      </c>
      <c r="L43" s="16">
        <f t="shared" si="3"/>
        <v>0.19270704911700282</v>
      </c>
      <c r="M43" s="16">
        <f t="shared" si="4"/>
        <v>4.8323130991152832</v>
      </c>
    </row>
    <row r="44" spans="1:13" x14ac:dyDescent="0.2">
      <c r="A44" s="1">
        <v>36251</v>
      </c>
      <c r="B44">
        <v>5.35</v>
      </c>
      <c r="C44">
        <v>5.63</v>
      </c>
      <c r="D44" s="8">
        <f t="shared" si="0"/>
        <v>5.2336448598130893E-2</v>
      </c>
      <c r="E44" s="10">
        <f t="shared" si="5"/>
        <v>5.38</v>
      </c>
      <c r="F44" s="8">
        <f t="shared" si="1"/>
        <v>5.607476635514066E-3</v>
      </c>
      <c r="G44" s="10">
        <f t="shared" si="6"/>
        <v>5.53</v>
      </c>
      <c r="I44" s="10">
        <f t="shared" si="2"/>
        <v>5.406893096221558</v>
      </c>
      <c r="K44" s="10">
        <f t="shared" si="7"/>
        <v>5.420020293655476</v>
      </c>
      <c r="L44" s="16">
        <f t="shared" si="3"/>
        <v>9.4678637999335707E-2</v>
      </c>
      <c r="M44" s="16">
        <f t="shared" si="4"/>
        <v>5.5834009788515875</v>
      </c>
    </row>
    <row r="45" spans="1:13" x14ac:dyDescent="0.2">
      <c r="A45" s="1">
        <v>36281</v>
      </c>
      <c r="B45">
        <v>5.74</v>
      </c>
      <c r="C45">
        <v>5.35</v>
      </c>
      <c r="D45" s="8">
        <f t="shared" si="0"/>
        <v>6.7944250871080233E-2</v>
      </c>
      <c r="E45" s="10">
        <f t="shared" si="5"/>
        <v>5.49</v>
      </c>
      <c r="F45" s="8">
        <f t="shared" si="1"/>
        <v>4.3554006968641111E-2</v>
      </c>
      <c r="G45" s="10">
        <f t="shared" si="6"/>
        <v>5.4060000000000006</v>
      </c>
      <c r="I45" s="10">
        <f t="shared" si="2"/>
        <v>5.384135857732935</v>
      </c>
      <c r="K45" s="10">
        <f t="shared" si="7"/>
        <v>5.6724096794964431</v>
      </c>
      <c r="L45" s="16">
        <f t="shared" si="3"/>
        <v>0.18930508670431456</v>
      </c>
      <c r="M45" s="16">
        <f t="shared" si="4"/>
        <v>5.5146989316548121</v>
      </c>
    </row>
    <row r="46" spans="1:13" x14ac:dyDescent="0.2">
      <c r="A46" s="1">
        <v>36312</v>
      </c>
      <c r="B46">
        <v>5.26</v>
      </c>
      <c r="C46">
        <v>5.74</v>
      </c>
      <c r="D46" s="8">
        <f t="shared" si="0"/>
        <v>9.1254752851711113E-2</v>
      </c>
      <c r="E46" s="10">
        <f t="shared" si="5"/>
        <v>5.5449999999999999</v>
      </c>
      <c r="F46" s="8">
        <f t="shared" si="1"/>
        <v>5.4182509505703448E-2</v>
      </c>
      <c r="G46" s="10">
        <f t="shared" si="6"/>
        <v>5.6620000000000008</v>
      </c>
      <c r="I46" s="10">
        <f t="shared" si="2"/>
        <v>5.5264815146397606</v>
      </c>
      <c r="K46" s="10">
        <f t="shared" si="7"/>
        <v>5.4405144298602268</v>
      </c>
      <c r="L46" s="16">
        <f t="shared" si="3"/>
        <v>-6.3415115100003944E-2</v>
      </c>
      <c r="M46" s="16">
        <f t="shared" si="4"/>
        <v>5.861714766200758</v>
      </c>
    </row>
    <row r="47" spans="1:13" x14ac:dyDescent="0.2">
      <c r="A47" s="2">
        <v>36342</v>
      </c>
      <c r="C47" s="3">
        <v>5.26</v>
      </c>
      <c r="E47" s="10">
        <f>AVERAGE(B46,B45)</f>
        <v>5.5</v>
      </c>
      <c r="G47" s="10">
        <f>(0.8*B46+0.2*B45)</f>
        <v>5.3559999999999999</v>
      </c>
      <c r="I47" s="10">
        <f t="shared" si="2"/>
        <v>5.4198889087838564</v>
      </c>
      <c r="L47" s="17">
        <v>1</v>
      </c>
      <c r="M47" s="16">
        <f t="shared" si="4"/>
        <v>5.3770993147602226</v>
      </c>
    </row>
    <row r="48" spans="1:13" x14ac:dyDescent="0.2">
      <c r="A48" s="2">
        <v>36373</v>
      </c>
      <c r="C48" s="3">
        <v>5.26</v>
      </c>
      <c r="E48" s="10">
        <f t="shared" si="5"/>
        <v>5.26</v>
      </c>
      <c r="G48" s="10">
        <f>(0.8*B46+0.2*G47)</f>
        <v>5.2792000000000003</v>
      </c>
      <c r="I48" s="10">
        <f>(0.4*$B$46+0.6*I47)</f>
        <v>5.3559333452703139</v>
      </c>
      <c r="L48" s="17">
        <v>2</v>
      </c>
      <c r="M48" s="10">
        <f>$K$46+L48*$L$46</f>
        <v>5.3136841996602193</v>
      </c>
    </row>
    <row r="49" spans="1:14" x14ac:dyDescent="0.2">
      <c r="A49" s="2">
        <v>36404</v>
      </c>
      <c r="C49" s="3">
        <v>5.26</v>
      </c>
      <c r="E49" s="10">
        <f>AVERAGE(E48,E47)</f>
        <v>5.38</v>
      </c>
      <c r="G49" s="10">
        <f>(0.8*G48+0.2*G47)</f>
        <v>5.2945600000000006</v>
      </c>
      <c r="I49" s="10">
        <f t="shared" ref="I49:I52" si="8">(0.4*$B$46+0.6*I48)</f>
        <v>5.3175600071621885</v>
      </c>
      <c r="L49" s="17">
        <v>3</v>
      </c>
      <c r="M49" s="10">
        <f t="shared" ref="M49:M52" si="9">$K$46+L49*$L$46</f>
        <v>5.2502690845602151</v>
      </c>
    </row>
    <row r="50" spans="1:14" x14ac:dyDescent="0.2">
      <c r="A50" s="2">
        <v>36434</v>
      </c>
      <c r="C50" s="3">
        <v>5.26</v>
      </c>
      <c r="E50" s="10">
        <f t="shared" ref="E50:E52" si="10">AVERAGE(E49,E48)</f>
        <v>5.32</v>
      </c>
      <c r="G50" s="10">
        <f t="shared" ref="G50:G52" si="11">(0.8*G49+0.2*G48)</f>
        <v>5.2914880000000002</v>
      </c>
      <c r="I50" s="10">
        <f t="shared" si="8"/>
        <v>5.2945360042973135</v>
      </c>
      <c r="L50" s="17">
        <v>4</v>
      </c>
      <c r="M50" s="10">
        <f t="shared" si="9"/>
        <v>5.1868539694602109</v>
      </c>
    </row>
    <row r="51" spans="1:14" x14ac:dyDescent="0.2">
      <c r="A51" s="2">
        <v>36465</v>
      </c>
      <c r="C51" s="3">
        <v>5.26</v>
      </c>
      <c r="E51" s="10">
        <f t="shared" si="10"/>
        <v>5.35</v>
      </c>
      <c r="G51" s="10">
        <f t="shared" si="11"/>
        <v>5.292102400000001</v>
      </c>
      <c r="I51" s="10">
        <f t="shared" si="8"/>
        <v>5.2807216025783887</v>
      </c>
      <c r="L51" s="17">
        <v>5</v>
      </c>
      <c r="M51" s="10">
        <f t="shared" si="9"/>
        <v>5.1234388543602067</v>
      </c>
    </row>
    <row r="52" spans="1:14" ht="17" customHeight="1" x14ac:dyDescent="0.2">
      <c r="A52" s="2">
        <v>36495</v>
      </c>
      <c r="C52" s="3">
        <v>5.26</v>
      </c>
      <c r="E52" s="10">
        <f t="shared" si="10"/>
        <v>5.335</v>
      </c>
      <c r="G52" s="10">
        <f t="shared" si="11"/>
        <v>5.2919795200000017</v>
      </c>
      <c r="I52" s="10">
        <f t="shared" si="8"/>
        <v>5.2724329615470333</v>
      </c>
      <c r="L52" s="17">
        <v>6</v>
      </c>
      <c r="M52" s="10">
        <f t="shared" si="9"/>
        <v>5.0600237392602034</v>
      </c>
    </row>
    <row r="53" spans="1:14" ht="5" customHeight="1" x14ac:dyDescent="0.2">
      <c r="A53" s="5"/>
      <c r="B53" s="6"/>
      <c r="C53" s="6"/>
      <c r="D53" s="9"/>
      <c r="E53" s="11"/>
      <c r="F53" s="9"/>
      <c r="G53" s="11"/>
      <c r="H53" s="6"/>
      <c r="I53" s="11"/>
      <c r="J53" s="6"/>
      <c r="K53" s="11"/>
      <c r="L53" s="11"/>
      <c r="M53" s="11"/>
      <c r="N53" s="11"/>
    </row>
    <row r="54" spans="1:14" x14ac:dyDescent="0.2">
      <c r="B54" s="4" t="s">
        <v>3</v>
      </c>
      <c r="D54" s="7">
        <f>AVERAGE(D6:D46)</f>
        <v>6.3503194402602589E-2</v>
      </c>
      <c r="F54" s="7">
        <f>AVERAGE(F6:F46)</f>
        <v>7.8996541408231313E-2</v>
      </c>
    </row>
  </sheetData>
  <mergeCells count="1">
    <mergeCell ref="K3:M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Saigeetha Panikker</dc:creator>
  <cp:lastModifiedBy>Saigeetha Panikker</cp:lastModifiedBy>
  <dcterms:created xsi:type="dcterms:W3CDTF">2021-04-05T21:17:02Z</dcterms:created>
  <dcterms:modified xsi:type="dcterms:W3CDTF">2021-04-08T15:55:54Z</dcterms:modified>
</cp:coreProperties>
</file>