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achi\OneDrive\Documents\data science projects\"/>
    </mc:Choice>
  </mc:AlternateContent>
  <xr:revisionPtr revIDLastSave="0" documentId="13_ncr:1_{8BC8440E-F52D-4A9C-9E1F-C6E34CD0A6DF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" sheetId="6" r:id="rId1"/>
    <sheet name="DASHBOARD(1)" sheetId="7" r:id="rId2"/>
    <sheet name="DASHBOARD(2)" sheetId="14" r:id="rId3"/>
    <sheet name="REPORT" sheetId="20" r:id="rId4"/>
    <sheet name="KEY_METRICES" sheetId="8" r:id="rId5"/>
    <sheet name="MONTHLY_R&amp;P" sheetId="10" r:id="rId6"/>
    <sheet name="COUNTRYWISE_REVENUE" sheetId="11" r:id="rId7"/>
    <sheet name="MONTHLY_GS" sheetId="12" r:id="rId8"/>
    <sheet name="PRODUCT_SUMMARY(1)" sheetId="15" r:id="rId9"/>
    <sheet name="PRODUCT_SUMMARY(2)" sheetId="16" r:id="rId10"/>
  </sheets>
  <definedNames>
    <definedName name="_xlnm._FilterDatabase" localSheetId="3" hidden="1">REPORT!$L$14:$M$16</definedName>
    <definedName name="all" localSheetId="2">'DASHBOARD(2)'!$AG$84</definedName>
    <definedName name="all">'DASHBOARD(1)'!$AG$84</definedName>
    <definedName name="_xlnm.Criteria" localSheetId="3">REPORT!$B$24:$B$36</definedName>
    <definedName name="Dashboard" localSheetId="2">'DASHBOARD(2)'!$AG$84</definedName>
    <definedName name="Dashboard">'DASHBOARD(1)'!$AG$84</definedName>
    <definedName name="NativeTimeline_Date">#N/A</definedName>
  </definedNames>
  <calcPr calcId="191029"/>
  <pivotCaches>
    <pivotCache cacheId="0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0" l="1"/>
  <c r="E17" i="20"/>
  <c r="E16" i="20"/>
  <c r="E15" i="20"/>
  <c r="E14" i="20"/>
  <c r="M19" i="20"/>
  <c r="M20" i="20"/>
  <c r="M21" i="20"/>
  <c r="M22" i="20"/>
  <c r="M23" i="20"/>
  <c r="E25" i="20"/>
  <c r="E26" i="20"/>
  <c r="E27" i="20"/>
  <c r="E28" i="20"/>
  <c r="E24" i="20"/>
  <c r="M7" i="20"/>
  <c r="M8" i="20"/>
  <c r="M9" i="20"/>
  <c r="M10" i="20"/>
  <c r="M11" i="20"/>
  <c r="M12" i="20"/>
  <c r="M6" i="20"/>
  <c r="C13" i="8"/>
  <c r="C11" i="8"/>
  <c r="C9" i="8"/>
  <c r="C14" i="8"/>
  <c r="C10" i="8"/>
  <c r="C12" i="8"/>
</calcChain>
</file>

<file path=xl/sharedStrings.xml><?xml version="1.0" encoding="utf-8"?>
<sst xmlns="http://schemas.openxmlformats.org/spreadsheetml/2006/main" count="3635" uniqueCount="77">
  <si>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</si>
  <si>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</si>
  <si>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</si>
  <si>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</si>
  <si>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</si>
  <si>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</si>
  <si>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</si>
  <si>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</si>
  <si>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</si>
  <si>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</si>
  <si>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</si>
  <si>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</si>
  <si>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</si>
  <si>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</si>
  <si>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</si>
  <si>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</si>
  <si>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</si>
  <si>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</si>
  <si>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</si>
  <si>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</si>
  <si>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</si>
  <si>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</si>
  <si>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</si>
  <si>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</si>
  <si>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</si>
  <si>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</si>
  <si>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</si>
  <si>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</si>
  <si>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</si>
  <si>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</si>
  <si>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</si>
  <si>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</si>
  <si>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</si>
  <si>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</si>
  <si>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</si>
  <si>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</si>
  <si>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Discount Band</t>
  </si>
  <si>
    <t>None</t>
  </si>
  <si>
    <t>Low</t>
  </si>
  <si>
    <t>Medium</t>
  </si>
  <si>
    <t>High</t>
  </si>
  <si>
    <t>Month Name</t>
  </si>
  <si>
    <t>Sum of  Sales</t>
  </si>
  <si>
    <t>REVENUE</t>
  </si>
  <si>
    <t>Sum of Gross Sales</t>
  </si>
  <si>
    <t>TOTAL PROFIT</t>
  </si>
  <si>
    <t>Row Labels</t>
  </si>
  <si>
    <t>Grand Total</t>
  </si>
  <si>
    <t>GROSS SALES</t>
  </si>
  <si>
    <t>PROFIT MARGIN</t>
  </si>
  <si>
    <t>TOTAL COGS</t>
  </si>
  <si>
    <t>Sum of COGS</t>
  </si>
  <si>
    <t>Sum of Units Sold</t>
  </si>
  <si>
    <t>UNITS SOLD</t>
  </si>
  <si>
    <t>Total Sales</t>
  </si>
  <si>
    <t>Total Product Sold</t>
  </si>
  <si>
    <t>Growth(%)</t>
  </si>
  <si>
    <t>Months</t>
  </si>
  <si>
    <t>2023</t>
  </si>
  <si>
    <t>2024</t>
  </si>
  <si>
    <t>Total</t>
  </si>
  <si>
    <t>Watch</t>
  </si>
  <si>
    <t>Bracelet</t>
  </si>
  <si>
    <t>RC Car</t>
  </si>
  <si>
    <t>Perfumes</t>
  </si>
  <si>
    <t>Chain</t>
  </si>
  <si>
    <t>Base</t>
  </si>
  <si>
    <t xml:space="preserve">Revenue </t>
  </si>
  <si>
    <t>Profit(%)</t>
  </si>
  <si>
    <t xml:space="preserve"> Total</t>
  </si>
  <si>
    <t>Products</t>
  </si>
  <si>
    <t>Segments</t>
  </si>
  <si>
    <t>Revenue</t>
  </si>
  <si>
    <t>Monthly revenue and growth% of each year</t>
  </si>
  <si>
    <t>Revenue, Profit &amp; Profit% of each country</t>
  </si>
  <si>
    <t>Revenue, Profit &amp; Profit% by each Product</t>
  </si>
  <si>
    <t>Revenue, Profit &amp; Profit% by each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</si>
</sst>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m/d/yy\ h:mm;@"/>
    <numFmt numFmtId="166" formatCode="0.00,,\ &quot;M&quot;"/>
    <numFmt numFmtId="167" formatCode="0.00,,&quot;M&quot;"/>
    <numFmt numFmtId="168" formatCode="0.0000,,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4" fillId="3" borderId="1" xfId="0" applyFont="1" applyFill="1" applyBorder="1"/>
    <xf numFmtId="0" fontId="4" fillId="3" borderId="2" xfId="0" applyFont="1" applyFill="1" applyBorder="1"/>
    <xf numFmtId="0" fontId="5" fillId="4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0.00,,&quot;M&quot;"/>
    </dxf>
    <dxf>
      <numFmt numFmtId="167" formatCode="0.00,,&quot;M&quot;"/>
    </dxf>
    <dxf>
      <alignment horizontal="left" vertical="bottom" textRotation="0" wrapText="0" indent="0" justifyLastLine="0" shrinkToFit="0" readingOrder="0"/>
    </dxf>
    <dxf>
      <numFmt numFmtId="167" formatCode="0.00,,&quot;M&quot;"/>
    </dxf>
    <dxf>
      <numFmt numFmtId="167" formatCode="0.00,,&quot;M&quot;"/>
    </dxf>
    <dxf>
      <numFmt numFmtId="166" formatCode="0.00,,\ &quot;M&quot;"/>
    </dxf>
    <dxf>
      <numFmt numFmtId="166" formatCode="0.00,,\ &quot;M&quot;"/>
    </dxf>
    <dxf>
      <numFmt numFmtId="166" formatCode="0.00,,\ &quot;M&quot;"/>
    </dxf>
    <dxf>
      <numFmt numFmtId="166" formatCode="0.00,,\ &quot;M&quot;"/>
    </dxf>
    <dxf>
      <numFmt numFmtId="166" formatCode="0.00,,\ &quot;M&quot;"/>
    </dxf>
    <dxf>
      <numFmt numFmtId="166" formatCode="0.00,,\ &quot;M&quot;"/>
    </dxf>
    <dxf>
      <numFmt numFmtId="169" formatCode="0,,\ &quot;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0.00,,&quot;M&quot;"/>
    </dxf>
    <dxf>
      <numFmt numFmtId="167" formatCode="0.00,,&quot;M&quot;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0.00,,&quot;M&quot;"/>
    </dxf>
    <dxf>
      <numFmt numFmtId="167" formatCode="0.00,,&quot;M&quot;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7" formatCode="0.00,,&quot;M&quot;"/>
    </dxf>
    <dxf>
      <numFmt numFmtId="167" formatCode="0.00,,&quot;M&quot;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Table Style 1" pivot="0" count="0" xr9:uid="{F2C7841E-7C36-408A-A3DB-D8E460BE1EA8}"/>
    <tableStyle name="Timeline Style 1" pivot="0" table="0" count="8" xr9:uid="{DCF523A2-3F4E-44FC-AD8C-6AE8F5525FC7}">
      <tableStyleElement type="wholeTable" dxfId="44"/>
      <tableStyleElement type="headerRow" dxfId="43"/>
    </tableStyle>
    <tableStyle name="Timeline Style 2" pivot="0" table="0" count="8" xr9:uid="{AABC04F3-CC68-4347-A5C4-9E65F265C123}">
      <tableStyleElement type="wholeTable" dxfId="42"/>
      <tableStyleElement type="headerRow" dxfId="41"/>
    </tableStyle>
  </tableStyles>
  <colors>
    <mruColors>
      <color rgb="FFAD84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[Financial_ANALYSIS.xlsx]MONTHLY_R&amp;P!PivotTable4</c:name>
    <c:fmtId val="46"/>
  </c:pivotSource>
  <c:chart>
    <c:autoTitleDeleted val="0"/>
    <c:pivotFmts>
      <c:pivotFmt>
        <c:idx val="0"/>
        <c:spPr>
          <a:noFill/>
          <a:ln w="22225" cap="rnd" cmpd="sng" algn="ctr">
            <a:solidFill>
              <a:schemeClr val="tx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bg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2225" cap="rnd" cmpd="sng" algn="ctr">
            <a:solidFill>
              <a:schemeClr val="bg1"/>
            </a:solidFill>
            <a:miter lim="800000"/>
          </a:ln>
          <a:effectLst>
            <a:glow rad="139700">
              <a:schemeClr val="accent1">
                <a:tint val="77000"/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</c:marker>
      </c:pivotFmt>
      <c:pivotFmt>
        <c:idx val="27"/>
        <c:spPr>
          <a:noFill/>
          <a:ln w="22225" cap="rnd" cmpd="sng" algn="ctr">
            <a:solidFill>
              <a:schemeClr val="tx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2225" cap="rnd" cmpd="sng" algn="ctr">
            <a:solidFill>
              <a:schemeClr val="bg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2225" cap="rnd">
            <a:solidFill>
              <a:schemeClr val="tx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2225" cap="rnd">
            <a:solidFill>
              <a:schemeClr val="bg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67047986926166"/>
          <c:y val="8.7226994352978607E-2"/>
          <c:w val="0.72026971090979219"/>
          <c:h val="0.67816985376827899"/>
        </c:manualLayout>
      </c:layout>
      <c:lineChart>
        <c:grouping val="standard"/>
        <c:varyColors val="0"/>
        <c:ser>
          <c:idx val="0"/>
          <c:order val="0"/>
          <c:tx>
            <c:strRef>
              <c:f>'MONTHLY_R&amp;P'!$B$3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'MONTHLY_R&amp;P'!$A$4:$A$16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'MONTHLY_R&amp;P'!$B$4:$B$16</c:f>
              <c:numCache>
                <c:formatCode>0.00,,\ "M"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0-408C-91EA-A3B6F6C8580C}"/>
            </c:ext>
          </c:extLst>
        </c:ser>
        <c:ser>
          <c:idx val="1"/>
          <c:order val="1"/>
          <c:tx>
            <c:strRef>
              <c:f>'MONTHLY_R&amp;P'!$C$3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glow rad="63500">
                  <a:schemeClr val="accent1">
                    <a:tint val="77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'MONTHLY_R&amp;P'!$A$4:$A$16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'MONTHLY_R&amp;P'!$C$4:$C$16</c:f>
              <c:numCache>
                <c:formatCode>0.00,,\ "M"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0-408C-91EA-A3B6F6C8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92783"/>
        <c:axId val="153093263"/>
      </c:lineChart>
      <c:catAx>
        <c:axId val="1530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3263"/>
        <c:crosses val="autoZero"/>
        <c:auto val="1"/>
        <c:lblAlgn val="ctr"/>
        <c:lblOffset val="100"/>
        <c:noMultiLvlLbl val="0"/>
      </c:catAx>
      <c:valAx>
        <c:axId val="153093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899166502036709"/>
          <c:y val="9.1601049868763706E-4"/>
          <c:w val="0.51568406099775155"/>
          <c:h val="9.655268091488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[Financial_ANALYSIS.xlsx]PRODUCT_SUMMARY(2)!PivotTable9</c:name>
    <c:fmtId val="0"/>
  </c:pivotSource>
  <c:chart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1828720132482534E-3"/>
              <c:y val="2.65181649429859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4.731488052992666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-3.5486160397444995E-3"/>
              <c:y val="5.56881463802703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4949136503430326E-2"/>
              <c:y val="-2.65181649429859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-1.1828720132481666E-3"/>
              <c:y val="5.56881463802703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4028109254839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602318429145975E-2"/>
              <c:y val="-3.44736144258817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2.3657440264963333E-3"/>
              <c:y val="6.3643595863166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09917793688675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70603674540682"/>
          <c:y val="0.21296296296296297"/>
          <c:w val="0.75722594050743652"/>
          <c:h val="0.65077245552639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'PRODUCT_SUMMARY(2)'!$B$3</c:f>
              <c:strCache>
                <c:ptCount val="1"/>
                <c:pt idx="0">
                  <c:v>Total Product Sold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90-4FBC-9D41-9D7081881CD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90-4FBC-9D41-9D7081881CD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90-4FBC-9D41-9D7081881CD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90-4FBC-9D41-9D7081881CD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90-4FBC-9D41-9D7081881CD3}"/>
              </c:ext>
            </c:extLst>
          </c:dPt>
          <c:dLbls>
            <c:dLbl>
              <c:idx val="0"/>
              <c:layout>
                <c:manualLayout>
                  <c:x val="-1.1828720132481666E-3"/>
                  <c:y val="5.5688146380270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90-4FBC-9D41-9D7081881CD3}"/>
                </c:ext>
              </c:extLst>
            </c:dLbl>
            <c:dLbl>
              <c:idx val="1"/>
              <c:layout>
                <c:manualLayout>
                  <c:x val="-3.5486160397444995E-3"/>
                  <c:y val="5.5688146380270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90-4FBC-9D41-9D7081881CD3}"/>
                </c:ext>
              </c:extLst>
            </c:dLbl>
            <c:dLbl>
              <c:idx val="2"/>
              <c:layout>
                <c:manualLayout>
                  <c:x val="0"/>
                  <c:y val="0.114028109254839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90-4FBC-9D41-9D7081881CD3}"/>
                </c:ext>
              </c:extLst>
            </c:dLbl>
            <c:dLbl>
              <c:idx val="3"/>
              <c:layout>
                <c:manualLayout>
                  <c:x val="2.3657440264963333E-3"/>
                  <c:y val="6.3643595863166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90-4FBC-9D41-9D7081881CD3}"/>
                </c:ext>
              </c:extLst>
            </c:dLbl>
            <c:dLbl>
              <c:idx val="4"/>
              <c:layout>
                <c:manualLayout>
                  <c:x val="0"/>
                  <c:y val="6.0991779368867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90-4FBC-9D41-9D7081881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'PRODUCT_SUMMARY(2)'!$A$4:$A$9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'PRODUCT_SUMMARY(2)'!$B$4:$B$9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0-47E6-B304-5C03D528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5204687"/>
        <c:axId val="1735208047"/>
      </c:barChart>
      <c:lineChart>
        <c:grouping val="standard"/>
        <c:varyColors val="0"/>
        <c:ser>
          <c:idx val="1"/>
          <c:order val="1"/>
          <c:tx>
            <c:strRef>
              <c:f>'PRODUCT_SUMMARY(2)'!$C$3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0-4FBC-9D41-9D7081881CD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0-4FBC-9D41-9D7081881CD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190-4FBC-9D41-9D7081881CD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0-47E6-B304-5C03D5284147}"/>
              </c:ext>
            </c:extLst>
          </c:dPt>
          <c:dLbls>
            <c:dLbl>
              <c:idx val="0"/>
              <c:layout>
                <c:manualLayout>
                  <c:x val="4.73148805299266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90-4FBC-9D41-9D7081881CD3}"/>
                </c:ext>
              </c:extLst>
            </c:dLbl>
            <c:dLbl>
              <c:idx val="1"/>
              <c:layout>
                <c:manualLayout>
                  <c:x val="-4.4949136503430326E-2"/>
                  <c:y val="-2.6518164942985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90-4FBC-9D41-9D7081881CD3}"/>
                </c:ext>
              </c:extLst>
            </c:dLbl>
            <c:dLbl>
              <c:idx val="2"/>
              <c:layout>
                <c:manualLayout>
                  <c:x val="-2.602318429145975E-2"/>
                  <c:y val="-3.4473614425881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90-4FBC-9D41-9D7081881CD3}"/>
                </c:ext>
              </c:extLst>
            </c:dLbl>
            <c:dLbl>
              <c:idx val="3"/>
              <c:layout>
                <c:manualLayout>
                  <c:x val="-1.1828720132482534E-3"/>
                  <c:y val="2.65181649429859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90-47E6-B304-5C03D52841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'PRODUCT_SUMMARY(2)'!$A$4:$A$9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'PRODUCT_SUMMARY(2)'!$C$4:$C$9</c:f>
              <c:numCache>
                <c:formatCode>0.00,,"M"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0-47E6-B304-5C03D528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49279"/>
        <c:axId val="451348799"/>
      </c:lineChart>
      <c:catAx>
        <c:axId val="45134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48799"/>
        <c:crosses val="autoZero"/>
        <c:auto val="1"/>
        <c:lblAlgn val="ctr"/>
        <c:lblOffset val="100"/>
        <c:noMultiLvlLbl val="0"/>
      </c:catAx>
      <c:valAx>
        <c:axId val="451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49279"/>
        <c:crosses val="autoZero"/>
        <c:crossBetween val="between"/>
      </c:valAx>
      <c:valAx>
        <c:axId val="1735208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04687"/>
        <c:crosses val="max"/>
        <c:crossBetween val="between"/>
      </c:valAx>
      <c:catAx>
        <c:axId val="1735204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52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62401574803153"/>
          <c:y val="5.1504082822980461E-2"/>
          <c:w val="0.6439315398075240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[Financial_ANALYSIS.xlsx]COUNTRYWISE_REVENUE!PivotTable5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638668473984272E-2"/>
          <c:y val="3.7199223600044004E-2"/>
          <c:w val="0.6137744508242079"/>
          <c:h val="0.93286065663947693"/>
        </c:manualLayout>
      </c:layout>
      <c:doughnutChart>
        <c:varyColors val="1"/>
        <c:ser>
          <c:idx val="0"/>
          <c:order val="0"/>
          <c:tx>
            <c:strRef>
              <c:f>COUNTRYWISE_REVENUE!$B$3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F-46C9-9CB2-B3510C254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F-46C9-9CB2-B3510C254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F-46C9-9CB2-B3510C254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F-46C9-9CB2-B3510C254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F-46C9-9CB2-B3510C254EF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8F-46C9-9CB2-B3510C254EF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8F-46C9-9CB2-B3510C254EFE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8F-46C9-9CB2-B3510C254EFE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8F-46C9-9CB2-B3510C254EFE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8F-46C9-9CB2-B3510C254E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COUNTRYWISE_REVENUE!$A$4:$A$9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COUNTRYWISE_REVENUE!$B$4:$B$9</c:f>
              <c:numCache>
                <c:formatCode>0.00,,\ "M"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8F-46C9-9CB2-B3510C25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>
            <a:schemeClr val="accent1">
              <a:alpha val="40000"/>
            </a:schemeClr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63301679891560947"/>
          <c:y val="0.18621104248196521"/>
          <c:w val="0.34300451321727915"/>
          <c:h val="0.541911307329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[Financial_ANALYSIS.xlsx]MONTHLY_GS!PivotTable6</c:name>
    <c:fmtId val="16"/>
  </c:pivotSource>
  <c:chart>
    <c:autoTitleDeleted val="1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dLbl>
          <c:idx val="0"/>
          <c:layout>
            <c:manualLayout>
              <c:x val="-6.2421972534332081E-3"/>
              <c:y val="-0.358126721763085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-3.1210986267166056E-2"/>
              <c:y val="-0.13774104683195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  <c:dLbl>
          <c:idx val="0"/>
          <c:layout>
            <c:manualLayout>
              <c:x val="-2.8609740242741556E-17"/>
              <c:y val="-0.133149678604224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-2.8609740242741556E-17"/>
              <c:y val="-0.110192837465564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dLbl>
          <c:idx val="0"/>
          <c:layout>
            <c:manualLayout>
              <c:x val="-3.1210986267166041E-3"/>
              <c:y val="-0.13774104683195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1937557392102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tx1"/>
          </a:solidFill>
          <a:ln>
            <a:noFill/>
          </a:ln>
          <a:effectLst/>
        </c:spPr>
        <c:dLbl>
          <c:idx val="0"/>
          <c:layout>
            <c:manualLayout>
              <c:x val="-5.7219480485483111E-17"/>
              <c:y val="-0.169880624426078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56106519742883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  <c:dLbl>
          <c:idx val="0"/>
          <c:layout>
            <c:manualLayout>
              <c:x val="-3.1210986267166041E-3"/>
              <c:y val="-0.119375573921028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83654729109274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-3.1210986267167186E-3"/>
              <c:y val="-0.224977043158861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tx1"/>
          </a:solidFill>
          <a:ln>
            <a:noFill/>
          </a:ln>
          <a:effectLst/>
        </c:spPr>
        <c:dLbl>
          <c:idx val="0"/>
          <c:layout>
            <c:manualLayout>
              <c:x val="6.2421972534330936E-3"/>
              <c:y val="-0.289256198347107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512238638709489"/>
          <c:y val="9.6568404156092053E-2"/>
          <c:w val="0.84209118074767686"/>
          <c:h val="0.69977922578134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MONTHLY_GS!$B$3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BA-4C3D-8CAC-73F2388D054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BA-4C3D-8CAC-73F2388D054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ABA-4C3D-8CAC-73F2388D054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BA-4C3D-8CAC-73F2388D054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ABA-4C3D-8CAC-73F2388D054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BA-4C3D-8CAC-73F2388D054D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ABA-4C3D-8CAC-73F2388D054D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BA-4C3D-8CAC-73F2388D054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ABA-4C3D-8CAC-73F2388D054D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BA-4C3D-8CAC-73F2388D054D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BA-4C3D-8CAC-73F2388D054D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BA-4C3D-8CAC-73F2388D054D}"/>
              </c:ext>
            </c:extLst>
          </c:dPt>
          <c:dLbls>
            <c:dLbl>
              <c:idx val="0"/>
              <c:layout>
                <c:manualLayout>
                  <c:x val="-3.1210986267166056E-2"/>
                  <c:y val="-0.13774104683195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BA-4C3D-8CAC-73F2388D054D}"/>
                </c:ext>
              </c:extLst>
            </c:dLbl>
            <c:dLbl>
              <c:idx val="1"/>
              <c:layout>
                <c:manualLayout>
                  <c:x val="-2.8609740242741556E-17"/>
                  <c:y val="-0.133149678604224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BA-4C3D-8CAC-73F2388D054D}"/>
                </c:ext>
              </c:extLst>
            </c:dLbl>
            <c:dLbl>
              <c:idx val="2"/>
              <c:layout>
                <c:manualLayout>
                  <c:x val="-2.8609740242741556E-17"/>
                  <c:y val="-0.110192837465564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BA-4C3D-8CAC-73F2388D054D}"/>
                </c:ext>
              </c:extLst>
            </c:dLbl>
            <c:dLbl>
              <c:idx val="3"/>
              <c:layout>
                <c:manualLayout>
                  <c:x val="-3.1210986267166041E-3"/>
                  <c:y val="-0.13774104683195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BA-4C3D-8CAC-73F2388D054D}"/>
                </c:ext>
              </c:extLst>
            </c:dLbl>
            <c:dLbl>
              <c:idx val="4"/>
              <c:layout>
                <c:manualLayout>
                  <c:x val="0"/>
                  <c:y val="-0.119375573921028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BA-4C3D-8CAC-73F2388D054D}"/>
                </c:ext>
              </c:extLst>
            </c:dLbl>
            <c:dLbl>
              <c:idx val="5"/>
              <c:layout>
                <c:manualLayout>
                  <c:x val="-5.7219480485483111E-17"/>
                  <c:y val="-0.169880624426078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BA-4C3D-8CAC-73F2388D054D}"/>
                </c:ext>
              </c:extLst>
            </c:dLbl>
            <c:dLbl>
              <c:idx val="6"/>
              <c:layout>
                <c:manualLayout>
                  <c:x val="0"/>
                  <c:y val="-0.15610651974288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BA-4C3D-8CAC-73F2388D054D}"/>
                </c:ext>
              </c:extLst>
            </c:dLbl>
            <c:dLbl>
              <c:idx val="7"/>
              <c:layout>
                <c:manualLayout>
                  <c:x val="-3.1210986267166041E-3"/>
                  <c:y val="-0.11937557392102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BA-4C3D-8CAC-73F2388D054D}"/>
                </c:ext>
              </c:extLst>
            </c:dLbl>
            <c:dLbl>
              <c:idx val="8"/>
              <c:layout>
                <c:manualLayout>
                  <c:x val="0"/>
                  <c:y val="-0.183654729109274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BA-4C3D-8CAC-73F2388D054D}"/>
                </c:ext>
              </c:extLst>
            </c:dLbl>
            <c:dLbl>
              <c:idx val="9"/>
              <c:layout>
                <c:manualLayout>
                  <c:x val="-6.2421972534332081E-3"/>
                  <c:y val="-0.358126721763085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BA-4C3D-8CAC-73F2388D054D}"/>
                </c:ext>
              </c:extLst>
            </c:dLbl>
            <c:dLbl>
              <c:idx val="10"/>
              <c:layout>
                <c:manualLayout>
                  <c:x val="-3.1210986267167186E-3"/>
                  <c:y val="-0.22497704315886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BA-4C3D-8CAC-73F2388D054D}"/>
                </c:ext>
              </c:extLst>
            </c:dLbl>
            <c:dLbl>
              <c:idx val="11"/>
              <c:layout>
                <c:manualLayout>
                  <c:x val="6.2421972534330936E-3"/>
                  <c:y val="-0.289256198347107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BA-4C3D-8CAC-73F2388D0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MONTHLY_GS!$A$4:$A$16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MONTHLY_GS!$B$4:$B$16</c:f>
              <c:numCache>
                <c:formatCode>0.00,,\ "M"</c:formatCode>
                <c:ptCount val="12"/>
                <c:pt idx="0">
                  <c:v>7307403.5</c:v>
                </c:pt>
                <c:pt idx="1">
                  <c:v>7699201</c:v>
                </c:pt>
                <c:pt idx="2">
                  <c:v>6124026</c:v>
                </c:pt>
                <c:pt idx="3">
                  <c:v>7429392.5</c:v>
                </c:pt>
                <c:pt idx="4">
                  <c:v>6767911</c:v>
                </c:pt>
                <c:pt idx="5">
                  <c:v>10268972</c:v>
                </c:pt>
                <c:pt idx="6">
                  <c:v>8833027.5</c:v>
                </c:pt>
                <c:pt idx="7">
                  <c:v>6325959</c:v>
                </c:pt>
                <c:pt idx="8">
                  <c:v>11575053</c:v>
                </c:pt>
                <c:pt idx="9">
                  <c:v>23142112</c:v>
                </c:pt>
                <c:pt idx="10">
                  <c:v>14115248</c:v>
                </c:pt>
                <c:pt idx="11">
                  <c:v>18343293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A-4C3D-8CAC-73F2388D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827487"/>
        <c:axId val="1858828447"/>
      </c:barChart>
      <c:catAx>
        <c:axId val="18588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28447"/>
        <c:crosses val="autoZero"/>
        <c:auto val="1"/>
        <c:lblAlgn val="ctr"/>
        <c:lblOffset val="100"/>
        <c:noMultiLvlLbl val="0"/>
      </c:catAx>
      <c:valAx>
        <c:axId val="1858828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[Financial_ANALYSIS.xlsx]PRODUCT_SUMMARY(1)!PivotTable8</c:name>
    <c:fmtId val="4"/>
  </c:pivotSource>
  <c:chart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03018372703412"/>
          <c:y val="0.15740740740740741"/>
          <c:w val="0.81078696412948381"/>
          <c:h val="0.74259842519685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'PRODUCT_SUMMARY(1)'!$B$3</c:f>
              <c:strCache>
                <c:ptCount val="1"/>
                <c:pt idx="0">
                  <c:v>Total Product Sold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'PRODUCT_SUMMARY(1)'!$A$4:$A$10</c:f>
              <c:strCache>
                <c:ptCount val="6"/>
                <c:pt idx="0">
                  <c:v>Watch</c:v>
                </c:pt>
                <c:pt idx="1">
                  <c:v>Bracelet</c:v>
                </c:pt>
                <c:pt idx="2">
                  <c:v>RC Car</c:v>
                </c:pt>
                <c:pt idx="3">
                  <c:v>Perfumes</c:v>
                </c:pt>
                <c:pt idx="4">
                  <c:v>Chain</c:v>
                </c:pt>
                <c:pt idx="5">
                  <c:v>Base</c:v>
                </c:pt>
              </c:strCache>
            </c:strRef>
          </c:cat>
          <c:val>
            <c:numRef>
              <c:f>'PRODUCT_SUMMARY(1)'!$B$4:$B$10</c:f>
              <c:numCache>
                <c:formatCode>General</c:formatCode>
                <c:ptCount val="6"/>
                <c:pt idx="0">
                  <c:v>93</c:v>
                </c:pt>
                <c:pt idx="1">
                  <c:v>93</c:v>
                </c:pt>
                <c:pt idx="2">
                  <c:v>202</c:v>
                </c:pt>
                <c:pt idx="3">
                  <c:v>109</c:v>
                </c:pt>
                <c:pt idx="4">
                  <c:v>109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0-458A-8718-B1DDF252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1350239"/>
        <c:axId val="451349759"/>
      </c:barChart>
      <c:lineChart>
        <c:grouping val="standard"/>
        <c:varyColors val="0"/>
        <c:ser>
          <c:idx val="1"/>
          <c:order val="1"/>
          <c:tx>
            <c:strRef>
              <c:f>'PRODUCT_SUMMARY(1)'!$C$3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'PRODUCT_SUMMARY(1)'!$A$4:$A$10</c:f>
              <c:strCache>
                <c:ptCount val="6"/>
                <c:pt idx="0">
                  <c:v>Watch</c:v>
                </c:pt>
                <c:pt idx="1">
                  <c:v>Bracelet</c:v>
                </c:pt>
                <c:pt idx="2">
                  <c:v>RC Car</c:v>
                </c:pt>
                <c:pt idx="3">
                  <c:v>Perfumes</c:v>
                </c:pt>
                <c:pt idx="4">
                  <c:v>Chain</c:v>
                </c:pt>
                <c:pt idx="5">
                  <c:v>Base</c:v>
                </c:pt>
              </c:strCache>
            </c:strRef>
          </c:cat>
          <c:val>
            <c:numRef>
              <c:f>'PRODUCT_SUMMARY(1)'!$C$4:$C$10</c:f>
              <c:numCache>
                <c:formatCode>0.00,,"M"</c:formatCode>
                <c:ptCount val="6"/>
                <c:pt idx="0">
                  <c:v>13815307.885000004</c:v>
                </c:pt>
                <c:pt idx="1">
                  <c:v>15390801.879999995</c:v>
                </c:pt>
                <c:pt idx="2">
                  <c:v>33011143.95000001</c:v>
                </c:pt>
                <c:pt idx="3">
                  <c:v>18250059.465</c:v>
                </c:pt>
                <c:pt idx="4">
                  <c:v>20511921.02</c:v>
                </c:pt>
                <c:pt idx="5">
                  <c:v>17747116.059999999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0-458A-8718-B1DDF252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597679"/>
        <c:axId val="1735207087"/>
      </c:lineChart>
      <c:catAx>
        <c:axId val="18545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07087"/>
        <c:crosses val="autoZero"/>
        <c:auto val="1"/>
        <c:lblAlgn val="ctr"/>
        <c:lblOffset val="100"/>
        <c:noMultiLvlLbl val="0"/>
      </c:catAx>
      <c:valAx>
        <c:axId val="17352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97679"/>
        <c:crosses val="autoZero"/>
        <c:crossBetween val="between"/>
      </c:valAx>
      <c:valAx>
        <c:axId val="451349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0239"/>
        <c:crosses val="max"/>
        <c:crossBetween val="between"/>
      </c:valAx>
      <c:catAx>
        <c:axId val="451350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349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685257808313618E-2"/>
          <c:y val="2.9578911331735709E-3"/>
          <c:w val="0.823320428696412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[Financial_ANALYSIS.xlsx]PRODUCT_SUMMARY(2)!PivotTable9</c:name>
    <c:fmtId val="3"/>
  </c:pivotSource>
  <c:chart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15748031496062"/>
          <c:y val="0.11175074772630163"/>
          <c:w val="0.80732549254128039"/>
          <c:h val="0.78783838430079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'PRODUCT_SUMMARY(2)'!$B$3</c:f>
              <c:strCache>
                <c:ptCount val="1"/>
                <c:pt idx="0">
                  <c:v>Total Product Sold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'PRODUCT_SUMMARY(2)'!$A$4:$A$9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'PRODUCT_SUMMARY(2)'!$B$4:$B$9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D-41F2-B71C-ED76A6DF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5204687"/>
        <c:axId val="1735208047"/>
      </c:barChart>
      <c:lineChart>
        <c:grouping val="standard"/>
        <c:varyColors val="0"/>
        <c:ser>
          <c:idx val="1"/>
          <c:order val="1"/>
          <c:tx>
            <c:strRef>
              <c:f>'PRODUCT_SUMMARY(2)'!$C$3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D-41F2-B71C-ED76A6DFBDA0}"/>
              </c:ext>
            </c:extLst>
          </c:dPt>
          <c:cat>
            <c:strRef>
              <c:f>'PRODUCT_SUMMARY(2)'!$A$4:$A$9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'PRODUCT_SUMMARY(2)'!$C$4:$C$9</c:f>
              <c:numCache>
                <c:formatCode>0.00,,"M"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D-41F2-B71C-ED76A6DF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49279"/>
        <c:axId val="451348799"/>
      </c:lineChart>
      <c:catAx>
        <c:axId val="45134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48799"/>
        <c:crosses val="autoZero"/>
        <c:auto val="1"/>
        <c:lblAlgn val="ctr"/>
        <c:lblOffset val="100"/>
        <c:noMultiLvlLbl val="0"/>
      </c:catAx>
      <c:valAx>
        <c:axId val="451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49279"/>
        <c:crosses val="autoZero"/>
        <c:crossBetween val="between"/>
      </c:valAx>
      <c:valAx>
        <c:axId val="1735208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04687"/>
        <c:crosses val="max"/>
        <c:crossBetween val="between"/>
      </c:valAx>
      <c:catAx>
        <c:axId val="1735204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52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3547293930031"/>
          <c:y val="3.3346304095708966E-3"/>
          <c:w val="0.64393153980752404"/>
          <c:h val="0.11289844188551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noFill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[Financial_ANALYSIS.xlsx]MONTHLY_R&amp;P!PivotTable4</c:name>
    <c:fmtId val="37"/>
  </c:pivotSource>
  <c:chart>
    <c:autoTitleDeleted val="0"/>
    <c:pivotFmts>
      <c:pivotFmt>
        <c:idx val="0"/>
        <c:spPr>
          <a:ln w="22225" cap="rnd">
            <a:solidFill>
              <a:schemeClr val="tx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bg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2225" cap="rnd">
            <a:solidFill>
              <a:schemeClr val="bg1"/>
            </a:solidFill>
          </a:ln>
          <a:effectLst>
            <a:glow rad="139700">
              <a:schemeClr val="accent1">
                <a:tint val="77000"/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0629234464503819"/>
          <c:y val="5.057471264367816E-2"/>
          <c:w val="0.73329917918676002"/>
          <c:h val="0.74007457688478595"/>
        </c:manualLayout>
      </c:layout>
      <c:lineChart>
        <c:grouping val="standard"/>
        <c:varyColors val="0"/>
        <c:ser>
          <c:idx val="0"/>
          <c:order val="0"/>
          <c:tx>
            <c:strRef>
              <c:f>'MONTHLY_R&amp;P'!$B$3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'MONTHLY_R&amp;P'!$A$4:$A$16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'MONTHLY_R&amp;P'!$B$4:$B$16</c:f>
              <c:numCache>
                <c:formatCode>0.00,,\ "M"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6-4261-97A9-DBAD8CDB0B8C}"/>
            </c:ext>
          </c:extLst>
        </c:ser>
        <c:ser>
          <c:idx val="1"/>
          <c:order val="1"/>
          <c:tx>
            <c:strRef>
              <c:f>'MONTHLY_R&amp;P'!$C$3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glow rad="63500">
                  <a:schemeClr val="accent1">
                    <a:tint val="77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'MONTHLY_R&amp;P'!$A$4:$A$16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'MONTHLY_R&amp;P'!$C$4:$C$16</c:f>
              <c:numCache>
                <c:formatCode>0.00,,\ "M"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6-4261-97A9-DBAD8CDB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92783"/>
        <c:axId val="153093263"/>
      </c:lineChart>
      <c:catAx>
        <c:axId val="1530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3263"/>
        <c:crosses val="autoZero"/>
        <c:auto val="1"/>
        <c:lblAlgn val="ctr"/>
        <c:lblOffset val="100"/>
        <c:noMultiLvlLbl val="0"/>
      </c:catAx>
      <c:valAx>
        <c:axId val="153093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20903637045375"/>
          <c:y val="0.31136805782663746"/>
          <c:w val="0.11148106486689166"/>
          <c:h val="0.35363470939934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[Financial_ANALYSIS.xlsx]COUNTRYWISE_REVENUE!PivotTable5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529137916087966E-2"/>
          <c:y val="4.9513639069876658E-2"/>
          <c:w val="0.40916338813235131"/>
          <c:h val="0.89723822461489433"/>
        </c:manualLayout>
      </c:layout>
      <c:doughnutChart>
        <c:varyColors val="1"/>
        <c:ser>
          <c:idx val="0"/>
          <c:order val="0"/>
          <c:tx>
            <c:strRef>
              <c:f>COUNTRYWISE_REVENUE!$B$3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1D-47F5-A27B-3ACB40B84F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D-47F5-A27B-3ACB40B84F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01D-47F5-A27B-3ACB40B84F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1D-47F5-A27B-3ACB40B84F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01D-47F5-A27B-3ACB40B84FE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1D-47F5-A27B-3ACB40B84FE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1D-47F5-A27B-3ACB40B84FE6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1D-47F5-A27B-3ACB40B84FE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1D-47F5-A27B-3ACB40B84FE6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1D-47F5-A27B-3ACB40B84F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COUNTRYWISE_REVENUE!$A$4:$A$9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COUNTRYWISE_REVENUE!$B$4:$B$9</c:f>
              <c:numCache>
                <c:formatCode>0.00,,\ "M"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D-47F5-A27B-3ACB40B8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>
            <a:schemeClr val="accent1">
              <a:alpha val="40000"/>
            </a:schemeClr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44312964920143944"/>
          <c:y val="0.23843194720468247"/>
          <c:w val="0.2352509300708458"/>
          <c:h val="0.541911307329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[Financial_ANALYSIS.xlsx]MONTHLY_GS!PivotTable6</c:name>
    <c:fmtId val="14"/>
  </c:pivotSource>
  <c:chart>
    <c:autoTitleDeleted val="1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55355682747342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-2.0885305932500329E-17"/>
              <c:y val="-0.168983374216407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33551376396838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4.1770611865000658E-17"/>
              <c:y val="-0.158081221041155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-1.6708244746000263E-16"/>
              <c:y val="-0.357045516489506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0730444262741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444262741891523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3439629326792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4453529572090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990460615971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07140910329790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90787680566911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MONTHLY_GS!$B$3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F25-4A20-A404-DD57D313FB2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F25-4A20-A404-DD57D313FB2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F25-4A20-A404-DD57D313FB2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F25-4A20-A404-DD57D313FB2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F25-4A20-A404-DD57D313FB2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F25-4A20-A404-DD57D313FB2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F25-4A20-A404-DD57D313FB2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F25-4A20-A404-DD57D313FB2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F25-4A20-A404-DD57D313FB2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F25-4A20-A404-DD57D313FB23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F25-4A20-A404-DD57D313FB2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F25-4A20-A404-DD57D313FB23}"/>
              </c:ext>
            </c:extLst>
          </c:dPt>
          <c:dLbls>
            <c:dLbl>
              <c:idx val="0"/>
              <c:layout>
                <c:manualLayout>
                  <c:x val="0"/>
                  <c:y val="-0.155355682747342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25-4A20-A404-DD57D313FB23}"/>
                </c:ext>
              </c:extLst>
            </c:dLbl>
            <c:dLbl>
              <c:idx val="1"/>
              <c:layout>
                <c:manualLayout>
                  <c:x val="-2.0885305932500329E-17"/>
                  <c:y val="-0.168983374216407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25-4A20-A404-DD57D313FB23}"/>
                </c:ext>
              </c:extLst>
            </c:dLbl>
            <c:dLbl>
              <c:idx val="2"/>
              <c:layout>
                <c:manualLayout>
                  <c:x val="0"/>
                  <c:y val="-0.133551376396838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25-4A20-A404-DD57D313FB23}"/>
                </c:ext>
              </c:extLst>
            </c:dLbl>
            <c:dLbl>
              <c:idx val="3"/>
              <c:layout>
                <c:manualLayout>
                  <c:x val="4.1770611865000658E-17"/>
                  <c:y val="-0.1580812210411556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25-4A20-A404-DD57D313FB23}"/>
                </c:ext>
              </c:extLst>
            </c:dLbl>
            <c:dLbl>
              <c:idx val="4"/>
              <c:layout>
                <c:manualLayout>
                  <c:x val="0"/>
                  <c:y val="-0.149904606159716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25-4A20-A404-DD57D313FB23}"/>
                </c:ext>
              </c:extLst>
            </c:dLbl>
            <c:dLbl>
              <c:idx val="5"/>
              <c:layout>
                <c:manualLayout>
                  <c:x val="0"/>
                  <c:y val="-0.207140910329790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25-4A20-A404-DD57D313FB23}"/>
                </c:ext>
              </c:extLst>
            </c:dLbl>
            <c:dLbl>
              <c:idx val="6"/>
              <c:layout>
                <c:manualLayout>
                  <c:x val="0"/>
                  <c:y val="-0.1907876805669119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25-4A20-A404-DD57D313FB23}"/>
                </c:ext>
              </c:extLst>
            </c:dLbl>
            <c:dLbl>
              <c:idx val="7"/>
              <c:layout>
                <c:manualLayout>
                  <c:x val="0"/>
                  <c:y val="-0.144453529572090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25-4A20-A404-DD57D313FB23}"/>
                </c:ext>
              </c:extLst>
            </c:dLbl>
            <c:dLbl>
              <c:idx val="8"/>
              <c:layout>
                <c:manualLayout>
                  <c:x val="0"/>
                  <c:y val="-0.234396293267920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25-4A20-A404-DD57D313FB23}"/>
                </c:ext>
              </c:extLst>
            </c:dLbl>
            <c:dLbl>
              <c:idx val="9"/>
              <c:layout>
                <c:manualLayout>
                  <c:x val="0"/>
                  <c:y val="-0.4442627418915235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25-4A20-A404-DD57D313FB23}"/>
                </c:ext>
              </c:extLst>
            </c:dLbl>
            <c:dLbl>
              <c:idx val="10"/>
              <c:layout>
                <c:manualLayout>
                  <c:x val="0"/>
                  <c:y val="-0.280730444262741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25-4A20-A404-DD57D313FB23}"/>
                </c:ext>
              </c:extLst>
            </c:dLbl>
            <c:dLbl>
              <c:idx val="11"/>
              <c:layout>
                <c:manualLayout>
                  <c:x val="-1.6708244746000263E-16"/>
                  <c:y val="-0.357045516489506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25-4A20-A404-DD57D313F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MONTHLY_GS!$A$4:$A$16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MONTHLY_GS!$B$4:$B$16</c:f>
              <c:numCache>
                <c:formatCode>0.00,,\ "M"</c:formatCode>
                <c:ptCount val="12"/>
                <c:pt idx="0">
                  <c:v>7307403.5</c:v>
                </c:pt>
                <c:pt idx="1">
                  <c:v>7699201</c:v>
                </c:pt>
                <c:pt idx="2">
                  <c:v>6124026</c:v>
                </c:pt>
                <c:pt idx="3">
                  <c:v>7429392.5</c:v>
                </c:pt>
                <c:pt idx="4">
                  <c:v>6767911</c:v>
                </c:pt>
                <c:pt idx="5">
                  <c:v>10268972</c:v>
                </c:pt>
                <c:pt idx="6">
                  <c:v>8833027.5</c:v>
                </c:pt>
                <c:pt idx="7">
                  <c:v>6325959</c:v>
                </c:pt>
                <c:pt idx="8">
                  <c:v>11575053</c:v>
                </c:pt>
                <c:pt idx="9">
                  <c:v>23142112</c:v>
                </c:pt>
                <c:pt idx="10">
                  <c:v>14115248</c:v>
                </c:pt>
                <c:pt idx="11">
                  <c:v>18343293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A-48F7-AA57-FB48645253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8827487"/>
        <c:axId val="1858828447"/>
      </c:barChart>
      <c:catAx>
        <c:axId val="18588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28447"/>
        <c:crosses val="autoZero"/>
        <c:auto val="1"/>
        <c:lblAlgn val="ctr"/>
        <c:lblOffset val="100"/>
        <c:noMultiLvlLbl val="0"/>
      </c:catAx>
      <c:valAx>
        <c:axId val="18588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[Financial_ANALYSIS.xlsx]PRODUCT_SUMMARY(1)!PivotTable8</c:name>
    <c:fmtId val="0"/>
  </c:pivotSource>
  <c:chart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723388848660413E-2"/>
              <c:y val="-3.1670625494853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3446777697320825E-2"/>
              <c:y val="-3.9588281868566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7757663528843832E-2"/>
              <c:y val="-2.63921879123779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861694424330196E-2"/>
              <c:y val="-5.0145157033518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343953656770543E-2"/>
              <c:y val="-3.69490630773291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6550808592807146E-2"/>
              <c:y val="-4.7505938242280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03018372703412"/>
          <c:y val="0.15740740740740741"/>
          <c:w val="0.81078696412948381"/>
          <c:h val="0.74259842519685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'PRODUCT_SUMMARY(1)'!$B$3</c:f>
              <c:strCache>
                <c:ptCount val="1"/>
                <c:pt idx="0">
                  <c:v>Total Product Sold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'PRODUCT_SUMMARY(1)'!$A$4:$A$10</c:f>
              <c:strCache>
                <c:ptCount val="6"/>
                <c:pt idx="0">
                  <c:v>Watch</c:v>
                </c:pt>
                <c:pt idx="1">
                  <c:v>Bracelet</c:v>
                </c:pt>
                <c:pt idx="2">
                  <c:v>RC Car</c:v>
                </c:pt>
                <c:pt idx="3">
                  <c:v>Perfumes</c:v>
                </c:pt>
                <c:pt idx="4">
                  <c:v>Chain</c:v>
                </c:pt>
                <c:pt idx="5">
                  <c:v>Base</c:v>
                </c:pt>
              </c:strCache>
            </c:strRef>
          </c:cat>
          <c:val>
            <c:numRef>
              <c:f>'PRODUCT_SUMMARY(1)'!$B$4:$B$10</c:f>
              <c:numCache>
                <c:formatCode>General</c:formatCode>
                <c:ptCount val="6"/>
                <c:pt idx="0">
                  <c:v>93</c:v>
                </c:pt>
                <c:pt idx="1">
                  <c:v>93</c:v>
                </c:pt>
                <c:pt idx="2">
                  <c:v>202</c:v>
                </c:pt>
                <c:pt idx="3">
                  <c:v>109</c:v>
                </c:pt>
                <c:pt idx="4">
                  <c:v>109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E-4D56-B71F-84D4A048B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1350239"/>
        <c:axId val="451349759"/>
      </c:barChart>
      <c:lineChart>
        <c:grouping val="standard"/>
        <c:varyColors val="0"/>
        <c:ser>
          <c:idx val="1"/>
          <c:order val="1"/>
          <c:tx>
            <c:strRef>
              <c:f>'PRODUCT_SUMMARY(1)'!$C$3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4D9-4269-A3B1-9694A872FF2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4D9-4269-A3B1-9694A872FF2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4D9-4269-A3B1-9694A872FF2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64D9-4269-A3B1-9694A872FF2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4D9-4269-A3B1-9694A872FF2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4D9-4269-A3B1-9694A872FF2E}"/>
              </c:ext>
            </c:extLst>
          </c:dPt>
          <c:dLbls>
            <c:dLbl>
              <c:idx val="0"/>
              <c:layout>
                <c:manualLayout>
                  <c:x val="-2.1723388848660413E-2"/>
                  <c:y val="-3.167062549485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D9-4269-A3B1-9694A872FF2E}"/>
                </c:ext>
              </c:extLst>
            </c:dLbl>
            <c:dLbl>
              <c:idx val="1"/>
              <c:layout>
                <c:manualLayout>
                  <c:x val="-4.3446777697320825E-2"/>
                  <c:y val="-3.9588281868566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D9-4269-A3B1-9694A872FF2E}"/>
                </c:ext>
              </c:extLst>
            </c:dLbl>
            <c:dLbl>
              <c:idx val="2"/>
              <c:layout>
                <c:manualLayout>
                  <c:x val="-2.7757663528843832E-2"/>
                  <c:y val="-2.6392187912377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9-4269-A3B1-9694A872FF2E}"/>
                </c:ext>
              </c:extLst>
            </c:dLbl>
            <c:dLbl>
              <c:idx val="3"/>
              <c:layout>
                <c:manualLayout>
                  <c:x val="-1.0861694424330196E-2"/>
                  <c:y val="-5.014515703351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9-4269-A3B1-9694A872FF2E}"/>
                </c:ext>
              </c:extLst>
            </c:dLbl>
            <c:dLbl>
              <c:idx val="4"/>
              <c:layout>
                <c:manualLayout>
                  <c:x val="-2.5343953656770543E-2"/>
                  <c:y val="-3.6949063077329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D9-4269-A3B1-9694A872FF2E}"/>
                </c:ext>
              </c:extLst>
            </c:dLbl>
            <c:dLbl>
              <c:idx val="5"/>
              <c:layout>
                <c:manualLayout>
                  <c:x val="-2.6550808592807146E-2"/>
                  <c:y val="-4.750593824228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D9-4269-A3B1-9694A872F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'PRODUCT_SUMMARY(1)'!$A$4:$A$10</c:f>
              <c:strCache>
                <c:ptCount val="6"/>
                <c:pt idx="0">
                  <c:v>Watch</c:v>
                </c:pt>
                <c:pt idx="1">
                  <c:v>Bracelet</c:v>
                </c:pt>
                <c:pt idx="2">
                  <c:v>RC Car</c:v>
                </c:pt>
                <c:pt idx="3">
                  <c:v>Perfumes</c:v>
                </c:pt>
                <c:pt idx="4">
                  <c:v>Chain</c:v>
                </c:pt>
                <c:pt idx="5">
                  <c:v>Base</c:v>
                </c:pt>
              </c:strCache>
            </c:strRef>
          </c:cat>
          <c:val>
            <c:numRef>
              <c:f>'PRODUCT_SUMMARY(1)'!$C$4:$C$10</c:f>
              <c:numCache>
                <c:formatCode>0.00,,"M"</c:formatCode>
                <c:ptCount val="6"/>
                <c:pt idx="0">
                  <c:v>13815307.885000004</c:v>
                </c:pt>
                <c:pt idx="1">
                  <c:v>15390801.879999995</c:v>
                </c:pt>
                <c:pt idx="2">
                  <c:v>33011143.95000001</c:v>
                </c:pt>
                <c:pt idx="3">
                  <c:v>18250059.465</c:v>
                </c:pt>
                <c:pt idx="4">
                  <c:v>20511921.02</c:v>
                </c:pt>
                <c:pt idx="5">
                  <c:v>17747116.059999999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E-4D56-B71F-84D4A048B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597679"/>
        <c:axId val="1735207087"/>
      </c:lineChart>
      <c:catAx>
        <c:axId val="18545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07087"/>
        <c:crosses val="autoZero"/>
        <c:auto val="1"/>
        <c:lblAlgn val="ctr"/>
        <c:lblOffset val="100"/>
        <c:noMultiLvlLbl val="0"/>
      </c:catAx>
      <c:valAx>
        <c:axId val="17352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97679"/>
        <c:crosses val="autoZero"/>
        <c:crossBetween val="between"/>
      </c:valAx>
      <c:valAx>
        <c:axId val="451349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0239"/>
        <c:crosses val="max"/>
        <c:crossBetween val="between"/>
      </c:valAx>
      <c:catAx>
        <c:axId val="451350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349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568460192475933E-2"/>
          <c:y val="2.3726305045202681E-2"/>
          <c:w val="0.823320428696412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84C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ta!A1"/><Relationship Id="rId7" Type="http://schemas.openxmlformats.org/officeDocument/2006/relationships/hyperlink" Target="#'DASHBOARD(1)'!A1"/><Relationship Id="rId12" Type="http://schemas.openxmlformats.org/officeDocument/2006/relationships/chart" Target="../charts/chart3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chart" Target="../charts/chart2.xml"/><Relationship Id="rId5" Type="http://schemas.openxmlformats.org/officeDocument/2006/relationships/hyperlink" Target="#'DASHBOARD(2)'!A1"/><Relationship Id="rId10" Type="http://schemas.openxmlformats.org/officeDocument/2006/relationships/chart" Target="../charts/chart1.xml"/><Relationship Id="rId4" Type="http://schemas.openxmlformats.org/officeDocument/2006/relationships/image" Target="../media/image2.png"/><Relationship Id="rId9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DASHBOARD(1)'!A1"/><Relationship Id="rId3" Type="http://schemas.openxmlformats.org/officeDocument/2006/relationships/hyperlink" Target="#data!A1"/><Relationship Id="rId7" Type="http://schemas.microsoft.com/office/2007/relationships/hdphoto" Target="../media/hdphoto3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5.xml"/><Relationship Id="rId5" Type="http://schemas.openxmlformats.org/officeDocument/2006/relationships/hyperlink" Target="#'DASHBOARD(2)'!A1"/><Relationship Id="rId10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2</xdr:col>
      <xdr:colOff>449580</xdr:colOff>
      <xdr:row>30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742CC99-FB6F-6DEE-028B-DDA4D0DDB8E9}"/>
            </a:ext>
          </a:extLst>
        </xdr:cNvPr>
        <xdr:cNvSpPr/>
      </xdr:nvSpPr>
      <xdr:spPr>
        <a:xfrm>
          <a:off x="76200" y="76200"/>
          <a:ext cx="1592580" cy="5585460"/>
        </a:xfrm>
        <a:prstGeom prst="roundRect">
          <a:avLst>
            <a:gd name="adj" fmla="val 518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510540</xdr:colOff>
      <xdr:row>0</xdr:row>
      <xdr:rowOff>91440</xdr:rowOff>
    </xdr:from>
    <xdr:to>
      <xdr:col>23</xdr:col>
      <xdr:colOff>335280</xdr:colOff>
      <xdr:row>4</xdr:row>
      <xdr:rowOff>144780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3988042-3C85-468E-B383-4A3A8C9653F5}"/>
            </a:ext>
          </a:extLst>
        </xdr:cNvPr>
        <xdr:cNvSpPr/>
      </xdr:nvSpPr>
      <xdr:spPr>
        <a:xfrm>
          <a:off x="1729740" y="91440"/>
          <a:ext cx="12626340" cy="78486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68581</xdr:colOff>
      <xdr:row>0</xdr:row>
      <xdr:rowOff>22862</xdr:rowOff>
    </xdr:from>
    <xdr:to>
      <xdr:col>2</xdr:col>
      <xdr:colOff>480060</xdr:colOff>
      <xdr:row>5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DFB087-9578-8C61-89B4-7D642895B2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6566" b="77828" l="10373" r="90041">
                      <a14:foregroundMark x1="22400" y1="57000" x2="58800" y2="50800"/>
                      <a14:foregroundMark x1="58800" y1="50800" x2="31200" y2="52200"/>
                      <a14:foregroundMark x1="62000" y1="57600" x2="21000" y2="45600"/>
                      <a14:foregroundMark x1="21000" y1="45600" x2="13600" y2="45600"/>
                      <a14:foregroundMark x1="13600" y1="45600" x2="76200" y2="46800"/>
                      <a14:foregroundMark x1="76200" y1="46800" x2="48200" y2="68200"/>
                      <a14:foregroundMark x1="48200" y1="68200" x2="18600" y2="64600"/>
                      <a14:foregroundMark x1="18600" y1="64600" x2="26800" y2="31600"/>
                      <a14:foregroundMark x1="26800" y1="31600" x2="62800" y2="32800"/>
                      <a14:foregroundMark x1="62800" y1="32800" x2="82200" y2="39600"/>
                      <a14:foregroundMark x1="82200" y1="39600" x2="58000" y2="67000"/>
                      <a14:foregroundMark x1="58000" y1="67000" x2="56000" y2="67400"/>
                      <a14:foregroundMark x1="56000" y1="67400" x2="87800" y2="50600"/>
                      <a14:foregroundMark x1="87800" y1="50600" x2="82800" y2="34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15" t="20159" r="-415" b="15764"/>
        <a:stretch/>
      </xdr:blipFill>
      <xdr:spPr>
        <a:xfrm>
          <a:off x="68581" y="22862"/>
          <a:ext cx="1630679" cy="990598"/>
        </a:xfrm>
        <a:prstGeom prst="rect">
          <a:avLst/>
        </a:prstGeom>
      </xdr:spPr>
    </xdr:pic>
    <xdr:clientData/>
  </xdr:twoCellAnchor>
  <xdr:twoCellAnchor editAs="oneCell">
    <xdr:from>
      <xdr:col>0</xdr:col>
      <xdr:colOff>548640</xdr:colOff>
      <xdr:row>18</xdr:row>
      <xdr:rowOff>0</xdr:rowOff>
    </xdr:from>
    <xdr:to>
      <xdr:col>1</xdr:col>
      <xdr:colOff>556260</xdr:colOff>
      <xdr:row>21</xdr:row>
      <xdr:rowOff>68580</xdr:rowOff>
    </xdr:to>
    <xdr:pic>
      <xdr:nvPicPr>
        <xdr:cNvPr id="9" name="Pictur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3C1AB5-6371-AF1D-A959-DFFDEB55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3291840"/>
          <a:ext cx="617220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490291</xdr:colOff>
      <xdr:row>11</xdr:row>
      <xdr:rowOff>38101</xdr:rowOff>
    </xdr:from>
    <xdr:to>
      <xdr:col>2</xdr:col>
      <xdr:colOff>5010</xdr:colOff>
      <xdr:row>15</xdr:row>
      <xdr:rowOff>40500</xdr:rowOff>
    </xdr:to>
    <xdr:pic>
      <xdr:nvPicPr>
        <xdr:cNvPr id="11" name="Pictur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A6025C-7BCA-0AC3-EA6B-468A01F06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91" y="2049781"/>
          <a:ext cx="733919" cy="73391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</xdr:row>
      <xdr:rowOff>174650</xdr:rowOff>
    </xdr:from>
    <xdr:to>
      <xdr:col>1</xdr:col>
      <xdr:colOff>502920</xdr:colOff>
      <xdr:row>8</xdr:row>
      <xdr:rowOff>136550</xdr:rowOff>
    </xdr:to>
    <xdr:pic>
      <xdr:nvPicPr>
        <xdr:cNvPr id="15" name="Pictur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FD943CB-9ABD-F3E2-3C9F-3C2B71682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01980" y="1089050"/>
          <a:ext cx="510540" cy="510540"/>
        </a:xfrm>
        <a:prstGeom prst="rect">
          <a:avLst/>
        </a:prstGeom>
      </xdr:spPr>
    </xdr:pic>
    <xdr:clientData/>
  </xdr:twoCellAnchor>
  <xdr:twoCellAnchor>
    <xdr:from>
      <xdr:col>0</xdr:col>
      <xdr:colOff>411480</xdr:colOff>
      <xdr:row>8</xdr:row>
      <xdr:rowOff>167640</xdr:rowOff>
    </xdr:from>
    <xdr:to>
      <xdr:col>2</xdr:col>
      <xdr:colOff>175260</xdr:colOff>
      <xdr:row>10</xdr:row>
      <xdr:rowOff>53340</xdr:rowOff>
    </xdr:to>
    <xdr:sp macro="" textlink="">
      <xdr:nvSpPr>
        <xdr:cNvPr id="18" name="TextBox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1A5DAF2-156E-F733-00EC-84A0F9FB00AF}"/>
            </a:ext>
          </a:extLst>
        </xdr:cNvPr>
        <xdr:cNvSpPr txBox="1"/>
      </xdr:nvSpPr>
      <xdr:spPr>
        <a:xfrm>
          <a:off x="411480" y="1630680"/>
          <a:ext cx="9829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n>
                <a:noFill/>
              </a:ln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419100</xdr:colOff>
      <xdr:row>15</xdr:row>
      <xdr:rowOff>15240</xdr:rowOff>
    </xdr:from>
    <xdr:to>
      <xdr:col>2</xdr:col>
      <xdr:colOff>182880</xdr:colOff>
      <xdr:row>17</xdr:row>
      <xdr:rowOff>121920</xdr:rowOff>
    </xdr:to>
    <xdr:sp macro="" textlink="">
      <xdr:nvSpPr>
        <xdr:cNvPr id="20" name="TextBox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801D95-69DB-4C1A-A6B3-32C6F410C6D5}"/>
            </a:ext>
          </a:extLst>
        </xdr:cNvPr>
        <xdr:cNvSpPr txBox="1"/>
      </xdr:nvSpPr>
      <xdr:spPr>
        <a:xfrm>
          <a:off x="419100" y="2758440"/>
          <a:ext cx="98298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n>
                <a:noFill/>
              </a:ln>
              <a:solidFill>
                <a:schemeClr val="bg1"/>
              </a:solidFill>
            </a:rPr>
            <a:t>PRODUCT &amp;</a:t>
          </a:r>
          <a:r>
            <a:rPr lang="en-IN" sz="1100" b="1" baseline="0">
              <a:ln>
                <a:noFill/>
              </a:ln>
              <a:solidFill>
                <a:schemeClr val="bg1"/>
              </a:solidFill>
            </a:rPr>
            <a:t> SEGMENTS</a:t>
          </a:r>
          <a:endParaRPr lang="en-IN" sz="11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480060</xdr:colOff>
      <xdr:row>21</xdr:row>
      <xdr:rowOff>60960</xdr:rowOff>
    </xdr:from>
    <xdr:to>
      <xdr:col>2</xdr:col>
      <xdr:colOff>15240</xdr:colOff>
      <xdr:row>22</xdr:row>
      <xdr:rowOff>129540</xdr:rowOff>
    </xdr:to>
    <xdr:sp macro="" textlink="">
      <xdr:nvSpPr>
        <xdr:cNvPr id="21" name="TextBox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14F5CD-6A15-415D-9CEC-6CFE4F6681A8}"/>
            </a:ext>
          </a:extLst>
        </xdr:cNvPr>
        <xdr:cNvSpPr txBox="1"/>
      </xdr:nvSpPr>
      <xdr:spPr>
        <a:xfrm>
          <a:off x="480060" y="3901440"/>
          <a:ext cx="7543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n>
                <a:noFill/>
              </a:ln>
              <a:solidFill>
                <a:schemeClr val="bg1"/>
              </a:solidFill>
            </a:rPr>
            <a:t>DATA SET</a:t>
          </a:r>
        </a:p>
      </xdr:txBody>
    </xdr:sp>
    <xdr:clientData/>
  </xdr:twoCellAnchor>
  <xdr:twoCellAnchor>
    <xdr:from>
      <xdr:col>5</xdr:col>
      <xdr:colOff>83820</xdr:colOff>
      <xdr:row>0</xdr:row>
      <xdr:rowOff>60960</xdr:rowOff>
    </xdr:from>
    <xdr:to>
      <xdr:col>20</xdr:col>
      <xdr:colOff>373380</xdr:colOff>
      <xdr:row>4</xdr:row>
      <xdr:rowOff>22860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F1D49D6-C7DD-409A-A026-74A2B68EA051}"/>
            </a:ext>
          </a:extLst>
        </xdr:cNvPr>
        <xdr:cNvSpPr txBox="1"/>
      </xdr:nvSpPr>
      <xdr:spPr>
        <a:xfrm>
          <a:off x="3131820" y="60960"/>
          <a:ext cx="9433560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800" b="1" i="0" u="none">
              <a:ln>
                <a:noFill/>
              </a:ln>
              <a:solidFill>
                <a:schemeClr val="bg1"/>
              </a:solidFill>
            </a:rPr>
            <a:t>FINANCIAL ANALYSIS DASHBOARD</a:t>
          </a:r>
        </a:p>
      </xdr:txBody>
    </xdr:sp>
    <xdr:clientData/>
  </xdr:twoCellAnchor>
  <xdr:twoCellAnchor>
    <xdr:from>
      <xdr:col>2</xdr:col>
      <xdr:colOff>518160</xdr:colOff>
      <xdr:row>5</xdr:row>
      <xdr:rowOff>30480</xdr:rowOff>
    </xdr:from>
    <xdr:to>
      <xdr:col>6</xdr:col>
      <xdr:colOff>131760</xdr:colOff>
      <xdr:row>10</xdr:row>
      <xdr:rowOff>30480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75E06AC-6FCD-4A4E-B95A-EE0BFFAAF48A}"/>
            </a:ext>
          </a:extLst>
        </xdr:cNvPr>
        <xdr:cNvSpPr/>
      </xdr:nvSpPr>
      <xdr:spPr>
        <a:xfrm>
          <a:off x="1737360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195072</xdr:colOff>
      <xdr:row>5</xdr:row>
      <xdr:rowOff>30480</xdr:rowOff>
    </xdr:from>
    <xdr:to>
      <xdr:col>9</xdr:col>
      <xdr:colOff>418272</xdr:colOff>
      <xdr:row>10</xdr:row>
      <xdr:rowOff>30480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7E41D87B-B08F-4C82-924B-AC38DB685C9E}"/>
            </a:ext>
          </a:extLst>
        </xdr:cNvPr>
        <xdr:cNvSpPr/>
      </xdr:nvSpPr>
      <xdr:spPr>
        <a:xfrm>
          <a:off x="3852672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481584</xdr:colOff>
      <xdr:row>5</xdr:row>
      <xdr:rowOff>30480</xdr:rowOff>
    </xdr:from>
    <xdr:to>
      <xdr:col>13</xdr:col>
      <xdr:colOff>95184</xdr:colOff>
      <xdr:row>10</xdr:row>
      <xdr:rowOff>30480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CFD24625-237D-45CD-8C43-CEAA8BC8E4AC}"/>
            </a:ext>
          </a:extLst>
        </xdr:cNvPr>
        <xdr:cNvSpPr/>
      </xdr:nvSpPr>
      <xdr:spPr>
        <a:xfrm>
          <a:off x="5967984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158496</xdr:colOff>
      <xdr:row>5</xdr:row>
      <xdr:rowOff>30480</xdr:rowOff>
    </xdr:from>
    <xdr:to>
      <xdr:col>16</xdr:col>
      <xdr:colOff>381696</xdr:colOff>
      <xdr:row>10</xdr:row>
      <xdr:rowOff>30480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315006F6-700A-4176-A416-CEE1B10768DB}"/>
            </a:ext>
          </a:extLst>
        </xdr:cNvPr>
        <xdr:cNvSpPr/>
      </xdr:nvSpPr>
      <xdr:spPr>
        <a:xfrm>
          <a:off x="8083296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445008</xdr:colOff>
      <xdr:row>5</xdr:row>
      <xdr:rowOff>30480</xdr:rowOff>
    </xdr:from>
    <xdr:to>
      <xdr:col>20</xdr:col>
      <xdr:colOff>58608</xdr:colOff>
      <xdr:row>10</xdr:row>
      <xdr:rowOff>30480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B9E3EBB-8FDB-44D4-89A2-C130061BA7E9}"/>
            </a:ext>
          </a:extLst>
        </xdr:cNvPr>
        <xdr:cNvSpPr/>
      </xdr:nvSpPr>
      <xdr:spPr>
        <a:xfrm>
          <a:off x="10198608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121920</xdr:colOff>
      <xdr:row>5</xdr:row>
      <xdr:rowOff>30480</xdr:rowOff>
    </xdr:from>
    <xdr:to>
      <xdr:col>23</xdr:col>
      <xdr:colOff>345120</xdr:colOff>
      <xdr:row>10</xdr:row>
      <xdr:rowOff>30480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B34A4B05-32B3-4736-8787-5E87AC7DACF9}"/>
            </a:ext>
          </a:extLst>
        </xdr:cNvPr>
        <xdr:cNvSpPr/>
      </xdr:nvSpPr>
      <xdr:spPr>
        <a:xfrm>
          <a:off x="12313920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525780</xdr:colOff>
      <xdr:row>10</xdr:row>
      <xdr:rowOff>106680</xdr:rowOff>
    </xdr:from>
    <xdr:to>
      <xdr:col>9</xdr:col>
      <xdr:colOff>396240</xdr:colOff>
      <xdr:row>27</xdr:row>
      <xdr:rowOff>137160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A6CF9B36-9ED2-4232-82E4-F6907A1DF568}"/>
            </a:ext>
          </a:extLst>
        </xdr:cNvPr>
        <xdr:cNvSpPr/>
      </xdr:nvSpPr>
      <xdr:spPr>
        <a:xfrm>
          <a:off x="1744980" y="1935480"/>
          <a:ext cx="4137660" cy="3139440"/>
        </a:xfrm>
        <a:prstGeom prst="roundRect">
          <a:avLst>
            <a:gd name="adj" fmla="val 458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472440</xdr:colOff>
      <xdr:row>10</xdr:row>
      <xdr:rowOff>106680</xdr:rowOff>
    </xdr:from>
    <xdr:to>
      <xdr:col>16</xdr:col>
      <xdr:colOff>373380</xdr:colOff>
      <xdr:row>27</xdr:row>
      <xdr:rowOff>144780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517E6D81-CD7F-4FFC-B6A9-BB6D3C5EA0E9}"/>
            </a:ext>
          </a:extLst>
        </xdr:cNvPr>
        <xdr:cNvSpPr/>
      </xdr:nvSpPr>
      <xdr:spPr>
        <a:xfrm>
          <a:off x="5958840" y="1935480"/>
          <a:ext cx="4168140" cy="3147060"/>
        </a:xfrm>
        <a:prstGeom prst="roundRect">
          <a:avLst>
            <a:gd name="adj" fmla="val 458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434340</xdr:colOff>
      <xdr:row>10</xdr:row>
      <xdr:rowOff>99060</xdr:rowOff>
    </xdr:from>
    <xdr:to>
      <xdr:col>23</xdr:col>
      <xdr:colOff>350520</xdr:colOff>
      <xdr:row>27</xdr:row>
      <xdr:rowOff>129540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5FA66D09-5445-4B52-BD7B-575732B3A668}"/>
            </a:ext>
          </a:extLst>
        </xdr:cNvPr>
        <xdr:cNvSpPr/>
      </xdr:nvSpPr>
      <xdr:spPr>
        <a:xfrm>
          <a:off x="10187940" y="1927860"/>
          <a:ext cx="4183380" cy="3139440"/>
        </a:xfrm>
        <a:prstGeom prst="roundRect">
          <a:avLst>
            <a:gd name="adj" fmla="val 458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518160</xdr:colOff>
      <xdr:row>28</xdr:row>
      <xdr:rowOff>53340</xdr:rowOff>
    </xdr:from>
    <xdr:to>
      <xdr:col>23</xdr:col>
      <xdr:colOff>342900</xdr:colOff>
      <xdr:row>30</xdr:row>
      <xdr:rowOff>167640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4205380E-5CBB-4A54-948A-6EEDEEA545E1}"/>
            </a:ext>
          </a:extLst>
        </xdr:cNvPr>
        <xdr:cNvSpPr/>
      </xdr:nvSpPr>
      <xdr:spPr>
        <a:xfrm>
          <a:off x="1737360" y="5173980"/>
          <a:ext cx="12626340" cy="480060"/>
        </a:xfrm>
        <a:prstGeom prst="roundRect">
          <a:avLst>
            <a:gd name="adj" fmla="val 2697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350520</xdr:colOff>
      <xdr:row>5</xdr:row>
      <xdr:rowOff>91440</xdr:rowOff>
    </xdr:from>
    <xdr:to>
      <xdr:col>6</xdr:col>
      <xdr:colOff>106680</xdr:colOff>
      <xdr:row>7</xdr:row>
      <xdr:rowOff>121920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486397D-833A-464C-8085-51AD52702B96}"/>
            </a:ext>
          </a:extLst>
        </xdr:cNvPr>
        <xdr:cNvSpPr txBox="1"/>
      </xdr:nvSpPr>
      <xdr:spPr>
        <a:xfrm>
          <a:off x="2179320" y="1005840"/>
          <a:ext cx="15849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REVENUE</a:t>
          </a:r>
        </a:p>
      </xdr:txBody>
    </xdr:sp>
    <xdr:clientData/>
  </xdr:twoCellAnchor>
  <xdr:twoCellAnchor>
    <xdr:from>
      <xdr:col>3</xdr:col>
      <xdr:colOff>198120</xdr:colOff>
      <xdr:row>7</xdr:row>
      <xdr:rowOff>45720</xdr:rowOff>
    </xdr:from>
    <xdr:to>
      <xdr:col>6</xdr:col>
      <xdr:colOff>83820</xdr:colOff>
      <xdr:row>9</xdr:row>
      <xdr:rowOff>76200</xdr:rowOff>
    </xdr:to>
    <xdr:sp macro="" textlink="KEY_METRICES!C9">
      <xdr:nvSpPr>
        <xdr:cNvPr id="39" name="TextBox 38">
          <a:extLst>
            <a:ext uri="{FF2B5EF4-FFF2-40B4-BE49-F238E27FC236}">
              <a16:creationId xmlns:a16="http://schemas.microsoft.com/office/drawing/2014/main" id="{45AB7E9F-9FE4-4AE4-B801-3BF26BD8F288}"/>
            </a:ext>
          </a:extLst>
        </xdr:cNvPr>
        <xdr:cNvSpPr txBox="1"/>
      </xdr:nvSpPr>
      <xdr:spPr>
        <a:xfrm>
          <a:off x="2026920" y="132588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09846B-0A7D-499A-B9A1-F227918AF20A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118.73 M</a:t>
          </a:fld>
          <a:endParaRPr lang="en-IN" sz="2000" b="1" i="1" u="none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502920</xdr:colOff>
      <xdr:row>5</xdr:row>
      <xdr:rowOff>91440</xdr:rowOff>
    </xdr:from>
    <xdr:to>
      <xdr:col>9</xdr:col>
      <xdr:colOff>388620</xdr:colOff>
      <xdr:row>7</xdr:row>
      <xdr:rowOff>121920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BFAF0781-2E03-48F7-B7B4-C1794AD7AE20}"/>
            </a:ext>
          </a:extLst>
        </xdr:cNvPr>
        <xdr:cNvSpPr txBox="1"/>
      </xdr:nvSpPr>
      <xdr:spPr>
        <a:xfrm>
          <a:off x="4160520" y="100584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GROSS</a:t>
          </a:r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 SALES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510540</xdr:colOff>
      <xdr:row>7</xdr:row>
      <xdr:rowOff>38100</xdr:rowOff>
    </xdr:from>
    <xdr:to>
      <xdr:col>9</xdr:col>
      <xdr:colOff>396240</xdr:colOff>
      <xdr:row>9</xdr:row>
      <xdr:rowOff>68580</xdr:rowOff>
    </xdr:to>
    <xdr:sp macro="" textlink="KEY_METRICES!C10">
      <xdr:nvSpPr>
        <xdr:cNvPr id="43" name="TextBox 42">
          <a:extLst>
            <a:ext uri="{FF2B5EF4-FFF2-40B4-BE49-F238E27FC236}">
              <a16:creationId xmlns:a16="http://schemas.microsoft.com/office/drawing/2014/main" id="{45D4DF48-1A97-4691-88BC-CE7DC21E9BEA}"/>
            </a:ext>
          </a:extLst>
        </xdr:cNvPr>
        <xdr:cNvSpPr txBox="1"/>
      </xdr:nvSpPr>
      <xdr:spPr>
        <a:xfrm>
          <a:off x="4168140" y="131826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229C09E-A9B1-4C58-B691-41D6A8E49DE5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127.93 M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152400</xdr:colOff>
      <xdr:row>5</xdr:row>
      <xdr:rowOff>91440</xdr:rowOff>
    </xdr:from>
    <xdr:to>
      <xdr:col>13</xdr:col>
      <xdr:colOff>38100</xdr:colOff>
      <xdr:row>7</xdr:row>
      <xdr:rowOff>121920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A37ABFA-2188-4255-BAB3-4D1D7A465AD8}"/>
            </a:ext>
          </a:extLst>
        </xdr:cNvPr>
        <xdr:cNvSpPr txBox="1"/>
      </xdr:nvSpPr>
      <xdr:spPr>
        <a:xfrm>
          <a:off x="6248400" y="100584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TOTAL</a:t>
          </a:r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 PROFIT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281940</xdr:colOff>
      <xdr:row>7</xdr:row>
      <xdr:rowOff>15240</xdr:rowOff>
    </xdr:from>
    <xdr:to>
      <xdr:col>13</xdr:col>
      <xdr:colOff>167640</xdr:colOff>
      <xdr:row>9</xdr:row>
      <xdr:rowOff>45720</xdr:rowOff>
    </xdr:to>
    <xdr:sp macro="" textlink="KEY_METRICES!C11">
      <xdr:nvSpPr>
        <xdr:cNvPr id="45" name="TextBox 44">
          <a:extLst>
            <a:ext uri="{FF2B5EF4-FFF2-40B4-BE49-F238E27FC236}">
              <a16:creationId xmlns:a16="http://schemas.microsoft.com/office/drawing/2014/main" id="{4DFE6660-D00D-4CC4-85C3-54E0AA7200DD}"/>
            </a:ext>
          </a:extLst>
        </xdr:cNvPr>
        <xdr:cNvSpPr txBox="1"/>
      </xdr:nvSpPr>
      <xdr:spPr>
        <a:xfrm>
          <a:off x="6377940" y="129540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2A717F4-C3F7-42AD-8305-536A527356B7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16.89 M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335280</xdr:colOff>
      <xdr:row>5</xdr:row>
      <xdr:rowOff>60960</xdr:rowOff>
    </xdr:from>
    <xdr:to>
      <xdr:col>16</xdr:col>
      <xdr:colOff>388620</xdr:colOff>
      <xdr:row>7</xdr:row>
      <xdr:rowOff>91440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57A5BC20-427C-41A2-8022-9695D58B1294}"/>
            </a:ext>
          </a:extLst>
        </xdr:cNvPr>
        <xdr:cNvSpPr txBox="1"/>
      </xdr:nvSpPr>
      <xdr:spPr>
        <a:xfrm>
          <a:off x="8260080" y="975360"/>
          <a:ext cx="18821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PROFIT</a:t>
          </a:r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 MARGIN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38100</xdr:colOff>
      <xdr:row>7</xdr:row>
      <xdr:rowOff>0</xdr:rowOff>
    </xdr:from>
    <xdr:to>
      <xdr:col>16</xdr:col>
      <xdr:colOff>342900</xdr:colOff>
      <xdr:row>9</xdr:row>
      <xdr:rowOff>30480</xdr:rowOff>
    </xdr:to>
    <xdr:sp macro="" textlink="KEY_METRICES!C12">
      <xdr:nvSpPr>
        <xdr:cNvPr id="47" name="TextBox 46">
          <a:extLst>
            <a:ext uri="{FF2B5EF4-FFF2-40B4-BE49-F238E27FC236}">
              <a16:creationId xmlns:a16="http://schemas.microsoft.com/office/drawing/2014/main" id="{39503913-CFFC-4B07-90F5-EA0CE0921743}"/>
            </a:ext>
          </a:extLst>
        </xdr:cNvPr>
        <xdr:cNvSpPr txBox="1"/>
      </xdr:nvSpPr>
      <xdr:spPr>
        <a:xfrm>
          <a:off x="8572500" y="1280160"/>
          <a:ext cx="15240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FC0F118-6B79-410A-9301-0FAB9CC9D112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14.23%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571500</xdr:colOff>
      <xdr:row>13</xdr:row>
      <xdr:rowOff>45720</xdr:rowOff>
    </xdr:from>
    <xdr:to>
      <xdr:col>9</xdr:col>
      <xdr:colOff>342900</xdr:colOff>
      <xdr:row>27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DE8AEE2-BDB2-42EC-938F-83613CA18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594360</xdr:colOff>
      <xdr:row>13</xdr:row>
      <xdr:rowOff>7620</xdr:rowOff>
    </xdr:from>
    <xdr:to>
      <xdr:col>23</xdr:col>
      <xdr:colOff>266700</xdr:colOff>
      <xdr:row>26</xdr:row>
      <xdr:rowOff>175260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2BBA4AF-68A0-4157-9806-C1CB77D3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533400</xdr:colOff>
      <xdr:row>12</xdr:row>
      <xdr:rowOff>53340</xdr:rowOff>
    </xdr:from>
    <xdr:to>
      <xdr:col>16</xdr:col>
      <xdr:colOff>335280</xdr:colOff>
      <xdr:row>27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64F9256-B6CA-4B0B-93B3-6C0214D6D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76200</xdr:colOff>
      <xdr:row>10</xdr:row>
      <xdr:rowOff>175260</xdr:rowOff>
    </xdr:from>
    <xdr:to>
      <xdr:col>9</xdr:col>
      <xdr:colOff>251460</xdr:colOff>
      <xdr:row>13</xdr:row>
      <xdr:rowOff>22860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F072838F-D444-40EC-94BD-C7E18EBD382A}"/>
            </a:ext>
          </a:extLst>
        </xdr:cNvPr>
        <xdr:cNvSpPr txBox="1"/>
      </xdr:nvSpPr>
      <xdr:spPr>
        <a:xfrm>
          <a:off x="1905000" y="2004060"/>
          <a:ext cx="38328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MONTHWISE</a:t>
          </a:r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 REVENUE &amp; PROFIT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7620</xdr:colOff>
      <xdr:row>11</xdr:row>
      <xdr:rowOff>0</xdr:rowOff>
    </xdr:from>
    <xdr:to>
      <xdr:col>23</xdr:col>
      <xdr:colOff>182880</xdr:colOff>
      <xdr:row>13</xdr:row>
      <xdr:rowOff>30480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4D3C2A6-C404-4887-A435-020493B5F9F9}"/>
            </a:ext>
          </a:extLst>
        </xdr:cNvPr>
        <xdr:cNvSpPr txBox="1"/>
      </xdr:nvSpPr>
      <xdr:spPr>
        <a:xfrm>
          <a:off x="10370820" y="2011680"/>
          <a:ext cx="38328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COUNTYWISE REVENUE</a:t>
          </a:r>
        </a:p>
      </xdr:txBody>
    </xdr:sp>
    <xdr:clientData/>
  </xdr:twoCellAnchor>
  <xdr:twoCellAnchor>
    <xdr:from>
      <xdr:col>9</xdr:col>
      <xdr:colOff>586740</xdr:colOff>
      <xdr:row>11</xdr:row>
      <xdr:rowOff>15240</xdr:rowOff>
    </xdr:from>
    <xdr:to>
      <xdr:col>16</xdr:col>
      <xdr:colOff>152400</xdr:colOff>
      <xdr:row>13</xdr:row>
      <xdr:rowOff>45720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F328FB0-0720-44D6-87AC-B6C6E96CA467}"/>
            </a:ext>
          </a:extLst>
        </xdr:cNvPr>
        <xdr:cNvSpPr txBox="1"/>
      </xdr:nvSpPr>
      <xdr:spPr>
        <a:xfrm>
          <a:off x="6073140" y="2026920"/>
          <a:ext cx="38328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MONTHWISE</a:t>
          </a:r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 GROSS SALES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198120</xdr:colOff>
      <xdr:row>5</xdr:row>
      <xdr:rowOff>68580</xdr:rowOff>
    </xdr:from>
    <xdr:to>
      <xdr:col>20</xdr:col>
      <xdr:colOff>68580</xdr:colOff>
      <xdr:row>7</xdr:row>
      <xdr:rowOff>99060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B542DFF4-449B-4134-BD03-130518E7A673}"/>
            </a:ext>
          </a:extLst>
        </xdr:cNvPr>
        <xdr:cNvSpPr txBox="1"/>
      </xdr:nvSpPr>
      <xdr:spPr>
        <a:xfrm>
          <a:off x="10561320" y="982980"/>
          <a:ext cx="16992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TOTAL COGS</a:t>
          </a:r>
        </a:p>
      </xdr:txBody>
    </xdr:sp>
    <xdr:clientData/>
  </xdr:twoCellAnchor>
  <xdr:twoCellAnchor>
    <xdr:from>
      <xdr:col>20</xdr:col>
      <xdr:colOff>472440</xdr:colOff>
      <xdr:row>5</xdr:row>
      <xdr:rowOff>76200</xdr:rowOff>
    </xdr:from>
    <xdr:to>
      <xdr:col>23</xdr:col>
      <xdr:colOff>205740</xdr:colOff>
      <xdr:row>7</xdr:row>
      <xdr:rowOff>106680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3B03EE1D-A432-4BE2-8CA1-3FA03589FEF7}"/>
            </a:ext>
          </a:extLst>
        </xdr:cNvPr>
        <xdr:cNvSpPr txBox="1"/>
      </xdr:nvSpPr>
      <xdr:spPr>
        <a:xfrm>
          <a:off x="12664440" y="990600"/>
          <a:ext cx="15621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UNITS SOLD</a:t>
          </a:r>
        </a:p>
      </xdr:txBody>
    </xdr:sp>
    <xdr:clientData/>
  </xdr:twoCellAnchor>
  <xdr:twoCellAnchor>
    <xdr:from>
      <xdr:col>17</xdr:col>
      <xdr:colOff>190500</xdr:colOff>
      <xdr:row>7</xdr:row>
      <xdr:rowOff>30480</xdr:rowOff>
    </xdr:from>
    <xdr:to>
      <xdr:col>19</xdr:col>
      <xdr:colOff>495300</xdr:colOff>
      <xdr:row>9</xdr:row>
      <xdr:rowOff>60960</xdr:rowOff>
    </xdr:to>
    <xdr:sp macro="" textlink="KEY_METRICES!C13">
      <xdr:nvSpPr>
        <xdr:cNvPr id="59" name="TextBox 58">
          <a:extLst>
            <a:ext uri="{FF2B5EF4-FFF2-40B4-BE49-F238E27FC236}">
              <a16:creationId xmlns:a16="http://schemas.microsoft.com/office/drawing/2014/main" id="{DC231904-51C9-4762-A821-6BE878956703}"/>
            </a:ext>
          </a:extLst>
        </xdr:cNvPr>
        <xdr:cNvSpPr txBox="1"/>
      </xdr:nvSpPr>
      <xdr:spPr>
        <a:xfrm>
          <a:off x="10553700" y="1310640"/>
          <a:ext cx="15240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940795F-5D49-404A-B2BB-85084DEDC5E9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101.83 M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495300</xdr:colOff>
      <xdr:row>6</xdr:row>
      <xdr:rowOff>175260</xdr:rowOff>
    </xdr:from>
    <xdr:to>
      <xdr:col>23</xdr:col>
      <xdr:colOff>190500</xdr:colOff>
      <xdr:row>9</xdr:row>
      <xdr:rowOff>22860</xdr:rowOff>
    </xdr:to>
    <xdr:sp macro="" textlink="KEY_METRICES!C14">
      <xdr:nvSpPr>
        <xdr:cNvPr id="60" name="TextBox 59">
          <a:extLst>
            <a:ext uri="{FF2B5EF4-FFF2-40B4-BE49-F238E27FC236}">
              <a16:creationId xmlns:a16="http://schemas.microsoft.com/office/drawing/2014/main" id="{D8C6454C-9C49-44F4-8B3A-222E8C1780C9}"/>
            </a:ext>
          </a:extLst>
        </xdr:cNvPr>
        <xdr:cNvSpPr txBox="1"/>
      </xdr:nvSpPr>
      <xdr:spPr>
        <a:xfrm>
          <a:off x="12687300" y="1272540"/>
          <a:ext cx="15240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E258796-CEF5-47FD-A239-539612A0CF45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1.1258M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0</xdr:col>
      <xdr:colOff>91440</xdr:colOff>
      <xdr:row>23</xdr:row>
      <xdr:rowOff>45720</xdr:rowOff>
    </xdr:from>
    <xdr:to>
      <xdr:col>2</xdr:col>
      <xdr:colOff>411480</xdr:colOff>
      <xdr:row>30</xdr:row>
      <xdr:rowOff>53340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2" name="Date">
              <a:extLst>
                <a:ext uri="{FF2B5EF4-FFF2-40B4-BE49-F238E27FC236}">
                  <a16:creationId xmlns:a16="http://schemas.microsoft.com/office/drawing/2014/main" id="{068C70BC-230D-1BA9-F3A5-637DBCBFBBA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4251960"/>
              <a:ext cx="1539240" cy="1287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15240</xdr:colOff>
      <xdr:row>28</xdr:row>
      <xdr:rowOff>152400</xdr:rowOff>
    </xdr:from>
    <xdr:to>
      <xdr:col>23</xdr:col>
      <xdr:colOff>45720</xdr:colOff>
      <xdr:row>30</xdr:row>
      <xdr:rowOff>106680</xdr:rowOff>
    </xdr:to>
    <xdr:sp macro="" textlink="KEY_METRICES!C12">
      <xdr:nvSpPr>
        <xdr:cNvPr id="4" name="TextBox 3">
          <a:extLst>
            <a:ext uri="{FF2B5EF4-FFF2-40B4-BE49-F238E27FC236}">
              <a16:creationId xmlns:a16="http://schemas.microsoft.com/office/drawing/2014/main" id="{8B745061-436D-45EF-87AD-4054F7CF8E05}"/>
            </a:ext>
          </a:extLst>
        </xdr:cNvPr>
        <xdr:cNvSpPr txBox="1"/>
      </xdr:nvSpPr>
      <xdr:spPr>
        <a:xfrm>
          <a:off x="1844040" y="5273040"/>
          <a:ext cx="12222480" cy="320040"/>
        </a:xfrm>
        <a:prstGeom prst="rect">
          <a:avLst/>
        </a:prstGeom>
        <a:solidFill>
          <a:srgbClr val="AD84C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05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t>All</a:t>
          </a:r>
          <a:r>
            <a:rPr lang="en-IN" sz="1050" b="1" i="1" u="none" strike="noStrike" baseline="0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t> the values mentioned above are in $ (US) , COGS - Cost of Goods Sold </a:t>
          </a:r>
          <a:r>
            <a:rPr lang="en-IN" sz="1100" b="1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, Data above used is for year 2023 and 2024</a:t>
          </a:r>
          <a:endParaRPr lang="en-IN" sz="12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2</xdr:col>
      <xdr:colOff>449580</xdr:colOff>
      <xdr:row>30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30C99D3-CF3A-4590-88A4-3D1FF6B02A23}"/>
            </a:ext>
          </a:extLst>
        </xdr:cNvPr>
        <xdr:cNvSpPr/>
      </xdr:nvSpPr>
      <xdr:spPr>
        <a:xfrm>
          <a:off x="76200" y="76200"/>
          <a:ext cx="1592580" cy="5585460"/>
        </a:xfrm>
        <a:prstGeom prst="roundRect">
          <a:avLst>
            <a:gd name="adj" fmla="val 518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510540</xdr:colOff>
      <xdr:row>0</xdr:row>
      <xdr:rowOff>91440</xdr:rowOff>
    </xdr:from>
    <xdr:to>
      <xdr:col>23</xdr:col>
      <xdr:colOff>335280</xdr:colOff>
      <xdr:row>4</xdr:row>
      <xdr:rowOff>144780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69C5AD5-40A0-4D38-96B6-BACACE96E4C4}"/>
            </a:ext>
          </a:extLst>
        </xdr:cNvPr>
        <xdr:cNvSpPr/>
      </xdr:nvSpPr>
      <xdr:spPr>
        <a:xfrm>
          <a:off x="1729740" y="91440"/>
          <a:ext cx="12626340" cy="78486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68581</xdr:colOff>
      <xdr:row>0</xdr:row>
      <xdr:rowOff>22862</xdr:rowOff>
    </xdr:from>
    <xdr:to>
      <xdr:col>2</xdr:col>
      <xdr:colOff>480060</xdr:colOff>
      <xdr:row>5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DA7D46-2F58-4E53-B8CD-A57F87E993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6566" b="77828" l="10373" r="90041">
                      <a14:foregroundMark x1="22400" y1="57000" x2="58800" y2="50800"/>
                      <a14:foregroundMark x1="58800" y1="50800" x2="31200" y2="52200"/>
                      <a14:foregroundMark x1="62000" y1="57600" x2="21000" y2="45600"/>
                      <a14:foregroundMark x1="21000" y1="45600" x2="13600" y2="45600"/>
                      <a14:foregroundMark x1="13600" y1="45600" x2="76200" y2="46800"/>
                      <a14:foregroundMark x1="76200" y1="46800" x2="48200" y2="68200"/>
                      <a14:foregroundMark x1="48200" y1="68200" x2="18600" y2="64600"/>
                      <a14:foregroundMark x1="18600" y1="64600" x2="26800" y2="31600"/>
                      <a14:foregroundMark x1="26800" y1="31600" x2="62800" y2="32800"/>
                      <a14:foregroundMark x1="62800" y1="32800" x2="82200" y2="39600"/>
                      <a14:foregroundMark x1="82200" y1="39600" x2="58000" y2="67000"/>
                      <a14:foregroundMark x1="58000" y1="67000" x2="56000" y2="67400"/>
                      <a14:foregroundMark x1="56000" y1="67400" x2="87800" y2="50600"/>
                      <a14:foregroundMark x1="87800" y1="50600" x2="82800" y2="34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15" t="20159" r="-415" b="15764"/>
        <a:stretch/>
      </xdr:blipFill>
      <xdr:spPr>
        <a:xfrm>
          <a:off x="68581" y="22862"/>
          <a:ext cx="1630679" cy="990598"/>
        </a:xfrm>
        <a:prstGeom prst="rect">
          <a:avLst/>
        </a:prstGeom>
      </xdr:spPr>
    </xdr:pic>
    <xdr:clientData/>
  </xdr:twoCellAnchor>
  <xdr:twoCellAnchor editAs="oneCell">
    <xdr:from>
      <xdr:col>0</xdr:col>
      <xdr:colOff>548640</xdr:colOff>
      <xdr:row>18</xdr:row>
      <xdr:rowOff>0</xdr:rowOff>
    </xdr:from>
    <xdr:to>
      <xdr:col>1</xdr:col>
      <xdr:colOff>556260</xdr:colOff>
      <xdr:row>21</xdr:row>
      <xdr:rowOff>68580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6485FD-ECA2-43C5-9DAE-98C8AE00E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3291840"/>
          <a:ext cx="617220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490291</xdr:colOff>
      <xdr:row>11</xdr:row>
      <xdr:rowOff>38101</xdr:rowOff>
    </xdr:from>
    <xdr:to>
      <xdr:col>2</xdr:col>
      <xdr:colOff>5010</xdr:colOff>
      <xdr:row>15</xdr:row>
      <xdr:rowOff>40500</xdr:rowOff>
    </xdr:to>
    <xdr:pic>
      <xdr:nvPicPr>
        <xdr:cNvPr id="6" name="Pictur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31F097-445C-45B3-8F7D-7A106D37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91" y="2049781"/>
          <a:ext cx="733919" cy="73391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</xdr:row>
      <xdr:rowOff>174650</xdr:rowOff>
    </xdr:from>
    <xdr:to>
      <xdr:col>1</xdr:col>
      <xdr:colOff>502920</xdr:colOff>
      <xdr:row>8</xdr:row>
      <xdr:rowOff>136550</xdr:rowOff>
    </xdr:to>
    <xdr:pic>
      <xdr:nvPicPr>
        <xdr:cNvPr id="7" name="Picture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A0F4DBE-1D2D-41A4-9C36-D5F230D91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01980" y="1089050"/>
          <a:ext cx="510540" cy="510540"/>
        </a:xfrm>
        <a:prstGeom prst="rect">
          <a:avLst/>
        </a:prstGeom>
      </xdr:spPr>
    </xdr:pic>
    <xdr:clientData/>
  </xdr:twoCellAnchor>
  <xdr:twoCellAnchor>
    <xdr:from>
      <xdr:col>0</xdr:col>
      <xdr:colOff>411480</xdr:colOff>
      <xdr:row>8</xdr:row>
      <xdr:rowOff>167640</xdr:rowOff>
    </xdr:from>
    <xdr:to>
      <xdr:col>2</xdr:col>
      <xdr:colOff>175260</xdr:colOff>
      <xdr:row>10</xdr:row>
      <xdr:rowOff>53340</xdr:rowOff>
    </xdr:to>
    <xdr:sp macro="" textlink="">
      <xdr:nvSpPr>
        <xdr:cNvPr id="8" name="TextBox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CD2397A-B65A-40C5-8A59-4DBA70111DF8}"/>
            </a:ext>
          </a:extLst>
        </xdr:cNvPr>
        <xdr:cNvSpPr txBox="1"/>
      </xdr:nvSpPr>
      <xdr:spPr>
        <a:xfrm>
          <a:off x="411480" y="1630680"/>
          <a:ext cx="9829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n>
                <a:noFill/>
              </a:ln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419100</xdr:colOff>
      <xdr:row>15</xdr:row>
      <xdr:rowOff>15240</xdr:rowOff>
    </xdr:from>
    <xdr:to>
      <xdr:col>2</xdr:col>
      <xdr:colOff>182880</xdr:colOff>
      <xdr:row>17</xdr:row>
      <xdr:rowOff>121920</xdr:rowOff>
    </xdr:to>
    <xdr:sp macro="" textlink="">
      <xdr:nvSpPr>
        <xdr:cNvPr id="9" name="TextBox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C99243-7637-4073-A311-4A7040725AD4}"/>
            </a:ext>
          </a:extLst>
        </xdr:cNvPr>
        <xdr:cNvSpPr txBox="1"/>
      </xdr:nvSpPr>
      <xdr:spPr>
        <a:xfrm>
          <a:off x="419100" y="2758440"/>
          <a:ext cx="98298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n>
                <a:noFill/>
              </a:ln>
              <a:solidFill>
                <a:schemeClr val="bg1"/>
              </a:solidFill>
            </a:rPr>
            <a:t>PRODUCT &amp;</a:t>
          </a:r>
          <a:r>
            <a:rPr lang="en-IN" sz="1100" b="1" baseline="0">
              <a:ln>
                <a:noFill/>
              </a:ln>
              <a:solidFill>
                <a:schemeClr val="bg1"/>
              </a:solidFill>
            </a:rPr>
            <a:t> SEGMENTS</a:t>
          </a:r>
          <a:endParaRPr lang="en-IN" sz="11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480060</xdr:colOff>
      <xdr:row>21</xdr:row>
      <xdr:rowOff>60960</xdr:rowOff>
    </xdr:from>
    <xdr:to>
      <xdr:col>2</xdr:col>
      <xdr:colOff>15240</xdr:colOff>
      <xdr:row>22</xdr:row>
      <xdr:rowOff>129540</xdr:rowOff>
    </xdr:to>
    <xdr:sp macro="" textlink="">
      <xdr:nvSpPr>
        <xdr:cNvPr id="10" name="TextBox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10C3FD-ED56-4881-ACE2-C2BE7CC23188}"/>
            </a:ext>
          </a:extLst>
        </xdr:cNvPr>
        <xdr:cNvSpPr txBox="1"/>
      </xdr:nvSpPr>
      <xdr:spPr>
        <a:xfrm>
          <a:off x="480060" y="3901440"/>
          <a:ext cx="7543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n>
                <a:noFill/>
              </a:ln>
              <a:solidFill>
                <a:schemeClr val="bg1"/>
              </a:solidFill>
            </a:rPr>
            <a:t>DATA SET</a:t>
          </a:r>
        </a:p>
      </xdr:txBody>
    </xdr:sp>
    <xdr:clientData/>
  </xdr:twoCellAnchor>
  <xdr:twoCellAnchor>
    <xdr:from>
      <xdr:col>5</xdr:col>
      <xdr:colOff>83820</xdr:colOff>
      <xdr:row>0</xdr:row>
      <xdr:rowOff>60960</xdr:rowOff>
    </xdr:from>
    <xdr:to>
      <xdr:col>20</xdr:col>
      <xdr:colOff>373380</xdr:colOff>
      <xdr:row>4</xdr:row>
      <xdr:rowOff>22860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D0427BD-2A4D-4D1A-B3DC-A3F748ED4A34}"/>
            </a:ext>
          </a:extLst>
        </xdr:cNvPr>
        <xdr:cNvSpPr txBox="1"/>
      </xdr:nvSpPr>
      <xdr:spPr>
        <a:xfrm>
          <a:off x="3131820" y="60960"/>
          <a:ext cx="9433560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800" b="1" i="0" u="none">
              <a:ln>
                <a:noFill/>
              </a:ln>
              <a:solidFill>
                <a:schemeClr val="bg1"/>
              </a:solidFill>
            </a:rPr>
            <a:t>FINANCIAL ANALYSIS DASHBOARD</a:t>
          </a:r>
        </a:p>
      </xdr:txBody>
    </xdr:sp>
    <xdr:clientData/>
  </xdr:twoCellAnchor>
  <xdr:twoCellAnchor>
    <xdr:from>
      <xdr:col>2</xdr:col>
      <xdr:colOff>518160</xdr:colOff>
      <xdr:row>5</xdr:row>
      <xdr:rowOff>30480</xdr:rowOff>
    </xdr:from>
    <xdr:to>
      <xdr:col>6</xdr:col>
      <xdr:colOff>131760</xdr:colOff>
      <xdr:row>10</xdr:row>
      <xdr:rowOff>30480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70C0766-2B46-443A-BA0D-67331DDC4D53}"/>
            </a:ext>
          </a:extLst>
        </xdr:cNvPr>
        <xdr:cNvSpPr/>
      </xdr:nvSpPr>
      <xdr:spPr>
        <a:xfrm>
          <a:off x="1737360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195072</xdr:colOff>
      <xdr:row>5</xdr:row>
      <xdr:rowOff>30480</xdr:rowOff>
    </xdr:from>
    <xdr:to>
      <xdr:col>9</xdr:col>
      <xdr:colOff>418272</xdr:colOff>
      <xdr:row>10</xdr:row>
      <xdr:rowOff>30480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FA4FCE4-EA5C-4420-B4C7-E062BD1C2FFE}"/>
            </a:ext>
          </a:extLst>
        </xdr:cNvPr>
        <xdr:cNvSpPr/>
      </xdr:nvSpPr>
      <xdr:spPr>
        <a:xfrm>
          <a:off x="3852672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481584</xdr:colOff>
      <xdr:row>5</xdr:row>
      <xdr:rowOff>30480</xdr:rowOff>
    </xdr:from>
    <xdr:to>
      <xdr:col>13</xdr:col>
      <xdr:colOff>95184</xdr:colOff>
      <xdr:row>10</xdr:row>
      <xdr:rowOff>30480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C19370C-856C-4733-BCB1-D31402B26C05}"/>
            </a:ext>
          </a:extLst>
        </xdr:cNvPr>
        <xdr:cNvSpPr/>
      </xdr:nvSpPr>
      <xdr:spPr>
        <a:xfrm>
          <a:off x="5967984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158496</xdr:colOff>
      <xdr:row>5</xdr:row>
      <xdr:rowOff>30480</xdr:rowOff>
    </xdr:from>
    <xdr:to>
      <xdr:col>16</xdr:col>
      <xdr:colOff>381696</xdr:colOff>
      <xdr:row>10</xdr:row>
      <xdr:rowOff>30480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1D965F7-D39B-4FB3-B9FF-6A7B3EFEC20D}"/>
            </a:ext>
          </a:extLst>
        </xdr:cNvPr>
        <xdr:cNvSpPr/>
      </xdr:nvSpPr>
      <xdr:spPr>
        <a:xfrm>
          <a:off x="8083296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445008</xdr:colOff>
      <xdr:row>5</xdr:row>
      <xdr:rowOff>30480</xdr:rowOff>
    </xdr:from>
    <xdr:to>
      <xdr:col>20</xdr:col>
      <xdr:colOff>58608</xdr:colOff>
      <xdr:row>10</xdr:row>
      <xdr:rowOff>30480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AF41EA7-B082-495E-BBAC-DF4DE468517C}"/>
            </a:ext>
          </a:extLst>
        </xdr:cNvPr>
        <xdr:cNvSpPr/>
      </xdr:nvSpPr>
      <xdr:spPr>
        <a:xfrm>
          <a:off x="10198608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121920</xdr:colOff>
      <xdr:row>5</xdr:row>
      <xdr:rowOff>30480</xdr:rowOff>
    </xdr:from>
    <xdr:to>
      <xdr:col>23</xdr:col>
      <xdr:colOff>345120</xdr:colOff>
      <xdr:row>10</xdr:row>
      <xdr:rowOff>30480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E3D2559-C87C-40AD-AACB-E78C3864309A}"/>
            </a:ext>
          </a:extLst>
        </xdr:cNvPr>
        <xdr:cNvSpPr/>
      </xdr:nvSpPr>
      <xdr:spPr>
        <a:xfrm>
          <a:off x="12313920" y="944880"/>
          <a:ext cx="2052000" cy="914400"/>
        </a:xfrm>
        <a:prstGeom prst="roundRect">
          <a:avLst>
            <a:gd name="adj" fmla="val 79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525780</xdr:colOff>
      <xdr:row>10</xdr:row>
      <xdr:rowOff>106680</xdr:rowOff>
    </xdr:from>
    <xdr:to>
      <xdr:col>13</xdr:col>
      <xdr:colOff>53340</xdr:colOff>
      <xdr:row>27</xdr:row>
      <xdr:rowOff>137160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AFB3C82-09A6-4DEC-9712-B05B1E9CBBCC}"/>
            </a:ext>
          </a:extLst>
        </xdr:cNvPr>
        <xdr:cNvSpPr/>
      </xdr:nvSpPr>
      <xdr:spPr>
        <a:xfrm>
          <a:off x="1744980" y="1935480"/>
          <a:ext cx="6233160" cy="3139440"/>
        </a:xfrm>
        <a:prstGeom prst="roundRect">
          <a:avLst>
            <a:gd name="adj" fmla="val 458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137160</xdr:colOff>
      <xdr:row>10</xdr:row>
      <xdr:rowOff>106680</xdr:rowOff>
    </xdr:from>
    <xdr:to>
      <xdr:col>23</xdr:col>
      <xdr:colOff>320040</xdr:colOff>
      <xdr:row>27</xdr:row>
      <xdr:rowOff>144780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13348C4-DBE9-4443-BCFA-EE0DA3EF8A51}"/>
            </a:ext>
          </a:extLst>
        </xdr:cNvPr>
        <xdr:cNvSpPr/>
      </xdr:nvSpPr>
      <xdr:spPr>
        <a:xfrm>
          <a:off x="8061960" y="1935480"/>
          <a:ext cx="6278880" cy="3147060"/>
        </a:xfrm>
        <a:prstGeom prst="roundRect">
          <a:avLst>
            <a:gd name="adj" fmla="val 458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518160</xdr:colOff>
      <xdr:row>28</xdr:row>
      <xdr:rowOff>53340</xdr:rowOff>
    </xdr:from>
    <xdr:to>
      <xdr:col>23</xdr:col>
      <xdr:colOff>342900</xdr:colOff>
      <xdr:row>30</xdr:row>
      <xdr:rowOff>167640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C3AE2F0-039F-4251-A9F1-5D224A881925}"/>
            </a:ext>
          </a:extLst>
        </xdr:cNvPr>
        <xdr:cNvSpPr/>
      </xdr:nvSpPr>
      <xdr:spPr>
        <a:xfrm>
          <a:off x="1737360" y="5173980"/>
          <a:ext cx="12626340" cy="480060"/>
        </a:xfrm>
        <a:prstGeom prst="roundRect">
          <a:avLst>
            <a:gd name="adj" fmla="val 2697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350520</xdr:colOff>
      <xdr:row>5</xdr:row>
      <xdr:rowOff>91440</xdr:rowOff>
    </xdr:from>
    <xdr:to>
      <xdr:col>6</xdr:col>
      <xdr:colOff>106680</xdr:colOff>
      <xdr:row>7</xdr:row>
      <xdr:rowOff>121920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9035385-6C0D-44C4-849B-6A4967D4F5CD}"/>
            </a:ext>
          </a:extLst>
        </xdr:cNvPr>
        <xdr:cNvSpPr txBox="1"/>
      </xdr:nvSpPr>
      <xdr:spPr>
        <a:xfrm>
          <a:off x="2179320" y="1005840"/>
          <a:ext cx="15849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REVENUE</a:t>
          </a:r>
        </a:p>
      </xdr:txBody>
    </xdr:sp>
    <xdr:clientData/>
  </xdr:twoCellAnchor>
  <xdr:twoCellAnchor>
    <xdr:from>
      <xdr:col>3</xdr:col>
      <xdr:colOff>198120</xdr:colOff>
      <xdr:row>7</xdr:row>
      <xdr:rowOff>45720</xdr:rowOff>
    </xdr:from>
    <xdr:to>
      <xdr:col>6</xdr:col>
      <xdr:colOff>83820</xdr:colOff>
      <xdr:row>9</xdr:row>
      <xdr:rowOff>76200</xdr:rowOff>
    </xdr:to>
    <xdr:sp macro="" textlink="KEY_METRICES!C9">
      <xdr:nvSpPr>
        <xdr:cNvPr id="23" name="TextBox 22">
          <a:extLst>
            <a:ext uri="{FF2B5EF4-FFF2-40B4-BE49-F238E27FC236}">
              <a16:creationId xmlns:a16="http://schemas.microsoft.com/office/drawing/2014/main" id="{E10B4CD5-C3F2-4036-B0C1-6521B9734A8E}"/>
            </a:ext>
          </a:extLst>
        </xdr:cNvPr>
        <xdr:cNvSpPr txBox="1"/>
      </xdr:nvSpPr>
      <xdr:spPr>
        <a:xfrm>
          <a:off x="2026920" y="132588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09846B-0A7D-499A-B9A1-F227918AF20A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118.73 M</a:t>
          </a:fld>
          <a:endParaRPr lang="en-IN" sz="2000" b="1" i="1" u="none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502920</xdr:colOff>
      <xdr:row>5</xdr:row>
      <xdr:rowOff>91440</xdr:rowOff>
    </xdr:from>
    <xdr:to>
      <xdr:col>9</xdr:col>
      <xdr:colOff>388620</xdr:colOff>
      <xdr:row>7</xdr:row>
      <xdr:rowOff>121920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C5E0B1-5702-45A0-AAB0-ACA78E3B22E4}"/>
            </a:ext>
          </a:extLst>
        </xdr:cNvPr>
        <xdr:cNvSpPr txBox="1"/>
      </xdr:nvSpPr>
      <xdr:spPr>
        <a:xfrm>
          <a:off x="4160520" y="100584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GROSS</a:t>
          </a:r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 SALES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510540</xdr:colOff>
      <xdr:row>7</xdr:row>
      <xdr:rowOff>38100</xdr:rowOff>
    </xdr:from>
    <xdr:to>
      <xdr:col>9</xdr:col>
      <xdr:colOff>396240</xdr:colOff>
      <xdr:row>9</xdr:row>
      <xdr:rowOff>68580</xdr:rowOff>
    </xdr:to>
    <xdr:sp macro="" textlink="KEY_METRICES!C10">
      <xdr:nvSpPr>
        <xdr:cNvPr id="25" name="TextBox 24">
          <a:extLst>
            <a:ext uri="{FF2B5EF4-FFF2-40B4-BE49-F238E27FC236}">
              <a16:creationId xmlns:a16="http://schemas.microsoft.com/office/drawing/2014/main" id="{C2BA0994-C15A-47B3-AA39-DC3C9B8F8EA1}"/>
            </a:ext>
          </a:extLst>
        </xdr:cNvPr>
        <xdr:cNvSpPr txBox="1"/>
      </xdr:nvSpPr>
      <xdr:spPr>
        <a:xfrm>
          <a:off x="4168140" y="131826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229C09E-A9B1-4C58-B691-41D6A8E49DE5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127.93 M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152400</xdr:colOff>
      <xdr:row>5</xdr:row>
      <xdr:rowOff>91440</xdr:rowOff>
    </xdr:from>
    <xdr:to>
      <xdr:col>13</xdr:col>
      <xdr:colOff>38100</xdr:colOff>
      <xdr:row>7</xdr:row>
      <xdr:rowOff>121920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E972ABA-2361-4519-94D9-0FD05FA1A77A}"/>
            </a:ext>
          </a:extLst>
        </xdr:cNvPr>
        <xdr:cNvSpPr txBox="1"/>
      </xdr:nvSpPr>
      <xdr:spPr>
        <a:xfrm>
          <a:off x="6248400" y="100584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TOTAL</a:t>
          </a:r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 PROFIT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281940</xdr:colOff>
      <xdr:row>7</xdr:row>
      <xdr:rowOff>15240</xdr:rowOff>
    </xdr:from>
    <xdr:to>
      <xdr:col>13</xdr:col>
      <xdr:colOff>167640</xdr:colOff>
      <xdr:row>9</xdr:row>
      <xdr:rowOff>45720</xdr:rowOff>
    </xdr:to>
    <xdr:sp macro="" textlink="KEY_METRICES!C11">
      <xdr:nvSpPr>
        <xdr:cNvPr id="27" name="TextBox 26">
          <a:extLst>
            <a:ext uri="{FF2B5EF4-FFF2-40B4-BE49-F238E27FC236}">
              <a16:creationId xmlns:a16="http://schemas.microsoft.com/office/drawing/2014/main" id="{185D7673-819D-49AF-B6E4-B3D1E155D004}"/>
            </a:ext>
          </a:extLst>
        </xdr:cNvPr>
        <xdr:cNvSpPr txBox="1"/>
      </xdr:nvSpPr>
      <xdr:spPr>
        <a:xfrm>
          <a:off x="6377940" y="1295400"/>
          <a:ext cx="17145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2A717F4-C3F7-42AD-8305-536A527356B7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16.89 M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335280</xdr:colOff>
      <xdr:row>5</xdr:row>
      <xdr:rowOff>60960</xdr:rowOff>
    </xdr:from>
    <xdr:to>
      <xdr:col>16</xdr:col>
      <xdr:colOff>388620</xdr:colOff>
      <xdr:row>7</xdr:row>
      <xdr:rowOff>91440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D12A8B-87D2-45E9-89F9-4C64CCB0924E}"/>
            </a:ext>
          </a:extLst>
        </xdr:cNvPr>
        <xdr:cNvSpPr txBox="1"/>
      </xdr:nvSpPr>
      <xdr:spPr>
        <a:xfrm>
          <a:off x="8260080" y="975360"/>
          <a:ext cx="18821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PROFIT</a:t>
          </a:r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 MARGIN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38100</xdr:colOff>
      <xdr:row>7</xdr:row>
      <xdr:rowOff>0</xdr:rowOff>
    </xdr:from>
    <xdr:to>
      <xdr:col>16</xdr:col>
      <xdr:colOff>342900</xdr:colOff>
      <xdr:row>9</xdr:row>
      <xdr:rowOff>30480</xdr:rowOff>
    </xdr:to>
    <xdr:sp macro="" textlink="KEY_METRICES!C12">
      <xdr:nvSpPr>
        <xdr:cNvPr id="29" name="TextBox 28">
          <a:extLst>
            <a:ext uri="{FF2B5EF4-FFF2-40B4-BE49-F238E27FC236}">
              <a16:creationId xmlns:a16="http://schemas.microsoft.com/office/drawing/2014/main" id="{C7A0F684-C0FC-45BD-98E9-8F05EF97621C}"/>
            </a:ext>
          </a:extLst>
        </xdr:cNvPr>
        <xdr:cNvSpPr txBox="1"/>
      </xdr:nvSpPr>
      <xdr:spPr>
        <a:xfrm>
          <a:off x="8572500" y="1280160"/>
          <a:ext cx="15240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FC0F118-6B79-410A-9301-0FAB9CC9D112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14.23%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6</xdr:col>
      <xdr:colOff>190500</xdr:colOff>
      <xdr:row>10</xdr:row>
      <xdr:rowOff>160020</xdr:rowOff>
    </xdr:from>
    <xdr:to>
      <xdr:col>10</xdr:col>
      <xdr:colOff>30480</xdr:colOff>
      <xdr:row>13</xdr:row>
      <xdr:rowOff>7620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39F2B60-F7B5-41FF-9D09-7C9E3CC65367}"/>
            </a:ext>
          </a:extLst>
        </xdr:cNvPr>
        <xdr:cNvSpPr txBox="1"/>
      </xdr:nvSpPr>
      <xdr:spPr>
        <a:xfrm>
          <a:off x="3848100" y="1988820"/>
          <a:ext cx="227838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PRODUCT DEMAND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198120</xdr:colOff>
      <xdr:row>5</xdr:row>
      <xdr:rowOff>68580</xdr:rowOff>
    </xdr:from>
    <xdr:to>
      <xdr:col>20</xdr:col>
      <xdr:colOff>68580</xdr:colOff>
      <xdr:row>7</xdr:row>
      <xdr:rowOff>99060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475EAD4-F394-4F87-ADD5-B806396A2FD7}"/>
            </a:ext>
          </a:extLst>
        </xdr:cNvPr>
        <xdr:cNvSpPr txBox="1"/>
      </xdr:nvSpPr>
      <xdr:spPr>
        <a:xfrm>
          <a:off x="10561320" y="982980"/>
          <a:ext cx="16992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TOTAL COGS</a:t>
          </a:r>
        </a:p>
      </xdr:txBody>
    </xdr:sp>
    <xdr:clientData/>
  </xdr:twoCellAnchor>
  <xdr:twoCellAnchor>
    <xdr:from>
      <xdr:col>20</xdr:col>
      <xdr:colOff>472440</xdr:colOff>
      <xdr:row>5</xdr:row>
      <xdr:rowOff>76200</xdr:rowOff>
    </xdr:from>
    <xdr:to>
      <xdr:col>23</xdr:col>
      <xdr:colOff>205740</xdr:colOff>
      <xdr:row>7</xdr:row>
      <xdr:rowOff>106680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956D498-BF3D-4DE3-8F05-992E54ADA369}"/>
            </a:ext>
          </a:extLst>
        </xdr:cNvPr>
        <xdr:cNvSpPr txBox="1"/>
      </xdr:nvSpPr>
      <xdr:spPr>
        <a:xfrm>
          <a:off x="12664440" y="990600"/>
          <a:ext cx="15621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UNITS SOLD</a:t>
          </a:r>
        </a:p>
      </xdr:txBody>
    </xdr:sp>
    <xdr:clientData/>
  </xdr:twoCellAnchor>
  <xdr:twoCellAnchor>
    <xdr:from>
      <xdr:col>17</xdr:col>
      <xdr:colOff>190500</xdr:colOff>
      <xdr:row>7</xdr:row>
      <xdr:rowOff>30480</xdr:rowOff>
    </xdr:from>
    <xdr:to>
      <xdr:col>19</xdr:col>
      <xdr:colOff>495300</xdr:colOff>
      <xdr:row>9</xdr:row>
      <xdr:rowOff>60960</xdr:rowOff>
    </xdr:to>
    <xdr:sp macro="" textlink="KEY_METRICES!C13">
      <xdr:nvSpPr>
        <xdr:cNvPr id="39" name="TextBox 38">
          <a:extLst>
            <a:ext uri="{FF2B5EF4-FFF2-40B4-BE49-F238E27FC236}">
              <a16:creationId xmlns:a16="http://schemas.microsoft.com/office/drawing/2014/main" id="{14E8B55E-621C-43B2-BF84-58944BF1D44A}"/>
            </a:ext>
          </a:extLst>
        </xdr:cNvPr>
        <xdr:cNvSpPr txBox="1"/>
      </xdr:nvSpPr>
      <xdr:spPr>
        <a:xfrm>
          <a:off x="10553700" y="1310640"/>
          <a:ext cx="15240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940795F-5D49-404A-B2BB-85084DEDC5E9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101.83 M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495300</xdr:colOff>
      <xdr:row>6</xdr:row>
      <xdr:rowOff>175260</xdr:rowOff>
    </xdr:from>
    <xdr:to>
      <xdr:col>23</xdr:col>
      <xdr:colOff>190500</xdr:colOff>
      <xdr:row>9</xdr:row>
      <xdr:rowOff>22860</xdr:rowOff>
    </xdr:to>
    <xdr:sp macro="" textlink="KEY_METRICES!C14">
      <xdr:nvSpPr>
        <xdr:cNvPr id="40" name="TextBox 39">
          <a:extLst>
            <a:ext uri="{FF2B5EF4-FFF2-40B4-BE49-F238E27FC236}">
              <a16:creationId xmlns:a16="http://schemas.microsoft.com/office/drawing/2014/main" id="{868920C4-0999-4AB0-84DF-9FEEC03D3BE5}"/>
            </a:ext>
          </a:extLst>
        </xdr:cNvPr>
        <xdr:cNvSpPr txBox="1"/>
      </xdr:nvSpPr>
      <xdr:spPr>
        <a:xfrm>
          <a:off x="12687300" y="1272540"/>
          <a:ext cx="15240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E258796-CEF5-47FD-A239-539612A0CF45}" type="TxLink">
            <a:rPr lang="en-US" sz="240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1.1258M</a:t>
          </a:fld>
          <a:endParaRPr lang="en-IN" sz="24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15240</xdr:colOff>
      <xdr:row>28</xdr:row>
      <xdr:rowOff>152400</xdr:rowOff>
    </xdr:from>
    <xdr:to>
      <xdr:col>23</xdr:col>
      <xdr:colOff>45720</xdr:colOff>
      <xdr:row>30</xdr:row>
      <xdr:rowOff>106680</xdr:rowOff>
    </xdr:to>
    <xdr:sp macro="" textlink="KEY_METRICES!C12">
      <xdr:nvSpPr>
        <xdr:cNvPr id="41" name="TextBox 40">
          <a:extLst>
            <a:ext uri="{FF2B5EF4-FFF2-40B4-BE49-F238E27FC236}">
              <a16:creationId xmlns:a16="http://schemas.microsoft.com/office/drawing/2014/main" id="{F36E9ACC-DED3-4CBF-AA9A-8A739A6046F2}"/>
            </a:ext>
          </a:extLst>
        </xdr:cNvPr>
        <xdr:cNvSpPr txBox="1"/>
      </xdr:nvSpPr>
      <xdr:spPr>
        <a:xfrm>
          <a:off x="1844040" y="5273040"/>
          <a:ext cx="12222480" cy="320040"/>
        </a:xfrm>
        <a:prstGeom prst="rect">
          <a:avLst/>
        </a:prstGeom>
        <a:solidFill>
          <a:srgbClr val="AD84C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050" b="1" i="1" u="none" strike="noStrike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t>All</a:t>
          </a:r>
          <a:r>
            <a:rPr lang="en-IN" sz="1050" b="1" i="1" u="none" strike="noStrike" baseline="0">
              <a:ln>
                <a:noFill/>
              </a:ln>
              <a:solidFill>
                <a:schemeClr val="bg1"/>
              </a:solidFill>
              <a:latin typeface="Calibri"/>
              <a:ea typeface="Calibri"/>
              <a:cs typeface="Calibri"/>
            </a:rPr>
            <a:t> the values mentioned above are in $ (US) , COGS - Cost of Goods Sold </a:t>
          </a:r>
          <a:r>
            <a:rPr lang="en-IN" sz="1100" b="1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, Data above used is for year 2023 and 2024</a:t>
          </a:r>
          <a:endParaRPr lang="en-IN" sz="1200" b="1" i="1" u="none" strike="noStrike">
            <a:ln>
              <a:noFill/>
            </a:ln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45720</xdr:colOff>
      <xdr:row>12</xdr:row>
      <xdr:rowOff>129540</xdr:rowOff>
    </xdr:from>
    <xdr:to>
      <xdr:col>12</xdr:col>
      <xdr:colOff>419100</xdr:colOff>
      <xdr:row>27</xdr:row>
      <xdr:rowOff>15240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A7C6CF7-AFF6-4567-93A4-1FE7ED8BF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205740</xdr:colOff>
      <xdr:row>12</xdr:row>
      <xdr:rowOff>152400</xdr:rowOff>
    </xdr:from>
    <xdr:to>
      <xdr:col>23</xdr:col>
      <xdr:colOff>129540</xdr:colOff>
      <xdr:row>27</xdr:row>
      <xdr:rowOff>30480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A62DC02-C9DA-49D5-8E2A-B609BC766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594360</xdr:colOff>
      <xdr:row>10</xdr:row>
      <xdr:rowOff>152400</xdr:rowOff>
    </xdr:from>
    <xdr:to>
      <xdr:col>22</xdr:col>
      <xdr:colOff>114300</xdr:colOff>
      <xdr:row>13</xdr:row>
      <xdr:rowOff>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84303ED-922C-42B6-A2FB-A0B7517186B4}"/>
            </a:ext>
          </a:extLst>
        </xdr:cNvPr>
        <xdr:cNvSpPr txBox="1"/>
      </xdr:nvSpPr>
      <xdr:spPr>
        <a:xfrm>
          <a:off x="9128760" y="1981200"/>
          <a:ext cx="43967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n>
                <a:noFill/>
              </a:ln>
              <a:solidFill>
                <a:schemeClr val="bg1"/>
              </a:solidFill>
            </a:rPr>
            <a:t>COUNT</a:t>
          </a:r>
          <a:r>
            <a:rPr lang="en-IN" sz="1800" b="1" baseline="0">
              <a:ln>
                <a:noFill/>
              </a:ln>
              <a:solidFill>
                <a:schemeClr val="bg1"/>
              </a:solidFill>
            </a:rPr>
            <a:t> &amp; SALES OF PRODUCT BY SEGMENT</a:t>
          </a:r>
          <a:endParaRPr lang="en-IN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91440</xdr:colOff>
      <xdr:row>23</xdr:row>
      <xdr:rowOff>45720</xdr:rowOff>
    </xdr:from>
    <xdr:to>
      <xdr:col>2</xdr:col>
      <xdr:colOff>411480</xdr:colOff>
      <xdr:row>30</xdr:row>
      <xdr:rowOff>53340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5" name="Date 1">
              <a:extLst>
                <a:ext uri="{FF2B5EF4-FFF2-40B4-BE49-F238E27FC236}">
                  <a16:creationId xmlns:a16="http://schemas.microsoft.com/office/drawing/2014/main" id="{2F22DCD4-0C8F-487B-A214-3F9FBCF0A51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4251960"/>
              <a:ext cx="1539240" cy="1287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</xdr:row>
      <xdr:rowOff>175260</xdr:rowOff>
    </xdr:from>
    <xdr:to>
      <xdr:col>13</xdr:col>
      <xdr:colOff>434340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2F345-5599-BD53-5EAA-8E0E3CB16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0</xdr:rowOff>
    </xdr:from>
    <xdr:to>
      <xdr:col>20</xdr:col>
      <xdr:colOff>160020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AE98E-41F6-06D4-69F6-DDE3EB3B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2</xdr:row>
      <xdr:rowOff>57150</xdr:rowOff>
    </xdr:from>
    <xdr:to>
      <xdr:col>20</xdr:col>
      <xdr:colOff>320040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B37FF-213B-18CA-FD22-3F85B9AF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179070</xdr:rowOff>
    </xdr:from>
    <xdr:to>
      <xdr:col>20</xdr:col>
      <xdr:colOff>304800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476C5-B64E-E506-76EB-E59BC8EAC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171450</xdr:rowOff>
    </xdr:from>
    <xdr:to>
      <xdr:col>20</xdr:col>
      <xdr:colOff>464820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556D5-9034-6802-C3E1-C2E261C23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PAL" refreshedDate="45660.814112615742" createdVersion="8" refreshedVersion="8" minRefreshableVersion="3" recordCount="701" xr:uid="{3AFE731A-F3F6-4FE1-9EA3-DCE2C13D102F}">
  <cacheSource type="worksheet">
    <worksheetSource ref="A1:P1048576" sheet="DATA"/>
  </cacheSource>
  <cacheFields count="16">
    <cacheField name="Seg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0">
      <sharedItems containsBlank="1" count="13">
        <s v="Watch"/>
        <s v="Bracelet"/>
        <s v="RC Car"/>
        <s v="Perfumes"/>
        <s v="Chain"/>
        <s v="Base"/>
        <m/>
        <s v="Carretera" u="1"/>
        <s v="Montana" u="1"/>
        <s v="Paseo" u="1"/>
        <s v="Velo" u="1"/>
        <s v="VTT" u="1"/>
        <s v="Amarilla" u="1"/>
      </sharedItems>
    </cacheField>
    <cacheField name="Discount Band" numFmtId="0">
      <sharedItems containsBlank="1"/>
    </cacheField>
    <cacheField name="Units Sold" numFmtId="0">
      <sharedItems containsString="0" containsBlank="1" containsNumber="1" minValue="200" maxValue="4492.5"/>
    </cacheField>
    <cacheField name="Manufacturing Price" numFmtId="164">
      <sharedItems containsString="0" containsBlank="1" containsNumber="1" containsInteger="1" minValue="3" maxValue="260"/>
    </cacheField>
    <cacheField name="Sale Price" numFmtId="164">
      <sharedItems containsString="0" containsBlank="1" containsNumber="1" containsInteger="1" minValue="7" maxValue="350"/>
    </cacheField>
    <cacheField name="Gross Sales" numFmtId="164">
      <sharedItems containsString="0" containsBlank="1" containsNumber="1" minValue="1799" maxValue="1207500"/>
    </cacheField>
    <cacheField name="Discounts" numFmtId="164">
      <sharedItems containsString="0" containsBlank="1" containsNumber="1" minValue="0" maxValue="149677.5"/>
    </cacheField>
    <cacheField name=" Sales" numFmtId="164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/>
    </cacheField>
    <cacheField name="Date" numFmtId="14">
      <sharedItems containsNonDate="0" containsDate="1" containsString="0" containsBlank="1" minDate="2023-09-01T00:00:00" maxDate="2024-12-02T00:00:00" count="17">
        <d v="2024-01-01T00:00:00"/>
        <d v="2024-06-01T00:00:00"/>
        <d v="2024-12-01T00:00:00"/>
        <d v="2024-03-01T00:00:00"/>
        <d v="2024-07-01T00:00:00"/>
        <d v="2024-08-01T00:00:00"/>
        <d v="2024-09-01T00:00:00"/>
        <d v="2023-10-01T00:00:00"/>
        <d v="2024-02-01T00:00:00"/>
        <d v="2023-09-01T00:00:00"/>
        <d v="2024-10-01T00:00:00"/>
        <d v="2023-11-01T00:00:00"/>
        <d v="2023-12-01T00:00:00"/>
        <d v="2024-04-01T00:00:00"/>
        <d v="2024-05-01T00:00:00"/>
        <d v="2024-11-01T00:00:00"/>
        <m/>
      </sharedItems>
    </cacheField>
    <cacheField name="Month Number" numFmtId="1">
      <sharedItems containsString="0" containsBlank="1" containsNumber="1" containsInteger="1" minValue="1" maxValue="12"/>
    </cacheField>
    <cacheField name="Month Name" numFmtId="0">
      <sharedItems containsBlank="1" count="13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  <m/>
      </sharedItems>
    </cacheField>
    <cacheField name="Year" numFmtId="49">
      <sharedItems containsString="0" containsBlank="1" containsNumber="1" containsInteger="1" minValue="2023" maxValue="2024"/>
    </cacheField>
  </cacheFields>
  <extLst>
    <ext xmlns:x14="http://schemas.microsoft.com/office/spreadsheetml/2009/9/main" uri="{725AE2AE-9491-48be-B2B4-4EB974FC3084}">
      <x14:pivotCacheDefinition pivotCacheId="10313710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s v="None"/>
    <n v="1618.5"/>
    <n v="3"/>
    <n v="20"/>
    <n v="32370"/>
    <n v="0"/>
    <n v="32370"/>
    <n v="16185"/>
    <n v="16185"/>
    <x v="0"/>
    <n v="1"/>
    <x v="0"/>
    <n v="2024"/>
  </r>
  <r>
    <x v="0"/>
    <x v="1"/>
    <x v="0"/>
    <s v="None"/>
    <n v="1321"/>
    <n v="3"/>
    <n v="20"/>
    <n v="26420"/>
    <n v="0"/>
    <n v="26420"/>
    <n v="13210"/>
    <n v="13210"/>
    <x v="0"/>
    <n v="1"/>
    <x v="0"/>
    <n v="2024"/>
  </r>
  <r>
    <x v="1"/>
    <x v="2"/>
    <x v="0"/>
    <s v="None"/>
    <n v="2178"/>
    <n v="3"/>
    <n v="15"/>
    <n v="32670"/>
    <n v="0"/>
    <n v="32670"/>
    <n v="21780"/>
    <n v="10890"/>
    <x v="1"/>
    <n v="6"/>
    <x v="1"/>
    <n v="2024"/>
  </r>
  <r>
    <x v="1"/>
    <x v="1"/>
    <x v="0"/>
    <s v="None"/>
    <n v="888"/>
    <n v="3"/>
    <n v="15"/>
    <n v="13320"/>
    <n v="0"/>
    <n v="13320"/>
    <n v="8880"/>
    <n v="4440"/>
    <x v="1"/>
    <n v="6"/>
    <x v="1"/>
    <n v="2024"/>
  </r>
  <r>
    <x v="1"/>
    <x v="3"/>
    <x v="0"/>
    <s v="None"/>
    <n v="2470"/>
    <n v="3"/>
    <n v="15"/>
    <n v="37050"/>
    <n v="0"/>
    <n v="37050"/>
    <n v="24700"/>
    <n v="12350"/>
    <x v="1"/>
    <n v="6"/>
    <x v="1"/>
    <n v="2024"/>
  </r>
  <r>
    <x v="0"/>
    <x v="1"/>
    <x v="0"/>
    <s v="None"/>
    <n v="1513"/>
    <n v="3"/>
    <n v="350"/>
    <n v="529550"/>
    <n v="0"/>
    <n v="529550"/>
    <n v="393380"/>
    <n v="136170"/>
    <x v="2"/>
    <n v="12"/>
    <x v="2"/>
    <n v="2024"/>
  </r>
  <r>
    <x v="1"/>
    <x v="1"/>
    <x v="1"/>
    <s v="None"/>
    <n v="921"/>
    <n v="5"/>
    <n v="15"/>
    <n v="13815"/>
    <n v="0"/>
    <n v="13815"/>
    <n v="9210"/>
    <n v="4605"/>
    <x v="3"/>
    <n v="3"/>
    <x v="3"/>
    <n v="2024"/>
  </r>
  <r>
    <x v="2"/>
    <x v="0"/>
    <x v="1"/>
    <s v="None"/>
    <n v="2518"/>
    <n v="5"/>
    <n v="12"/>
    <n v="30216"/>
    <n v="0"/>
    <n v="30216"/>
    <n v="7554"/>
    <n v="22662"/>
    <x v="1"/>
    <n v="6"/>
    <x v="1"/>
    <n v="2024"/>
  </r>
  <r>
    <x v="0"/>
    <x v="2"/>
    <x v="1"/>
    <s v="None"/>
    <n v="1899"/>
    <n v="5"/>
    <n v="20"/>
    <n v="37980"/>
    <n v="0"/>
    <n v="37980"/>
    <n v="18990"/>
    <n v="18990"/>
    <x v="1"/>
    <n v="6"/>
    <x v="1"/>
    <n v="2024"/>
  </r>
  <r>
    <x v="2"/>
    <x v="1"/>
    <x v="1"/>
    <s v="None"/>
    <n v="1545"/>
    <n v="5"/>
    <n v="12"/>
    <n v="18540"/>
    <n v="0"/>
    <n v="18540"/>
    <n v="4635"/>
    <n v="13905"/>
    <x v="1"/>
    <n v="6"/>
    <x v="1"/>
    <n v="2024"/>
  </r>
  <r>
    <x v="1"/>
    <x v="3"/>
    <x v="1"/>
    <s v="None"/>
    <n v="2470"/>
    <n v="5"/>
    <n v="15"/>
    <n v="37050"/>
    <n v="0"/>
    <n v="37050"/>
    <n v="24700"/>
    <n v="12350"/>
    <x v="1"/>
    <n v="6"/>
    <x v="1"/>
    <n v="2024"/>
  </r>
  <r>
    <x v="3"/>
    <x v="0"/>
    <x v="1"/>
    <s v="None"/>
    <n v="2665.5"/>
    <n v="5"/>
    <n v="125"/>
    <n v="333187.5"/>
    <n v="0"/>
    <n v="333187.5"/>
    <n v="319860"/>
    <n v="13327.5"/>
    <x v="4"/>
    <n v="7"/>
    <x v="4"/>
    <n v="2024"/>
  </r>
  <r>
    <x v="4"/>
    <x v="3"/>
    <x v="1"/>
    <s v="None"/>
    <n v="958"/>
    <n v="5"/>
    <n v="300"/>
    <n v="287400"/>
    <n v="0"/>
    <n v="287400"/>
    <n v="239500"/>
    <n v="47900"/>
    <x v="5"/>
    <n v="8"/>
    <x v="5"/>
    <n v="2024"/>
  </r>
  <r>
    <x v="0"/>
    <x v="1"/>
    <x v="1"/>
    <s v="None"/>
    <n v="2146"/>
    <n v="5"/>
    <n v="7"/>
    <n v="15022"/>
    <n v="0"/>
    <n v="15022"/>
    <n v="10730"/>
    <n v="4292"/>
    <x v="6"/>
    <n v="9"/>
    <x v="6"/>
    <n v="2024"/>
  </r>
  <r>
    <x v="3"/>
    <x v="0"/>
    <x v="1"/>
    <s v="None"/>
    <n v="345"/>
    <n v="5"/>
    <n v="125"/>
    <n v="43125"/>
    <n v="0"/>
    <n v="43125"/>
    <n v="41400"/>
    <n v="1725"/>
    <x v="7"/>
    <n v="10"/>
    <x v="7"/>
    <n v="2023"/>
  </r>
  <r>
    <x v="1"/>
    <x v="4"/>
    <x v="1"/>
    <s v="None"/>
    <n v="615"/>
    <n v="5"/>
    <n v="15"/>
    <n v="9225"/>
    <n v="0"/>
    <n v="9225"/>
    <n v="6150"/>
    <n v="3075"/>
    <x v="2"/>
    <n v="12"/>
    <x v="2"/>
    <n v="2024"/>
  </r>
  <r>
    <x v="0"/>
    <x v="0"/>
    <x v="2"/>
    <s v="None"/>
    <n v="292"/>
    <n v="10"/>
    <n v="20"/>
    <n v="5840"/>
    <n v="0"/>
    <n v="5840"/>
    <n v="2920"/>
    <n v="2920"/>
    <x v="8"/>
    <n v="2"/>
    <x v="8"/>
    <n v="2024"/>
  </r>
  <r>
    <x v="1"/>
    <x v="3"/>
    <x v="2"/>
    <s v="None"/>
    <n v="974"/>
    <n v="10"/>
    <n v="15"/>
    <n v="14610"/>
    <n v="0"/>
    <n v="14610"/>
    <n v="9740"/>
    <n v="4870"/>
    <x v="8"/>
    <n v="2"/>
    <x v="8"/>
    <n v="2024"/>
  </r>
  <r>
    <x v="2"/>
    <x v="0"/>
    <x v="2"/>
    <s v="None"/>
    <n v="2518"/>
    <n v="10"/>
    <n v="12"/>
    <n v="30216"/>
    <n v="0"/>
    <n v="30216"/>
    <n v="7554"/>
    <n v="22662"/>
    <x v="1"/>
    <n v="6"/>
    <x v="1"/>
    <n v="2024"/>
  </r>
  <r>
    <x v="0"/>
    <x v="1"/>
    <x v="2"/>
    <s v="None"/>
    <n v="1006"/>
    <n v="10"/>
    <n v="350"/>
    <n v="352100"/>
    <n v="0"/>
    <n v="352100"/>
    <n v="261560"/>
    <n v="90540"/>
    <x v="1"/>
    <n v="6"/>
    <x v="1"/>
    <n v="2024"/>
  </r>
  <r>
    <x v="2"/>
    <x v="1"/>
    <x v="2"/>
    <s v="None"/>
    <n v="367"/>
    <n v="10"/>
    <n v="12"/>
    <n v="4404"/>
    <n v="0"/>
    <n v="4404"/>
    <n v="1101"/>
    <n v="3303"/>
    <x v="4"/>
    <n v="7"/>
    <x v="4"/>
    <n v="2024"/>
  </r>
  <r>
    <x v="0"/>
    <x v="3"/>
    <x v="2"/>
    <s v="None"/>
    <n v="883"/>
    <n v="10"/>
    <n v="7"/>
    <n v="6181"/>
    <n v="0"/>
    <n v="6181"/>
    <n v="4415"/>
    <n v="1766"/>
    <x v="5"/>
    <n v="8"/>
    <x v="5"/>
    <n v="2024"/>
  </r>
  <r>
    <x v="1"/>
    <x v="2"/>
    <x v="2"/>
    <s v="None"/>
    <n v="549"/>
    <n v="10"/>
    <n v="15"/>
    <n v="8235"/>
    <n v="0"/>
    <n v="8235"/>
    <n v="5490"/>
    <n v="2745"/>
    <x v="9"/>
    <n v="9"/>
    <x v="6"/>
    <n v="2023"/>
  </r>
  <r>
    <x v="4"/>
    <x v="3"/>
    <x v="2"/>
    <s v="None"/>
    <n v="788"/>
    <n v="10"/>
    <n v="300"/>
    <n v="236400"/>
    <n v="0"/>
    <n v="236400"/>
    <n v="197000"/>
    <n v="39400"/>
    <x v="9"/>
    <n v="9"/>
    <x v="6"/>
    <n v="2023"/>
  </r>
  <r>
    <x v="1"/>
    <x v="3"/>
    <x v="2"/>
    <s v="None"/>
    <n v="2472"/>
    <n v="10"/>
    <n v="15"/>
    <n v="37080"/>
    <n v="0"/>
    <n v="37080"/>
    <n v="24720"/>
    <n v="12360"/>
    <x v="6"/>
    <n v="9"/>
    <x v="6"/>
    <n v="2024"/>
  </r>
  <r>
    <x v="0"/>
    <x v="4"/>
    <x v="2"/>
    <s v="None"/>
    <n v="1143"/>
    <n v="10"/>
    <n v="7"/>
    <n v="8001"/>
    <n v="0"/>
    <n v="8001"/>
    <n v="5715"/>
    <n v="2286"/>
    <x v="10"/>
    <n v="10"/>
    <x v="7"/>
    <n v="2024"/>
  </r>
  <r>
    <x v="0"/>
    <x v="0"/>
    <x v="2"/>
    <s v="None"/>
    <n v="1725"/>
    <n v="10"/>
    <n v="350"/>
    <n v="603750"/>
    <n v="0"/>
    <n v="603750"/>
    <n v="448500"/>
    <n v="155250"/>
    <x v="11"/>
    <n v="11"/>
    <x v="9"/>
    <n v="2023"/>
  </r>
  <r>
    <x v="2"/>
    <x v="4"/>
    <x v="2"/>
    <s v="None"/>
    <n v="912"/>
    <n v="10"/>
    <n v="12"/>
    <n v="10944"/>
    <n v="0"/>
    <n v="10944"/>
    <n v="2736"/>
    <n v="8208"/>
    <x v="11"/>
    <n v="11"/>
    <x v="9"/>
    <n v="2023"/>
  </r>
  <r>
    <x v="1"/>
    <x v="0"/>
    <x v="2"/>
    <s v="None"/>
    <n v="2152"/>
    <n v="10"/>
    <n v="15"/>
    <n v="32280"/>
    <n v="0"/>
    <n v="32280"/>
    <n v="21520"/>
    <n v="10760"/>
    <x v="12"/>
    <n v="12"/>
    <x v="2"/>
    <n v="2023"/>
  </r>
  <r>
    <x v="0"/>
    <x v="0"/>
    <x v="2"/>
    <s v="None"/>
    <n v="1817"/>
    <n v="10"/>
    <n v="20"/>
    <n v="36340"/>
    <n v="0"/>
    <n v="36340"/>
    <n v="18170"/>
    <n v="18170"/>
    <x v="2"/>
    <n v="12"/>
    <x v="2"/>
    <n v="2024"/>
  </r>
  <r>
    <x v="0"/>
    <x v="1"/>
    <x v="2"/>
    <s v="None"/>
    <n v="1513"/>
    <n v="10"/>
    <n v="350"/>
    <n v="529550"/>
    <n v="0"/>
    <n v="529550"/>
    <n v="393380"/>
    <n v="136170"/>
    <x v="2"/>
    <n v="12"/>
    <x v="2"/>
    <n v="2024"/>
  </r>
  <r>
    <x v="0"/>
    <x v="3"/>
    <x v="3"/>
    <s v="None"/>
    <n v="1493"/>
    <n v="120"/>
    <n v="7"/>
    <n v="10451"/>
    <n v="0"/>
    <n v="10451"/>
    <n v="7465"/>
    <n v="2986"/>
    <x v="0"/>
    <n v="1"/>
    <x v="0"/>
    <n v="2024"/>
  </r>
  <r>
    <x v="3"/>
    <x v="2"/>
    <x v="3"/>
    <s v="None"/>
    <n v="1804"/>
    <n v="120"/>
    <n v="125"/>
    <n v="225500"/>
    <n v="0"/>
    <n v="225500"/>
    <n v="216480"/>
    <n v="9020"/>
    <x v="8"/>
    <n v="2"/>
    <x v="8"/>
    <n v="2024"/>
  </r>
  <r>
    <x v="2"/>
    <x v="1"/>
    <x v="3"/>
    <s v="None"/>
    <n v="2161"/>
    <n v="120"/>
    <n v="12"/>
    <n v="25932"/>
    <n v="0"/>
    <n v="25932"/>
    <n v="6483"/>
    <n v="19449"/>
    <x v="3"/>
    <n v="3"/>
    <x v="3"/>
    <n v="2024"/>
  </r>
  <r>
    <x v="0"/>
    <x v="1"/>
    <x v="3"/>
    <s v="None"/>
    <n v="1006"/>
    <n v="120"/>
    <n v="350"/>
    <n v="352100"/>
    <n v="0"/>
    <n v="352100"/>
    <n v="261560"/>
    <n v="90540"/>
    <x v="1"/>
    <n v="6"/>
    <x v="1"/>
    <n v="2024"/>
  </r>
  <r>
    <x v="2"/>
    <x v="1"/>
    <x v="3"/>
    <s v="None"/>
    <n v="1545"/>
    <n v="120"/>
    <n v="12"/>
    <n v="18540"/>
    <n v="0"/>
    <n v="18540"/>
    <n v="4635"/>
    <n v="13905"/>
    <x v="1"/>
    <n v="6"/>
    <x v="1"/>
    <n v="2024"/>
  </r>
  <r>
    <x v="3"/>
    <x v="4"/>
    <x v="3"/>
    <s v="None"/>
    <n v="2821"/>
    <n v="120"/>
    <n v="125"/>
    <n v="352625"/>
    <n v="0"/>
    <n v="352625"/>
    <n v="338520"/>
    <n v="14105"/>
    <x v="5"/>
    <n v="8"/>
    <x v="5"/>
    <n v="2024"/>
  </r>
  <r>
    <x v="3"/>
    <x v="0"/>
    <x v="3"/>
    <s v="None"/>
    <n v="345"/>
    <n v="120"/>
    <n v="125"/>
    <n v="43125"/>
    <n v="0"/>
    <n v="43125"/>
    <n v="41400"/>
    <n v="1725"/>
    <x v="7"/>
    <n v="10"/>
    <x v="7"/>
    <n v="2023"/>
  </r>
  <r>
    <x v="4"/>
    <x v="0"/>
    <x v="4"/>
    <s v="None"/>
    <n v="2001"/>
    <n v="250"/>
    <n v="300"/>
    <n v="600300"/>
    <n v="0"/>
    <n v="600300"/>
    <n v="500250"/>
    <n v="100050"/>
    <x v="8"/>
    <n v="2"/>
    <x v="8"/>
    <n v="2024"/>
  </r>
  <r>
    <x v="2"/>
    <x v="1"/>
    <x v="4"/>
    <s v="None"/>
    <n v="2838"/>
    <n v="250"/>
    <n v="12"/>
    <n v="34056"/>
    <n v="0"/>
    <n v="34056"/>
    <n v="8514"/>
    <n v="25542"/>
    <x v="13"/>
    <n v="4"/>
    <x v="10"/>
    <n v="2024"/>
  </r>
  <r>
    <x v="1"/>
    <x v="2"/>
    <x v="4"/>
    <s v="None"/>
    <n v="2178"/>
    <n v="250"/>
    <n v="15"/>
    <n v="32670"/>
    <n v="0"/>
    <n v="32670"/>
    <n v="21780"/>
    <n v="10890"/>
    <x v="1"/>
    <n v="6"/>
    <x v="1"/>
    <n v="2024"/>
  </r>
  <r>
    <x v="1"/>
    <x v="1"/>
    <x v="4"/>
    <s v="None"/>
    <n v="888"/>
    <n v="250"/>
    <n v="15"/>
    <n v="13320"/>
    <n v="0"/>
    <n v="13320"/>
    <n v="8880"/>
    <n v="4440"/>
    <x v="1"/>
    <n v="6"/>
    <x v="1"/>
    <n v="2024"/>
  </r>
  <r>
    <x v="0"/>
    <x v="2"/>
    <x v="4"/>
    <s v="None"/>
    <n v="1527"/>
    <n v="250"/>
    <n v="350"/>
    <n v="534450"/>
    <n v="0"/>
    <n v="534450"/>
    <n v="397020"/>
    <n v="137430"/>
    <x v="9"/>
    <n v="9"/>
    <x v="6"/>
    <n v="2023"/>
  </r>
  <r>
    <x v="4"/>
    <x v="2"/>
    <x v="4"/>
    <s v="None"/>
    <n v="2151"/>
    <n v="250"/>
    <n v="300"/>
    <n v="645300"/>
    <n v="0"/>
    <n v="645300"/>
    <n v="537750"/>
    <n v="107550"/>
    <x v="6"/>
    <n v="9"/>
    <x v="6"/>
    <n v="2024"/>
  </r>
  <r>
    <x v="0"/>
    <x v="0"/>
    <x v="4"/>
    <s v="None"/>
    <n v="1817"/>
    <n v="250"/>
    <n v="20"/>
    <n v="36340"/>
    <n v="0"/>
    <n v="36340"/>
    <n v="18170"/>
    <n v="18170"/>
    <x v="2"/>
    <n v="12"/>
    <x v="2"/>
    <n v="2024"/>
  </r>
  <r>
    <x v="0"/>
    <x v="2"/>
    <x v="5"/>
    <s v="None"/>
    <n v="2750"/>
    <n v="260"/>
    <n v="350"/>
    <n v="962500"/>
    <n v="0"/>
    <n v="962500"/>
    <n v="715000"/>
    <n v="247500"/>
    <x v="8"/>
    <n v="2"/>
    <x v="8"/>
    <n v="2024"/>
  </r>
  <r>
    <x v="2"/>
    <x v="4"/>
    <x v="5"/>
    <s v="None"/>
    <n v="1953"/>
    <n v="260"/>
    <n v="12"/>
    <n v="23436"/>
    <n v="0"/>
    <n v="23436"/>
    <n v="5859"/>
    <n v="17577"/>
    <x v="13"/>
    <n v="4"/>
    <x v="10"/>
    <n v="2024"/>
  </r>
  <r>
    <x v="3"/>
    <x v="1"/>
    <x v="5"/>
    <s v="None"/>
    <n v="4219.5"/>
    <n v="260"/>
    <n v="125"/>
    <n v="527437.5"/>
    <n v="0"/>
    <n v="527437.5"/>
    <n v="506340"/>
    <n v="21097.5"/>
    <x v="13"/>
    <n v="4"/>
    <x v="10"/>
    <n v="2024"/>
  </r>
  <r>
    <x v="0"/>
    <x v="2"/>
    <x v="5"/>
    <s v="None"/>
    <n v="1899"/>
    <n v="260"/>
    <n v="20"/>
    <n v="37980"/>
    <n v="0"/>
    <n v="37980"/>
    <n v="18990"/>
    <n v="18990"/>
    <x v="1"/>
    <n v="6"/>
    <x v="1"/>
    <n v="2024"/>
  </r>
  <r>
    <x v="0"/>
    <x v="1"/>
    <x v="5"/>
    <s v="None"/>
    <n v="1686"/>
    <n v="260"/>
    <n v="7"/>
    <n v="11802"/>
    <n v="0"/>
    <n v="11802"/>
    <n v="8430"/>
    <n v="3372"/>
    <x v="4"/>
    <n v="7"/>
    <x v="4"/>
    <n v="2024"/>
  </r>
  <r>
    <x v="2"/>
    <x v="4"/>
    <x v="5"/>
    <s v="None"/>
    <n v="2141"/>
    <n v="260"/>
    <n v="12"/>
    <n v="25692"/>
    <n v="0"/>
    <n v="25692"/>
    <n v="6423"/>
    <n v="19269"/>
    <x v="5"/>
    <n v="8"/>
    <x v="5"/>
    <n v="2024"/>
  </r>
  <r>
    <x v="0"/>
    <x v="4"/>
    <x v="5"/>
    <s v="None"/>
    <n v="1143"/>
    <n v="260"/>
    <n v="7"/>
    <n v="8001"/>
    <n v="0"/>
    <n v="8001"/>
    <n v="5715"/>
    <n v="2286"/>
    <x v="10"/>
    <n v="10"/>
    <x v="7"/>
    <n v="2024"/>
  </r>
  <r>
    <x v="1"/>
    <x v="4"/>
    <x v="5"/>
    <s v="None"/>
    <n v="615"/>
    <n v="260"/>
    <n v="15"/>
    <n v="9225"/>
    <n v="0"/>
    <n v="9225"/>
    <n v="6150"/>
    <n v="3075"/>
    <x v="2"/>
    <n v="12"/>
    <x v="2"/>
    <n v="2024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x v="0"/>
    <n v="2024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x v="8"/>
    <n v="2024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x v="11"/>
    <n v="2024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x v="9"/>
    <n v="2024"/>
  </r>
  <r>
    <x v="0"/>
    <x v="0"/>
    <x v="4"/>
    <s v="Low"/>
    <n v="1326"/>
    <n v="250"/>
    <n v="7"/>
    <n v="9282"/>
    <n v="92.82"/>
    <n v="9189.18"/>
    <n v="6630"/>
    <n v="2559.1800000000003"/>
    <x v="3"/>
    <n v="3"/>
    <x v="3"/>
    <n v="2024"/>
  </r>
  <r>
    <x v="2"/>
    <x v="4"/>
    <x v="0"/>
    <s v="Low"/>
    <n v="1858"/>
    <n v="3"/>
    <n v="12"/>
    <n v="22296"/>
    <n v="222.96"/>
    <n v="22073.040000000001"/>
    <n v="5574"/>
    <n v="16499.04"/>
    <x v="8"/>
    <n v="2"/>
    <x v="8"/>
    <n v="2024"/>
  </r>
  <r>
    <x v="0"/>
    <x v="3"/>
    <x v="0"/>
    <s v="Low"/>
    <n v="1210"/>
    <n v="3"/>
    <n v="350"/>
    <n v="423500"/>
    <n v="4235"/>
    <n v="419265"/>
    <n v="314600"/>
    <n v="104665"/>
    <x v="3"/>
    <n v="3"/>
    <x v="3"/>
    <n v="2024"/>
  </r>
  <r>
    <x v="0"/>
    <x v="4"/>
    <x v="0"/>
    <s v="Low"/>
    <n v="2529"/>
    <n v="3"/>
    <n v="7"/>
    <n v="17703"/>
    <n v="177.03"/>
    <n v="17525.97"/>
    <n v="12645"/>
    <n v="4880.9699999999993"/>
    <x v="4"/>
    <n v="7"/>
    <x v="4"/>
    <n v="2024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x v="6"/>
    <n v="2024"/>
  </r>
  <r>
    <x v="3"/>
    <x v="4"/>
    <x v="0"/>
    <s v="Low"/>
    <n v="330"/>
    <n v="3"/>
    <n v="125"/>
    <n v="41250"/>
    <n v="412.5"/>
    <n v="40837.5"/>
    <n v="39600"/>
    <n v="1237.5"/>
    <x v="9"/>
    <n v="9"/>
    <x v="6"/>
    <n v="2023"/>
  </r>
  <r>
    <x v="2"/>
    <x v="2"/>
    <x v="0"/>
    <s v="Low"/>
    <n v="2671"/>
    <n v="3"/>
    <n v="12"/>
    <n v="32052"/>
    <n v="320.52"/>
    <n v="31731.48"/>
    <n v="8013"/>
    <n v="23718.48"/>
    <x v="6"/>
    <n v="9"/>
    <x v="6"/>
    <n v="2024"/>
  </r>
  <r>
    <x v="2"/>
    <x v="1"/>
    <x v="0"/>
    <s v="Low"/>
    <n v="766"/>
    <n v="3"/>
    <n v="12"/>
    <n v="9192"/>
    <n v="91.92"/>
    <n v="9100.08"/>
    <n v="2298"/>
    <n v="6802.08"/>
    <x v="7"/>
    <n v="10"/>
    <x v="7"/>
    <n v="2023"/>
  </r>
  <r>
    <x v="4"/>
    <x v="3"/>
    <x v="0"/>
    <s v="Low"/>
    <n v="494"/>
    <n v="3"/>
    <n v="300"/>
    <n v="148200"/>
    <n v="1482"/>
    <n v="146718"/>
    <n v="123500"/>
    <n v="23218"/>
    <x v="7"/>
    <n v="10"/>
    <x v="7"/>
    <n v="2023"/>
  </r>
  <r>
    <x v="0"/>
    <x v="3"/>
    <x v="0"/>
    <s v="Low"/>
    <n v="1397"/>
    <n v="3"/>
    <n v="350"/>
    <n v="488950"/>
    <n v="4889.5"/>
    <n v="484060.5"/>
    <n v="363220"/>
    <n v="120840.5"/>
    <x v="10"/>
    <n v="10"/>
    <x v="7"/>
    <n v="2024"/>
  </r>
  <r>
    <x v="0"/>
    <x v="2"/>
    <x v="0"/>
    <s v="Low"/>
    <n v="2155"/>
    <n v="3"/>
    <n v="350"/>
    <n v="754250"/>
    <n v="7542.5"/>
    <n v="746707.5"/>
    <n v="560300"/>
    <n v="186407.5"/>
    <x v="2"/>
    <n v="12"/>
    <x v="2"/>
    <n v="2024"/>
  </r>
  <r>
    <x v="1"/>
    <x v="3"/>
    <x v="1"/>
    <s v="Low"/>
    <n v="2214"/>
    <n v="5"/>
    <n v="15"/>
    <n v="33210"/>
    <n v="332.1"/>
    <n v="32877.9"/>
    <n v="22140"/>
    <n v="10737.900000000001"/>
    <x v="3"/>
    <n v="3"/>
    <x v="3"/>
    <n v="2024"/>
  </r>
  <r>
    <x v="4"/>
    <x v="4"/>
    <x v="1"/>
    <s v="Low"/>
    <n v="2301"/>
    <n v="5"/>
    <n v="300"/>
    <n v="690300"/>
    <n v="6903"/>
    <n v="683397"/>
    <n v="575250"/>
    <n v="108147"/>
    <x v="13"/>
    <n v="4"/>
    <x v="10"/>
    <n v="2024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x v="4"/>
    <n v="2024"/>
  </r>
  <r>
    <x v="0"/>
    <x v="0"/>
    <x v="1"/>
    <s v="Low"/>
    <n v="1830"/>
    <n v="5"/>
    <n v="7"/>
    <n v="12810"/>
    <n v="128.1"/>
    <n v="12681.9"/>
    <n v="9150"/>
    <n v="3531.8999999999996"/>
    <x v="5"/>
    <n v="8"/>
    <x v="5"/>
    <n v="2024"/>
  </r>
  <r>
    <x v="4"/>
    <x v="4"/>
    <x v="1"/>
    <s v="Low"/>
    <n v="2498"/>
    <n v="5"/>
    <n v="300"/>
    <n v="749400"/>
    <n v="7494"/>
    <n v="741906"/>
    <n v="624500"/>
    <n v="117406"/>
    <x v="9"/>
    <n v="9"/>
    <x v="6"/>
    <n v="2023"/>
  </r>
  <r>
    <x v="3"/>
    <x v="4"/>
    <x v="1"/>
    <s v="Low"/>
    <n v="663"/>
    <n v="5"/>
    <n v="125"/>
    <n v="82875"/>
    <n v="828.75"/>
    <n v="82046.25"/>
    <n v="79560"/>
    <n v="2486.25"/>
    <x v="7"/>
    <n v="10"/>
    <x v="7"/>
    <n v="2023"/>
  </r>
  <r>
    <x v="1"/>
    <x v="4"/>
    <x v="2"/>
    <s v="Low"/>
    <n v="1514"/>
    <n v="10"/>
    <n v="15"/>
    <n v="22710"/>
    <n v="227.1"/>
    <n v="22482.9"/>
    <n v="15140"/>
    <n v="7342.9000000000015"/>
    <x v="8"/>
    <n v="2"/>
    <x v="8"/>
    <n v="2024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x v="10"/>
    <n v="2024"/>
  </r>
  <r>
    <x v="3"/>
    <x v="4"/>
    <x v="2"/>
    <s v="Low"/>
    <n v="727"/>
    <n v="10"/>
    <n v="125"/>
    <n v="90875"/>
    <n v="908.75"/>
    <n v="89966.25"/>
    <n v="87240"/>
    <n v="2726.25"/>
    <x v="1"/>
    <n v="6"/>
    <x v="1"/>
    <n v="2024"/>
  </r>
  <r>
    <x v="3"/>
    <x v="2"/>
    <x v="2"/>
    <s v="Low"/>
    <n v="787"/>
    <n v="10"/>
    <n v="125"/>
    <n v="98375"/>
    <n v="983.75"/>
    <n v="97391.25"/>
    <n v="94440"/>
    <n v="2951.25"/>
    <x v="1"/>
    <n v="6"/>
    <x v="1"/>
    <n v="2024"/>
  </r>
  <r>
    <x v="3"/>
    <x v="3"/>
    <x v="2"/>
    <s v="Low"/>
    <n v="1823"/>
    <n v="10"/>
    <n v="125"/>
    <n v="227875"/>
    <n v="2278.75"/>
    <n v="225596.25"/>
    <n v="218760"/>
    <n v="6836.25"/>
    <x v="4"/>
    <n v="7"/>
    <x v="4"/>
    <n v="2024"/>
  </r>
  <r>
    <x v="1"/>
    <x v="1"/>
    <x v="2"/>
    <s v="Low"/>
    <n v="747"/>
    <n v="10"/>
    <n v="15"/>
    <n v="11205"/>
    <n v="112.05"/>
    <n v="11092.95"/>
    <n v="7470"/>
    <n v="3622.9500000000007"/>
    <x v="6"/>
    <n v="9"/>
    <x v="6"/>
    <n v="2024"/>
  </r>
  <r>
    <x v="2"/>
    <x v="1"/>
    <x v="2"/>
    <s v="Low"/>
    <n v="766"/>
    <n v="10"/>
    <n v="12"/>
    <n v="9192"/>
    <n v="91.92"/>
    <n v="9100.08"/>
    <n v="2298"/>
    <n v="6802.08"/>
    <x v="7"/>
    <n v="10"/>
    <x v="7"/>
    <n v="2023"/>
  </r>
  <r>
    <x v="4"/>
    <x v="4"/>
    <x v="2"/>
    <s v="Low"/>
    <n v="2905"/>
    <n v="10"/>
    <n v="300"/>
    <n v="871500"/>
    <n v="8715"/>
    <n v="862785"/>
    <n v="726250"/>
    <n v="136535"/>
    <x v="15"/>
    <n v="11"/>
    <x v="9"/>
    <n v="2024"/>
  </r>
  <r>
    <x v="0"/>
    <x v="2"/>
    <x v="2"/>
    <s v="Low"/>
    <n v="2155"/>
    <n v="10"/>
    <n v="350"/>
    <n v="754250"/>
    <n v="7542.5"/>
    <n v="746707.5"/>
    <n v="560300"/>
    <n v="186407.5"/>
    <x v="2"/>
    <n v="12"/>
    <x v="2"/>
    <n v="2024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x v="10"/>
    <n v="2024"/>
  </r>
  <r>
    <x v="0"/>
    <x v="3"/>
    <x v="3"/>
    <s v="Low"/>
    <n v="362"/>
    <n v="120"/>
    <n v="7"/>
    <n v="2534"/>
    <n v="25.34"/>
    <n v="2508.66"/>
    <n v="1810"/>
    <n v="698.65999999999985"/>
    <x v="14"/>
    <n v="5"/>
    <x v="11"/>
    <n v="2024"/>
  </r>
  <r>
    <x v="3"/>
    <x v="0"/>
    <x v="3"/>
    <s v="Low"/>
    <n v="923"/>
    <n v="120"/>
    <n v="125"/>
    <n v="115375"/>
    <n v="1153.75"/>
    <n v="114221.25"/>
    <n v="110760"/>
    <n v="3461.25"/>
    <x v="5"/>
    <n v="8"/>
    <x v="5"/>
    <n v="2024"/>
  </r>
  <r>
    <x v="3"/>
    <x v="4"/>
    <x v="3"/>
    <s v="Low"/>
    <n v="663"/>
    <n v="120"/>
    <n v="125"/>
    <n v="82875"/>
    <n v="828.75"/>
    <n v="82046.25"/>
    <n v="79560"/>
    <n v="2486.25"/>
    <x v="7"/>
    <n v="10"/>
    <x v="7"/>
    <n v="2023"/>
  </r>
  <r>
    <x v="0"/>
    <x v="0"/>
    <x v="3"/>
    <s v="Low"/>
    <n v="2092"/>
    <n v="120"/>
    <n v="7"/>
    <n v="14644"/>
    <n v="146.44"/>
    <n v="14497.56"/>
    <n v="10460"/>
    <n v="4037.5599999999995"/>
    <x v="11"/>
    <n v="11"/>
    <x v="9"/>
    <n v="2023"/>
  </r>
  <r>
    <x v="0"/>
    <x v="1"/>
    <x v="4"/>
    <s v="Low"/>
    <n v="263"/>
    <n v="250"/>
    <n v="7"/>
    <n v="1841"/>
    <n v="18.41"/>
    <n v="1822.59"/>
    <n v="1315"/>
    <n v="507.58999999999992"/>
    <x v="3"/>
    <n v="3"/>
    <x v="3"/>
    <n v="2024"/>
  </r>
  <r>
    <x v="0"/>
    <x v="0"/>
    <x v="4"/>
    <s v="Low"/>
    <n v="943.5"/>
    <n v="250"/>
    <n v="350"/>
    <n v="330225"/>
    <n v="3302.25"/>
    <n v="326922.75"/>
    <n v="245310"/>
    <n v="81612.75"/>
    <x v="13"/>
    <n v="4"/>
    <x v="10"/>
    <n v="2024"/>
  </r>
  <r>
    <x v="3"/>
    <x v="4"/>
    <x v="4"/>
    <s v="Low"/>
    <n v="727"/>
    <n v="250"/>
    <n v="125"/>
    <n v="90875"/>
    <n v="908.75"/>
    <n v="89966.25"/>
    <n v="87240"/>
    <n v="2726.25"/>
    <x v="1"/>
    <n v="6"/>
    <x v="1"/>
    <n v="2024"/>
  </r>
  <r>
    <x v="3"/>
    <x v="2"/>
    <x v="4"/>
    <s v="Low"/>
    <n v="787"/>
    <n v="250"/>
    <n v="125"/>
    <n v="98375"/>
    <n v="983.75"/>
    <n v="97391.25"/>
    <n v="94440"/>
    <n v="2951.25"/>
    <x v="1"/>
    <n v="6"/>
    <x v="1"/>
    <n v="2024"/>
  </r>
  <r>
    <x v="4"/>
    <x v="1"/>
    <x v="4"/>
    <s v="Low"/>
    <n v="986"/>
    <n v="250"/>
    <n v="300"/>
    <n v="295800"/>
    <n v="2958"/>
    <n v="292842"/>
    <n v="246500"/>
    <n v="46342"/>
    <x v="6"/>
    <n v="9"/>
    <x v="6"/>
    <n v="2024"/>
  </r>
  <r>
    <x v="4"/>
    <x v="3"/>
    <x v="4"/>
    <s v="Low"/>
    <n v="494"/>
    <n v="250"/>
    <n v="300"/>
    <n v="148200"/>
    <n v="1482"/>
    <n v="146718"/>
    <n v="123500"/>
    <n v="23218"/>
    <x v="7"/>
    <n v="10"/>
    <x v="7"/>
    <n v="2023"/>
  </r>
  <r>
    <x v="0"/>
    <x v="3"/>
    <x v="4"/>
    <s v="Low"/>
    <n v="1397"/>
    <n v="250"/>
    <n v="350"/>
    <n v="488950"/>
    <n v="4889.5"/>
    <n v="484060.5"/>
    <n v="363220"/>
    <n v="120840.5"/>
    <x v="10"/>
    <n v="10"/>
    <x v="7"/>
    <n v="2024"/>
  </r>
  <r>
    <x v="3"/>
    <x v="2"/>
    <x v="4"/>
    <s v="Low"/>
    <n v="1744"/>
    <n v="250"/>
    <n v="125"/>
    <n v="218000"/>
    <n v="2180"/>
    <n v="215820"/>
    <n v="209280"/>
    <n v="6540"/>
    <x v="15"/>
    <n v="11"/>
    <x v="9"/>
    <n v="2024"/>
  </r>
  <r>
    <x v="2"/>
    <x v="4"/>
    <x v="5"/>
    <s v="Low"/>
    <n v="1989"/>
    <n v="260"/>
    <n v="12"/>
    <n v="23868"/>
    <n v="238.68"/>
    <n v="23629.32"/>
    <n v="5967"/>
    <n v="17662.32"/>
    <x v="9"/>
    <n v="9"/>
    <x v="6"/>
    <n v="2023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x v="9"/>
    <n v="2023"/>
  </r>
  <r>
    <x v="3"/>
    <x v="0"/>
    <x v="0"/>
    <s v="Low"/>
    <n v="742.5"/>
    <n v="3"/>
    <n v="125"/>
    <n v="92812.5"/>
    <n v="1856.25"/>
    <n v="90956.25"/>
    <n v="89100"/>
    <n v="1856.25"/>
    <x v="13"/>
    <n v="4"/>
    <x v="10"/>
    <n v="2024"/>
  </r>
  <r>
    <x v="2"/>
    <x v="0"/>
    <x v="0"/>
    <s v="Low"/>
    <n v="1295"/>
    <n v="3"/>
    <n v="12"/>
    <n v="15540"/>
    <n v="310.8"/>
    <n v="15229.2"/>
    <n v="3885"/>
    <n v="11344.2"/>
    <x v="10"/>
    <n v="10"/>
    <x v="7"/>
    <n v="2024"/>
  </r>
  <r>
    <x v="4"/>
    <x v="1"/>
    <x v="0"/>
    <s v="Low"/>
    <n v="214"/>
    <n v="3"/>
    <n v="300"/>
    <n v="64200"/>
    <n v="1284"/>
    <n v="62916"/>
    <n v="53500"/>
    <n v="9416"/>
    <x v="7"/>
    <n v="10"/>
    <x v="7"/>
    <n v="2023"/>
  </r>
  <r>
    <x v="0"/>
    <x v="2"/>
    <x v="0"/>
    <s v="Low"/>
    <n v="2145"/>
    <n v="3"/>
    <n v="7"/>
    <n v="15015"/>
    <n v="300.3"/>
    <n v="14714.7"/>
    <n v="10725"/>
    <n v="3989.7000000000007"/>
    <x v="11"/>
    <n v="11"/>
    <x v="9"/>
    <n v="2023"/>
  </r>
  <r>
    <x v="0"/>
    <x v="0"/>
    <x v="0"/>
    <s v="Low"/>
    <n v="2852"/>
    <n v="3"/>
    <n v="350"/>
    <n v="998200"/>
    <n v="19964"/>
    <n v="978236"/>
    <n v="741520"/>
    <n v="236716"/>
    <x v="2"/>
    <n v="12"/>
    <x v="2"/>
    <n v="2024"/>
  </r>
  <r>
    <x v="2"/>
    <x v="4"/>
    <x v="1"/>
    <s v="Low"/>
    <n v="1142"/>
    <n v="5"/>
    <n v="12"/>
    <n v="13704"/>
    <n v="274.08"/>
    <n v="13429.92"/>
    <n v="3426"/>
    <n v="10003.92"/>
    <x v="1"/>
    <n v="6"/>
    <x v="1"/>
    <n v="2024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x v="7"/>
    <n v="2024"/>
  </r>
  <r>
    <x v="2"/>
    <x v="3"/>
    <x v="1"/>
    <s v="Low"/>
    <n v="690"/>
    <n v="5"/>
    <n v="12"/>
    <n v="8280"/>
    <n v="165.6"/>
    <n v="8114.4"/>
    <n v="2070"/>
    <n v="6044.4"/>
    <x v="15"/>
    <n v="11"/>
    <x v="9"/>
    <n v="2024"/>
  </r>
  <r>
    <x v="3"/>
    <x v="3"/>
    <x v="1"/>
    <s v="Low"/>
    <n v="1660"/>
    <n v="5"/>
    <n v="125"/>
    <n v="207500"/>
    <n v="4150"/>
    <n v="203350"/>
    <n v="199200"/>
    <n v="4150"/>
    <x v="11"/>
    <n v="11"/>
    <x v="9"/>
    <n v="2023"/>
  </r>
  <r>
    <x v="1"/>
    <x v="0"/>
    <x v="2"/>
    <s v="Low"/>
    <n v="2363"/>
    <n v="10"/>
    <n v="15"/>
    <n v="35445"/>
    <n v="708.9"/>
    <n v="34736.1"/>
    <n v="23630"/>
    <n v="11106.099999999999"/>
    <x v="8"/>
    <n v="2"/>
    <x v="8"/>
    <n v="2024"/>
  </r>
  <r>
    <x v="4"/>
    <x v="2"/>
    <x v="2"/>
    <s v="Low"/>
    <n v="918"/>
    <n v="10"/>
    <n v="300"/>
    <n v="275400"/>
    <n v="5508"/>
    <n v="269892"/>
    <n v="229500"/>
    <n v="40392"/>
    <x v="14"/>
    <n v="5"/>
    <x v="11"/>
    <n v="2024"/>
  </r>
  <r>
    <x v="4"/>
    <x v="1"/>
    <x v="2"/>
    <s v="Low"/>
    <n v="1728"/>
    <n v="10"/>
    <n v="300"/>
    <n v="518400"/>
    <n v="10368"/>
    <n v="508032"/>
    <n v="432000"/>
    <n v="76032"/>
    <x v="14"/>
    <n v="5"/>
    <x v="11"/>
    <n v="2024"/>
  </r>
  <r>
    <x v="2"/>
    <x v="4"/>
    <x v="2"/>
    <s v="Low"/>
    <n v="1142"/>
    <n v="10"/>
    <n v="12"/>
    <n v="13704"/>
    <n v="274.08"/>
    <n v="13429.92"/>
    <n v="3426"/>
    <n v="10003.92"/>
    <x v="1"/>
    <n v="6"/>
    <x v="1"/>
    <n v="2024"/>
  </r>
  <r>
    <x v="3"/>
    <x v="3"/>
    <x v="2"/>
    <s v="Low"/>
    <n v="662"/>
    <n v="10"/>
    <n v="125"/>
    <n v="82750"/>
    <n v="1655"/>
    <n v="81095"/>
    <n v="79440"/>
    <n v="1655"/>
    <x v="1"/>
    <n v="6"/>
    <x v="1"/>
    <n v="2024"/>
  </r>
  <r>
    <x v="2"/>
    <x v="0"/>
    <x v="2"/>
    <s v="Low"/>
    <n v="1295"/>
    <n v="10"/>
    <n v="12"/>
    <n v="15540"/>
    <n v="310.8"/>
    <n v="15229.2"/>
    <n v="3885"/>
    <n v="11344.2"/>
    <x v="10"/>
    <n v="10"/>
    <x v="7"/>
    <n v="2024"/>
  </r>
  <r>
    <x v="3"/>
    <x v="1"/>
    <x v="2"/>
    <s v="Low"/>
    <n v="809"/>
    <n v="10"/>
    <n v="125"/>
    <n v="101125"/>
    <n v="2022.5"/>
    <n v="99102.5"/>
    <n v="97080"/>
    <n v="2022.5"/>
    <x v="7"/>
    <n v="10"/>
    <x v="7"/>
    <n v="2023"/>
  </r>
  <r>
    <x v="3"/>
    <x v="3"/>
    <x v="2"/>
    <s v="Low"/>
    <n v="2145"/>
    <n v="10"/>
    <n v="125"/>
    <n v="268125"/>
    <n v="5362.5"/>
    <n v="262762.5"/>
    <n v="257400"/>
    <n v="5362.5"/>
    <x v="7"/>
    <n v="10"/>
    <x v="7"/>
    <n v="2023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x v="9"/>
    <n v="2023"/>
  </r>
  <r>
    <x v="4"/>
    <x v="0"/>
    <x v="2"/>
    <s v="Low"/>
    <n v="1916"/>
    <n v="10"/>
    <n v="300"/>
    <n v="574800"/>
    <n v="11496"/>
    <n v="563304"/>
    <n v="479000"/>
    <n v="84304"/>
    <x v="2"/>
    <n v="12"/>
    <x v="2"/>
    <n v="2024"/>
  </r>
  <r>
    <x v="0"/>
    <x v="0"/>
    <x v="2"/>
    <s v="Low"/>
    <n v="2852"/>
    <n v="10"/>
    <n v="350"/>
    <n v="998200"/>
    <n v="19964"/>
    <n v="978236"/>
    <n v="741520"/>
    <n v="236716"/>
    <x v="2"/>
    <n v="12"/>
    <x v="2"/>
    <n v="2024"/>
  </r>
  <r>
    <x v="3"/>
    <x v="0"/>
    <x v="2"/>
    <s v="Low"/>
    <n v="2729"/>
    <n v="10"/>
    <n v="125"/>
    <n v="341125"/>
    <n v="6822.5"/>
    <n v="334302.5"/>
    <n v="327480"/>
    <n v="6822.5"/>
    <x v="2"/>
    <n v="12"/>
    <x v="2"/>
    <n v="2024"/>
  </r>
  <r>
    <x v="1"/>
    <x v="4"/>
    <x v="2"/>
    <s v="Low"/>
    <n v="1925"/>
    <n v="10"/>
    <n v="15"/>
    <n v="28875"/>
    <n v="577.5"/>
    <n v="28297.5"/>
    <n v="19250"/>
    <n v="9047.5"/>
    <x v="12"/>
    <n v="12"/>
    <x v="2"/>
    <n v="2023"/>
  </r>
  <r>
    <x v="0"/>
    <x v="4"/>
    <x v="2"/>
    <s v="Low"/>
    <n v="2013"/>
    <n v="10"/>
    <n v="7"/>
    <n v="14091"/>
    <n v="281.82"/>
    <n v="13809.18"/>
    <n v="10065"/>
    <n v="3744.1800000000003"/>
    <x v="12"/>
    <n v="12"/>
    <x v="2"/>
    <n v="2023"/>
  </r>
  <r>
    <x v="2"/>
    <x v="2"/>
    <x v="2"/>
    <s v="Low"/>
    <n v="1055"/>
    <n v="10"/>
    <n v="12"/>
    <n v="12660"/>
    <n v="253.2"/>
    <n v="12406.8"/>
    <n v="3165"/>
    <n v="9241.7999999999993"/>
    <x v="2"/>
    <n v="12"/>
    <x v="2"/>
    <n v="2024"/>
  </r>
  <r>
    <x v="2"/>
    <x v="3"/>
    <x v="2"/>
    <s v="Low"/>
    <n v="1084"/>
    <n v="10"/>
    <n v="12"/>
    <n v="13008"/>
    <n v="260.16000000000003"/>
    <n v="12747.84"/>
    <n v="3252"/>
    <n v="9495.84"/>
    <x v="2"/>
    <n v="12"/>
    <x v="2"/>
    <n v="2024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x v="7"/>
    <n v="2024"/>
  </r>
  <r>
    <x v="0"/>
    <x v="1"/>
    <x v="3"/>
    <s v="Low"/>
    <n v="2966"/>
    <n v="120"/>
    <n v="350"/>
    <n v="1038100"/>
    <n v="20762"/>
    <n v="1017338"/>
    <n v="771160"/>
    <n v="246178"/>
    <x v="7"/>
    <n v="10"/>
    <x v="7"/>
    <n v="2023"/>
  </r>
  <r>
    <x v="0"/>
    <x v="1"/>
    <x v="3"/>
    <s v="Low"/>
    <n v="2877"/>
    <n v="120"/>
    <n v="350"/>
    <n v="1006950"/>
    <n v="20139"/>
    <n v="986811"/>
    <n v="748020"/>
    <n v="238791"/>
    <x v="10"/>
    <n v="10"/>
    <x v="7"/>
    <n v="2024"/>
  </r>
  <r>
    <x v="3"/>
    <x v="1"/>
    <x v="3"/>
    <s v="Low"/>
    <n v="809"/>
    <n v="120"/>
    <n v="125"/>
    <n v="101125"/>
    <n v="2022.5"/>
    <n v="99102.5"/>
    <n v="97080"/>
    <n v="2022.5"/>
    <x v="7"/>
    <n v="10"/>
    <x v="7"/>
    <n v="2023"/>
  </r>
  <r>
    <x v="3"/>
    <x v="3"/>
    <x v="3"/>
    <s v="Low"/>
    <n v="2145"/>
    <n v="120"/>
    <n v="125"/>
    <n v="268125"/>
    <n v="5362.5"/>
    <n v="262762.5"/>
    <n v="257400"/>
    <n v="5362.5"/>
    <x v="7"/>
    <n v="10"/>
    <x v="7"/>
    <n v="2023"/>
  </r>
  <r>
    <x v="2"/>
    <x v="2"/>
    <x v="3"/>
    <s v="Low"/>
    <n v="1055"/>
    <n v="120"/>
    <n v="12"/>
    <n v="12660"/>
    <n v="253.2"/>
    <n v="12406.8"/>
    <n v="3165"/>
    <n v="9241.7999999999993"/>
    <x v="2"/>
    <n v="12"/>
    <x v="2"/>
    <n v="2024"/>
  </r>
  <r>
    <x v="0"/>
    <x v="3"/>
    <x v="3"/>
    <s v="Low"/>
    <n v="544"/>
    <n v="120"/>
    <n v="20"/>
    <n v="10880"/>
    <n v="217.6"/>
    <n v="10662.4"/>
    <n v="5440"/>
    <n v="5222.3999999999996"/>
    <x v="12"/>
    <n v="12"/>
    <x v="2"/>
    <n v="2023"/>
  </r>
  <r>
    <x v="2"/>
    <x v="3"/>
    <x v="3"/>
    <s v="Low"/>
    <n v="1084"/>
    <n v="120"/>
    <n v="12"/>
    <n v="13008"/>
    <n v="260.16000000000003"/>
    <n v="12747.84"/>
    <n v="3252"/>
    <n v="9495.84"/>
    <x v="2"/>
    <n v="12"/>
    <x v="2"/>
    <n v="2024"/>
  </r>
  <r>
    <x v="3"/>
    <x v="3"/>
    <x v="4"/>
    <s v="Low"/>
    <n v="662"/>
    <n v="250"/>
    <n v="125"/>
    <n v="82750"/>
    <n v="1655"/>
    <n v="81095"/>
    <n v="79440"/>
    <n v="1655"/>
    <x v="1"/>
    <n v="6"/>
    <x v="1"/>
    <n v="2024"/>
  </r>
  <r>
    <x v="4"/>
    <x v="1"/>
    <x v="4"/>
    <s v="Low"/>
    <n v="214"/>
    <n v="250"/>
    <n v="300"/>
    <n v="64200"/>
    <n v="1284"/>
    <n v="62916"/>
    <n v="53500"/>
    <n v="9416"/>
    <x v="7"/>
    <n v="10"/>
    <x v="7"/>
    <n v="2023"/>
  </r>
  <r>
    <x v="0"/>
    <x v="1"/>
    <x v="4"/>
    <s v="Low"/>
    <n v="2877"/>
    <n v="250"/>
    <n v="350"/>
    <n v="1006950"/>
    <n v="20139"/>
    <n v="986811"/>
    <n v="748020"/>
    <n v="238791"/>
    <x v="10"/>
    <n v="10"/>
    <x v="7"/>
    <n v="2024"/>
  </r>
  <r>
    <x v="3"/>
    <x v="0"/>
    <x v="4"/>
    <s v="Low"/>
    <n v="2729"/>
    <n v="250"/>
    <n v="125"/>
    <n v="341125"/>
    <n v="6822.5"/>
    <n v="334302.5"/>
    <n v="327480"/>
    <n v="6822.5"/>
    <x v="2"/>
    <n v="12"/>
    <x v="2"/>
    <n v="2024"/>
  </r>
  <r>
    <x v="0"/>
    <x v="4"/>
    <x v="4"/>
    <s v="Low"/>
    <n v="266"/>
    <n v="250"/>
    <n v="350"/>
    <n v="93100"/>
    <n v="1862"/>
    <n v="91238"/>
    <n v="69160"/>
    <n v="22078"/>
    <x v="12"/>
    <n v="12"/>
    <x v="2"/>
    <n v="2023"/>
  </r>
  <r>
    <x v="0"/>
    <x v="3"/>
    <x v="4"/>
    <s v="Low"/>
    <n v="1940"/>
    <n v="250"/>
    <n v="350"/>
    <n v="679000"/>
    <n v="13580"/>
    <n v="665420"/>
    <n v="504400"/>
    <n v="161020"/>
    <x v="12"/>
    <n v="12"/>
    <x v="2"/>
    <n v="2023"/>
  </r>
  <r>
    <x v="4"/>
    <x v="1"/>
    <x v="5"/>
    <s v="Low"/>
    <n v="259"/>
    <n v="260"/>
    <n v="300"/>
    <n v="77700"/>
    <n v="1554"/>
    <n v="76146"/>
    <n v="64750"/>
    <n v="11396"/>
    <x v="3"/>
    <n v="3"/>
    <x v="3"/>
    <n v="2024"/>
  </r>
  <r>
    <x v="4"/>
    <x v="3"/>
    <x v="5"/>
    <s v="Low"/>
    <n v="1101"/>
    <n v="260"/>
    <n v="300"/>
    <n v="330300"/>
    <n v="6606"/>
    <n v="323694"/>
    <n v="275250"/>
    <n v="48444"/>
    <x v="3"/>
    <n v="3"/>
    <x v="3"/>
    <n v="2024"/>
  </r>
  <r>
    <x v="3"/>
    <x v="1"/>
    <x v="5"/>
    <s v="Low"/>
    <n v="2276"/>
    <n v="260"/>
    <n v="125"/>
    <n v="284500"/>
    <n v="5690"/>
    <n v="278810"/>
    <n v="273120"/>
    <n v="5690"/>
    <x v="14"/>
    <n v="5"/>
    <x v="11"/>
    <n v="2024"/>
  </r>
  <r>
    <x v="0"/>
    <x v="1"/>
    <x v="5"/>
    <s v="Low"/>
    <n v="2966"/>
    <n v="260"/>
    <n v="350"/>
    <n v="1038100"/>
    <n v="20762"/>
    <n v="1017338"/>
    <n v="771160"/>
    <n v="246178"/>
    <x v="7"/>
    <n v="10"/>
    <x v="7"/>
    <n v="2023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x v="9"/>
    <n v="2024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x v="9"/>
    <n v="2024"/>
  </r>
  <r>
    <x v="4"/>
    <x v="0"/>
    <x v="5"/>
    <s v="Low"/>
    <n v="1916"/>
    <n v="260"/>
    <n v="300"/>
    <n v="574800"/>
    <n v="11496"/>
    <n v="563304"/>
    <n v="479000"/>
    <n v="84304"/>
    <x v="2"/>
    <n v="12"/>
    <x v="2"/>
    <n v="2024"/>
  </r>
  <r>
    <x v="3"/>
    <x v="2"/>
    <x v="0"/>
    <s v="Low"/>
    <n v="4243.5"/>
    <n v="3"/>
    <n v="125"/>
    <n v="530437.5"/>
    <n v="15913.125"/>
    <n v="514524.375"/>
    <n v="509220"/>
    <n v="5304.375"/>
    <x v="13"/>
    <n v="4"/>
    <x v="10"/>
    <n v="2024"/>
  </r>
  <r>
    <x v="0"/>
    <x v="1"/>
    <x v="0"/>
    <s v="Low"/>
    <n v="2580"/>
    <n v="3"/>
    <n v="20"/>
    <n v="51600"/>
    <n v="1548"/>
    <n v="50052"/>
    <n v="25800"/>
    <n v="24252"/>
    <x v="13"/>
    <n v="4"/>
    <x v="10"/>
    <n v="2024"/>
  </r>
  <r>
    <x v="4"/>
    <x v="1"/>
    <x v="0"/>
    <s v="Low"/>
    <n v="689"/>
    <n v="3"/>
    <n v="300"/>
    <n v="206700"/>
    <n v="6201"/>
    <n v="200499"/>
    <n v="172250"/>
    <n v="28249"/>
    <x v="1"/>
    <n v="6"/>
    <x v="1"/>
    <n v="2024"/>
  </r>
  <r>
    <x v="2"/>
    <x v="4"/>
    <x v="0"/>
    <s v="Low"/>
    <n v="1947"/>
    <n v="3"/>
    <n v="12"/>
    <n v="23364"/>
    <n v="700.92"/>
    <n v="22663.08"/>
    <n v="5841"/>
    <n v="16822.080000000002"/>
    <x v="6"/>
    <n v="9"/>
    <x v="6"/>
    <n v="2024"/>
  </r>
  <r>
    <x v="2"/>
    <x v="0"/>
    <x v="0"/>
    <s v="Low"/>
    <n v="908"/>
    <n v="3"/>
    <n v="12"/>
    <n v="10896"/>
    <n v="326.88"/>
    <n v="10569.12"/>
    <n v="2724"/>
    <n v="7845.1200000000008"/>
    <x v="12"/>
    <n v="12"/>
    <x v="2"/>
    <n v="2023"/>
  </r>
  <r>
    <x v="0"/>
    <x v="1"/>
    <x v="1"/>
    <s v="Low"/>
    <n v="1958"/>
    <n v="5"/>
    <n v="7"/>
    <n v="13706"/>
    <n v="411.18"/>
    <n v="13294.82"/>
    <n v="9790"/>
    <n v="3504.8199999999997"/>
    <x v="8"/>
    <n v="2"/>
    <x v="8"/>
    <n v="2024"/>
  </r>
  <r>
    <x v="2"/>
    <x v="2"/>
    <x v="1"/>
    <s v="Low"/>
    <n v="1901"/>
    <n v="5"/>
    <n v="12"/>
    <n v="22812"/>
    <n v="684.36"/>
    <n v="22127.64"/>
    <n v="5703"/>
    <n v="16424.64"/>
    <x v="1"/>
    <n v="6"/>
    <x v="1"/>
    <n v="2024"/>
  </r>
  <r>
    <x v="0"/>
    <x v="2"/>
    <x v="1"/>
    <s v="Low"/>
    <n v="544"/>
    <n v="5"/>
    <n v="7"/>
    <n v="3808"/>
    <n v="114.24"/>
    <n v="3693.76"/>
    <n v="2720"/>
    <n v="973.76000000000022"/>
    <x v="6"/>
    <n v="9"/>
    <x v="6"/>
    <n v="2024"/>
  </r>
  <r>
    <x v="0"/>
    <x v="1"/>
    <x v="1"/>
    <s v="Low"/>
    <n v="1797"/>
    <n v="5"/>
    <n v="350"/>
    <n v="628950"/>
    <n v="18868.5"/>
    <n v="610081.5"/>
    <n v="467220"/>
    <n v="142861.5"/>
    <x v="9"/>
    <n v="9"/>
    <x v="6"/>
    <n v="2023"/>
  </r>
  <r>
    <x v="3"/>
    <x v="2"/>
    <x v="1"/>
    <s v="Low"/>
    <n v="1287"/>
    <n v="5"/>
    <n v="125"/>
    <n v="160875"/>
    <n v="4826.25"/>
    <n v="156048.75"/>
    <n v="154440"/>
    <n v="1608.75"/>
    <x v="2"/>
    <n v="12"/>
    <x v="2"/>
    <n v="2024"/>
  </r>
  <r>
    <x v="3"/>
    <x v="1"/>
    <x v="1"/>
    <s v="Low"/>
    <n v="1706"/>
    <n v="5"/>
    <n v="125"/>
    <n v="213250"/>
    <n v="6397.5"/>
    <n v="206852.5"/>
    <n v="204720"/>
    <n v="2132.5"/>
    <x v="2"/>
    <n v="12"/>
    <x v="2"/>
    <n v="2024"/>
  </r>
  <r>
    <x v="4"/>
    <x v="2"/>
    <x v="2"/>
    <s v="Low"/>
    <n v="2434.5"/>
    <n v="10"/>
    <n v="300"/>
    <n v="730350"/>
    <n v="21910.5"/>
    <n v="708439.5"/>
    <n v="608625"/>
    <n v="99814.5"/>
    <x v="0"/>
    <n v="1"/>
    <x v="0"/>
    <n v="2024"/>
  </r>
  <r>
    <x v="3"/>
    <x v="0"/>
    <x v="2"/>
    <s v="Low"/>
    <n v="1774"/>
    <n v="10"/>
    <n v="125"/>
    <n v="221750"/>
    <n v="6652.5"/>
    <n v="215097.5"/>
    <n v="212880"/>
    <n v="2217.5"/>
    <x v="3"/>
    <n v="3"/>
    <x v="3"/>
    <n v="2024"/>
  </r>
  <r>
    <x v="2"/>
    <x v="2"/>
    <x v="2"/>
    <s v="Low"/>
    <n v="1901"/>
    <n v="10"/>
    <n v="12"/>
    <n v="22812"/>
    <n v="684.36"/>
    <n v="22127.64"/>
    <n v="5703"/>
    <n v="16424.64"/>
    <x v="1"/>
    <n v="6"/>
    <x v="1"/>
    <n v="2024"/>
  </r>
  <r>
    <x v="4"/>
    <x v="1"/>
    <x v="2"/>
    <s v="Low"/>
    <n v="689"/>
    <n v="10"/>
    <n v="300"/>
    <n v="206700"/>
    <n v="6201"/>
    <n v="200499"/>
    <n v="172250"/>
    <n v="28249"/>
    <x v="1"/>
    <n v="6"/>
    <x v="1"/>
    <n v="2024"/>
  </r>
  <r>
    <x v="3"/>
    <x v="1"/>
    <x v="2"/>
    <s v="Low"/>
    <n v="1570"/>
    <n v="10"/>
    <n v="125"/>
    <n v="196250"/>
    <n v="5887.5"/>
    <n v="190362.5"/>
    <n v="188400"/>
    <n v="1962.5"/>
    <x v="1"/>
    <n v="6"/>
    <x v="1"/>
    <n v="2024"/>
  </r>
  <r>
    <x v="2"/>
    <x v="4"/>
    <x v="2"/>
    <s v="Low"/>
    <n v="1369.5"/>
    <n v="10"/>
    <n v="12"/>
    <n v="16434"/>
    <n v="493.02"/>
    <n v="15940.98"/>
    <n v="4108.5"/>
    <n v="11832.48"/>
    <x v="4"/>
    <n v="7"/>
    <x v="4"/>
    <n v="2024"/>
  </r>
  <r>
    <x v="3"/>
    <x v="0"/>
    <x v="2"/>
    <s v="Low"/>
    <n v="2009"/>
    <n v="10"/>
    <n v="125"/>
    <n v="251125"/>
    <n v="7533.75"/>
    <n v="243591.25"/>
    <n v="241080"/>
    <n v="2511.25"/>
    <x v="10"/>
    <n v="10"/>
    <x v="7"/>
    <n v="2024"/>
  </r>
  <r>
    <x v="1"/>
    <x v="1"/>
    <x v="2"/>
    <s v="Low"/>
    <n v="1945"/>
    <n v="10"/>
    <n v="15"/>
    <n v="29175"/>
    <n v="875.25"/>
    <n v="28299.75"/>
    <n v="19450"/>
    <n v="8849.75"/>
    <x v="7"/>
    <n v="10"/>
    <x v="7"/>
    <n v="2023"/>
  </r>
  <r>
    <x v="3"/>
    <x v="2"/>
    <x v="2"/>
    <s v="Low"/>
    <n v="1287"/>
    <n v="10"/>
    <n v="125"/>
    <n v="160875"/>
    <n v="4826.25"/>
    <n v="156048.75"/>
    <n v="154440"/>
    <n v="1608.75"/>
    <x v="2"/>
    <n v="12"/>
    <x v="2"/>
    <n v="2024"/>
  </r>
  <r>
    <x v="3"/>
    <x v="1"/>
    <x v="2"/>
    <s v="Low"/>
    <n v="1706"/>
    <n v="10"/>
    <n v="125"/>
    <n v="213250"/>
    <n v="6397.5"/>
    <n v="206852.5"/>
    <n v="204720"/>
    <n v="2132.5"/>
    <x v="2"/>
    <n v="12"/>
    <x v="2"/>
    <n v="2024"/>
  </r>
  <r>
    <x v="3"/>
    <x v="0"/>
    <x v="3"/>
    <s v="Low"/>
    <n v="2009"/>
    <n v="120"/>
    <n v="125"/>
    <n v="251125"/>
    <n v="7533.75"/>
    <n v="243591.25"/>
    <n v="241080"/>
    <n v="2511.25"/>
    <x v="10"/>
    <n v="10"/>
    <x v="7"/>
    <n v="2024"/>
  </r>
  <r>
    <x v="4"/>
    <x v="4"/>
    <x v="4"/>
    <s v="Low"/>
    <n v="2844"/>
    <n v="250"/>
    <n v="300"/>
    <n v="853200"/>
    <n v="25596"/>
    <n v="827604"/>
    <n v="711000"/>
    <n v="116604"/>
    <x v="8"/>
    <n v="2"/>
    <x v="8"/>
    <n v="2024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x v="10"/>
    <n v="2024"/>
  </r>
  <r>
    <x v="3"/>
    <x v="1"/>
    <x v="4"/>
    <s v="Low"/>
    <n v="1570"/>
    <n v="250"/>
    <n v="125"/>
    <n v="196250"/>
    <n v="5887.5"/>
    <n v="190362.5"/>
    <n v="188400"/>
    <n v="1962.5"/>
    <x v="1"/>
    <n v="6"/>
    <x v="1"/>
    <n v="2024"/>
  </r>
  <r>
    <x v="4"/>
    <x v="0"/>
    <x v="4"/>
    <s v="Low"/>
    <n v="1874"/>
    <n v="250"/>
    <n v="300"/>
    <n v="562200"/>
    <n v="16866"/>
    <n v="545334"/>
    <n v="468500"/>
    <n v="76834"/>
    <x v="5"/>
    <n v="8"/>
    <x v="5"/>
    <n v="2024"/>
  </r>
  <r>
    <x v="0"/>
    <x v="3"/>
    <x v="4"/>
    <s v="Low"/>
    <n v="1642"/>
    <n v="250"/>
    <n v="350"/>
    <n v="574700"/>
    <n v="17241"/>
    <n v="557459"/>
    <n v="426920"/>
    <n v="130539"/>
    <x v="5"/>
    <n v="8"/>
    <x v="5"/>
    <n v="2024"/>
  </r>
  <r>
    <x v="1"/>
    <x v="1"/>
    <x v="4"/>
    <s v="Low"/>
    <n v="1945"/>
    <n v="250"/>
    <n v="15"/>
    <n v="29175"/>
    <n v="875.25"/>
    <n v="28299.75"/>
    <n v="19450"/>
    <n v="8849.75"/>
    <x v="7"/>
    <n v="10"/>
    <x v="7"/>
    <n v="2023"/>
  </r>
  <r>
    <x v="0"/>
    <x v="0"/>
    <x v="0"/>
    <s v="Low"/>
    <n v="831"/>
    <n v="3"/>
    <n v="20"/>
    <n v="16620"/>
    <n v="498.6"/>
    <n v="16121.4"/>
    <n v="8310"/>
    <n v="7811.4"/>
    <x v="14"/>
    <n v="5"/>
    <x v="11"/>
    <n v="2024"/>
  </r>
  <r>
    <x v="0"/>
    <x v="3"/>
    <x v="2"/>
    <s v="Low"/>
    <n v="1760"/>
    <n v="10"/>
    <n v="7"/>
    <n v="12320"/>
    <n v="369.6"/>
    <n v="11950.4"/>
    <n v="8800"/>
    <n v="3150.3999999999996"/>
    <x v="9"/>
    <n v="9"/>
    <x v="6"/>
    <n v="2023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x v="10"/>
    <n v="2024"/>
  </r>
  <r>
    <x v="2"/>
    <x v="1"/>
    <x v="4"/>
    <s v="Low"/>
    <n v="2479"/>
    <n v="250"/>
    <n v="12"/>
    <n v="29748"/>
    <n v="892.44"/>
    <n v="28855.56"/>
    <n v="7437"/>
    <n v="21418.560000000001"/>
    <x v="0"/>
    <n v="1"/>
    <x v="0"/>
    <n v="2024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x v="7"/>
    <n v="2024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x v="7"/>
    <n v="2024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x v="2"/>
    <n v="2023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x v="6"/>
    <n v="2023"/>
  </r>
  <r>
    <x v="0"/>
    <x v="0"/>
    <x v="0"/>
    <s v="Low"/>
    <n v="2851"/>
    <n v="3"/>
    <n v="7"/>
    <n v="19957"/>
    <n v="798.28"/>
    <n v="19158.72"/>
    <n v="14255"/>
    <n v="4903.7200000000012"/>
    <x v="7"/>
    <n v="10"/>
    <x v="7"/>
    <n v="2023"/>
  </r>
  <r>
    <x v="4"/>
    <x v="1"/>
    <x v="0"/>
    <s v="Low"/>
    <n v="2021"/>
    <n v="3"/>
    <n v="300"/>
    <n v="606300"/>
    <n v="24252"/>
    <n v="582048"/>
    <n v="505250"/>
    <n v="76798"/>
    <x v="10"/>
    <n v="10"/>
    <x v="7"/>
    <n v="2024"/>
  </r>
  <r>
    <x v="0"/>
    <x v="4"/>
    <x v="0"/>
    <s v="Low"/>
    <n v="274"/>
    <n v="3"/>
    <n v="350"/>
    <n v="95900"/>
    <n v="3836"/>
    <n v="92064"/>
    <n v="71240"/>
    <n v="20824"/>
    <x v="2"/>
    <n v="12"/>
    <x v="2"/>
    <n v="2024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x v="3"/>
    <n v="2024"/>
  </r>
  <r>
    <x v="4"/>
    <x v="1"/>
    <x v="1"/>
    <s v="Low"/>
    <n v="1859"/>
    <n v="5"/>
    <n v="300"/>
    <n v="557700"/>
    <n v="22308"/>
    <n v="535392"/>
    <n v="464750"/>
    <n v="70642"/>
    <x v="5"/>
    <n v="8"/>
    <x v="5"/>
    <n v="2024"/>
  </r>
  <r>
    <x v="0"/>
    <x v="0"/>
    <x v="1"/>
    <s v="Low"/>
    <n v="2851"/>
    <n v="5"/>
    <n v="7"/>
    <n v="19957"/>
    <n v="798.28"/>
    <n v="19158.72"/>
    <n v="14255"/>
    <n v="4903.7200000000012"/>
    <x v="7"/>
    <n v="10"/>
    <x v="7"/>
    <n v="2023"/>
  </r>
  <r>
    <x v="4"/>
    <x v="1"/>
    <x v="1"/>
    <s v="Low"/>
    <n v="2021"/>
    <n v="5"/>
    <n v="300"/>
    <n v="606300"/>
    <n v="24252"/>
    <n v="582048"/>
    <n v="505250"/>
    <n v="76798"/>
    <x v="10"/>
    <n v="10"/>
    <x v="7"/>
    <n v="2024"/>
  </r>
  <r>
    <x v="3"/>
    <x v="3"/>
    <x v="1"/>
    <s v="Low"/>
    <n v="1138"/>
    <n v="5"/>
    <n v="125"/>
    <n v="142250"/>
    <n v="5690"/>
    <n v="136560"/>
    <n v="136560"/>
    <n v="0"/>
    <x v="2"/>
    <n v="12"/>
    <x v="2"/>
    <n v="2024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x v="0"/>
    <n v="2024"/>
  </r>
  <r>
    <x v="3"/>
    <x v="1"/>
    <x v="2"/>
    <s v="Low"/>
    <n v="795"/>
    <n v="10"/>
    <n v="125"/>
    <n v="99375"/>
    <n v="3975"/>
    <n v="95400"/>
    <n v="95400"/>
    <n v="0"/>
    <x v="3"/>
    <n v="3"/>
    <x v="3"/>
    <n v="2024"/>
  </r>
  <r>
    <x v="4"/>
    <x v="1"/>
    <x v="2"/>
    <s v="Low"/>
    <n v="1414.5"/>
    <n v="10"/>
    <n v="300"/>
    <n v="424350"/>
    <n v="16974"/>
    <n v="407376"/>
    <n v="353625"/>
    <n v="53751"/>
    <x v="13"/>
    <n v="4"/>
    <x v="10"/>
    <n v="2024"/>
  </r>
  <r>
    <x v="4"/>
    <x v="4"/>
    <x v="2"/>
    <s v="Low"/>
    <n v="2918"/>
    <n v="10"/>
    <n v="300"/>
    <n v="875400"/>
    <n v="35016"/>
    <n v="840384"/>
    <n v="729500"/>
    <n v="110884"/>
    <x v="14"/>
    <n v="5"/>
    <x v="11"/>
    <n v="2024"/>
  </r>
  <r>
    <x v="0"/>
    <x v="4"/>
    <x v="2"/>
    <s v="Low"/>
    <n v="3450"/>
    <n v="10"/>
    <n v="350"/>
    <n v="1207500"/>
    <n v="48300"/>
    <n v="1159200"/>
    <n v="897000"/>
    <n v="262200"/>
    <x v="4"/>
    <n v="7"/>
    <x v="4"/>
    <n v="2024"/>
  </r>
  <r>
    <x v="3"/>
    <x v="2"/>
    <x v="2"/>
    <s v="Low"/>
    <n v="2988"/>
    <n v="10"/>
    <n v="125"/>
    <n v="373500"/>
    <n v="14940"/>
    <n v="358560"/>
    <n v="358560"/>
    <n v="0"/>
    <x v="4"/>
    <n v="7"/>
    <x v="4"/>
    <n v="2024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x v="6"/>
    <n v="2024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x v="6"/>
    <n v="2024"/>
  </r>
  <r>
    <x v="0"/>
    <x v="4"/>
    <x v="2"/>
    <s v="Low"/>
    <n v="1056"/>
    <n v="10"/>
    <n v="20"/>
    <n v="21120"/>
    <n v="844.8"/>
    <n v="20275.2"/>
    <n v="10560"/>
    <n v="9715.2000000000007"/>
    <x v="6"/>
    <n v="9"/>
    <x v="6"/>
    <n v="2024"/>
  </r>
  <r>
    <x v="1"/>
    <x v="4"/>
    <x v="2"/>
    <s v="Low"/>
    <n v="671"/>
    <n v="10"/>
    <n v="15"/>
    <n v="10065"/>
    <n v="402.6"/>
    <n v="9662.4"/>
    <n v="6710"/>
    <n v="2952.3999999999996"/>
    <x v="7"/>
    <n v="10"/>
    <x v="7"/>
    <n v="2023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x v="7"/>
    <n v="2023"/>
  </r>
  <r>
    <x v="0"/>
    <x v="4"/>
    <x v="2"/>
    <s v="Low"/>
    <n v="274"/>
    <n v="10"/>
    <n v="350"/>
    <n v="95900"/>
    <n v="3836"/>
    <n v="92064"/>
    <n v="71240"/>
    <n v="20824"/>
    <x v="2"/>
    <n v="12"/>
    <x v="2"/>
    <n v="2024"/>
  </r>
  <r>
    <x v="3"/>
    <x v="3"/>
    <x v="2"/>
    <s v="Low"/>
    <n v="1138"/>
    <n v="10"/>
    <n v="125"/>
    <n v="142250"/>
    <n v="5690"/>
    <n v="136560"/>
    <n v="136560"/>
    <n v="0"/>
    <x v="2"/>
    <n v="12"/>
    <x v="2"/>
    <n v="2024"/>
  </r>
  <r>
    <x v="2"/>
    <x v="4"/>
    <x v="3"/>
    <s v="Low"/>
    <n v="1465"/>
    <n v="120"/>
    <n v="12"/>
    <n v="17580"/>
    <n v="703.2"/>
    <n v="16876.8"/>
    <n v="4395"/>
    <n v="12481.8"/>
    <x v="3"/>
    <n v="3"/>
    <x v="3"/>
    <n v="2024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x v="6"/>
    <n v="2023"/>
  </r>
  <r>
    <x v="0"/>
    <x v="2"/>
    <x v="3"/>
    <s v="Low"/>
    <n v="2177"/>
    <n v="120"/>
    <n v="350"/>
    <n v="761950"/>
    <n v="30478"/>
    <n v="731472"/>
    <n v="566020"/>
    <n v="165452"/>
    <x v="10"/>
    <n v="10"/>
    <x v="7"/>
    <n v="2024"/>
  </r>
  <r>
    <x v="2"/>
    <x v="2"/>
    <x v="4"/>
    <s v="Low"/>
    <n v="866"/>
    <n v="250"/>
    <n v="12"/>
    <n v="10392"/>
    <n v="415.68"/>
    <n v="9976.32"/>
    <n v="2598"/>
    <n v="7378.32"/>
    <x v="14"/>
    <n v="5"/>
    <x v="11"/>
    <n v="2024"/>
  </r>
  <r>
    <x v="0"/>
    <x v="4"/>
    <x v="4"/>
    <s v="Low"/>
    <n v="349"/>
    <n v="250"/>
    <n v="350"/>
    <n v="122150"/>
    <n v="4886"/>
    <n v="117264"/>
    <n v="90740"/>
    <n v="26524"/>
    <x v="9"/>
    <n v="9"/>
    <x v="6"/>
    <n v="2023"/>
  </r>
  <r>
    <x v="0"/>
    <x v="2"/>
    <x v="4"/>
    <s v="Low"/>
    <n v="2177"/>
    <n v="250"/>
    <n v="350"/>
    <n v="761950"/>
    <n v="30478"/>
    <n v="731472"/>
    <n v="566020"/>
    <n v="165452"/>
    <x v="10"/>
    <n v="10"/>
    <x v="7"/>
    <n v="2024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x v="7"/>
    <n v="2023"/>
  </r>
  <r>
    <x v="0"/>
    <x v="3"/>
    <x v="5"/>
    <s v="Low"/>
    <n v="1865"/>
    <n v="260"/>
    <n v="350"/>
    <n v="652750"/>
    <n v="26110"/>
    <n v="626640"/>
    <n v="484900"/>
    <n v="141740"/>
    <x v="8"/>
    <n v="2"/>
    <x v="8"/>
    <n v="2024"/>
  </r>
  <r>
    <x v="3"/>
    <x v="3"/>
    <x v="5"/>
    <s v="Low"/>
    <n v="1074"/>
    <n v="260"/>
    <n v="125"/>
    <n v="134250"/>
    <n v="5370"/>
    <n v="128880"/>
    <n v="128880"/>
    <n v="0"/>
    <x v="13"/>
    <n v="4"/>
    <x v="10"/>
    <n v="2024"/>
  </r>
  <r>
    <x v="0"/>
    <x v="1"/>
    <x v="5"/>
    <s v="Low"/>
    <n v="1907"/>
    <n v="260"/>
    <n v="350"/>
    <n v="667450"/>
    <n v="26698"/>
    <n v="640752"/>
    <n v="495820"/>
    <n v="144932"/>
    <x v="6"/>
    <n v="9"/>
    <x v="6"/>
    <n v="2024"/>
  </r>
  <r>
    <x v="1"/>
    <x v="4"/>
    <x v="5"/>
    <s v="Low"/>
    <n v="671"/>
    <n v="260"/>
    <n v="15"/>
    <n v="10065"/>
    <n v="402.6"/>
    <n v="9662.4"/>
    <n v="6710"/>
    <n v="2952.3999999999996"/>
    <x v="7"/>
    <n v="10"/>
    <x v="7"/>
    <n v="2023"/>
  </r>
  <r>
    <x v="0"/>
    <x v="0"/>
    <x v="5"/>
    <s v="Low"/>
    <n v="1778"/>
    <n v="260"/>
    <n v="350"/>
    <n v="622300"/>
    <n v="24892"/>
    <n v="597408"/>
    <n v="462280"/>
    <n v="135128"/>
    <x v="12"/>
    <n v="12"/>
    <x v="2"/>
    <n v="2023"/>
  </r>
  <r>
    <x v="0"/>
    <x v="1"/>
    <x v="1"/>
    <s v="Medium"/>
    <n v="1159"/>
    <n v="5"/>
    <n v="7"/>
    <n v="8113"/>
    <n v="405.65"/>
    <n v="7707.35"/>
    <n v="5795"/>
    <n v="1912.3500000000004"/>
    <x v="7"/>
    <n v="10"/>
    <x v="7"/>
    <n v="2023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x v="0"/>
    <n v="2024"/>
  </r>
  <r>
    <x v="0"/>
    <x v="0"/>
    <x v="2"/>
    <s v="Medium"/>
    <n v="2349"/>
    <n v="10"/>
    <n v="7"/>
    <n v="16443"/>
    <n v="822.15"/>
    <n v="15620.85"/>
    <n v="11745"/>
    <n v="3875.8500000000004"/>
    <x v="9"/>
    <n v="9"/>
    <x v="6"/>
    <n v="2023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x v="7"/>
    <n v="2024"/>
  </r>
  <r>
    <x v="2"/>
    <x v="0"/>
    <x v="2"/>
    <s v="Medium"/>
    <n v="2431"/>
    <n v="10"/>
    <n v="12"/>
    <n v="29172"/>
    <n v="1458.6"/>
    <n v="27713.4"/>
    <n v="7293"/>
    <n v="20420.400000000001"/>
    <x v="2"/>
    <n v="12"/>
    <x v="2"/>
    <n v="2024"/>
  </r>
  <r>
    <x v="2"/>
    <x v="0"/>
    <x v="3"/>
    <s v="Medium"/>
    <n v="2431"/>
    <n v="120"/>
    <n v="12"/>
    <n v="29172"/>
    <n v="1458.6"/>
    <n v="27713.4"/>
    <n v="7293"/>
    <n v="20420.400000000001"/>
    <x v="2"/>
    <n v="12"/>
    <x v="2"/>
    <n v="2024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x v="7"/>
    <n v="2024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x v="4"/>
    <n v="2024"/>
  </r>
  <r>
    <x v="2"/>
    <x v="3"/>
    <x v="5"/>
    <s v="Medium"/>
    <n v="1123"/>
    <n v="260"/>
    <n v="12"/>
    <n v="13476"/>
    <n v="673.8"/>
    <n v="12802.2"/>
    <n v="3369"/>
    <n v="9433.2000000000007"/>
    <x v="5"/>
    <n v="8"/>
    <x v="5"/>
    <n v="2024"/>
  </r>
  <r>
    <x v="0"/>
    <x v="1"/>
    <x v="5"/>
    <s v="Medium"/>
    <n v="1159"/>
    <n v="260"/>
    <n v="7"/>
    <n v="8113"/>
    <n v="405.65"/>
    <n v="7707.35"/>
    <n v="5795"/>
    <n v="1912.3500000000004"/>
    <x v="7"/>
    <n v="10"/>
    <x v="7"/>
    <n v="2023"/>
  </r>
  <r>
    <x v="2"/>
    <x v="2"/>
    <x v="0"/>
    <s v="Medium"/>
    <n v="1865"/>
    <n v="3"/>
    <n v="12"/>
    <n v="22380"/>
    <n v="1119"/>
    <n v="21261"/>
    <n v="5595"/>
    <n v="15666"/>
    <x v="8"/>
    <n v="2"/>
    <x v="8"/>
    <n v="2024"/>
  </r>
  <r>
    <x v="2"/>
    <x v="1"/>
    <x v="0"/>
    <s v="Medium"/>
    <n v="1116"/>
    <n v="3"/>
    <n v="12"/>
    <n v="13392"/>
    <n v="669.6"/>
    <n v="12722.4"/>
    <n v="3348"/>
    <n v="9374.4"/>
    <x v="8"/>
    <n v="2"/>
    <x v="8"/>
    <n v="2024"/>
  </r>
  <r>
    <x v="0"/>
    <x v="2"/>
    <x v="0"/>
    <s v="Medium"/>
    <n v="1563"/>
    <n v="3"/>
    <n v="20"/>
    <n v="31260"/>
    <n v="1563"/>
    <n v="29697"/>
    <n v="15630"/>
    <n v="14067"/>
    <x v="14"/>
    <n v="5"/>
    <x v="11"/>
    <n v="2024"/>
  </r>
  <r>
    <x v="4"/>
    <x v="4"/>
    <x v="0"/>
    <s v="Medium"/>
    <n v="991"/>
    <n v="3"/>
    <n v="300"/>
    <n v="297300"/>
    <n v="14865"/>
    <n v="282435"/>
    <n v="247750"/>
    <n v="34685"/>
    <x v="1"/>
    <n v="6"/>
    <x v="1"/>
    <n v="2024"/>
  </r>
  <r>
    <x v="0"/>
    <x v="1"/>
    <x v="0"/>
    <s v="Medium"/>
    <n v="1016"/>
    <n v="3"/>
    <n v="7"/>
    <n v="7112"/>
    <n v="355.6"/>
    <n v="6756.4"/>
    <n v="5080"/>
    <n v="1676.3999999999996"/>
    <x v="11"/>
    <n v="11"/>
    <x v="9"/>
    <n v="2023"/>
  </r>
  <r>
    <x v="1"/>
    <x v="3"/>
    <x v="0"/>
    <s v="Medium"/>
    <n v="2791"/>
    <n v="3"/>
    <n v="15"/>
    <n v="41865"/>
    <n v="2093.25"/>
    <n v="39771.75"/>
    <n v="27910"/>
    <n v="11861.75"/>
    <x v="15"/>
    <n v="11"/>
    <x v="9"/>
    <n v="2024"/>
  </r>
  <r>
    <x v="0"/>
    <x v="4"/>
    <x v="0"/>
    <s v="Medium"/>
    <n v="570"/>
    <n v="3"/>
    <n v="7"/>
    <n v="3990"/>
    <n v="199.5"/>
    <n v="3790.5"/>
    <n v="2850"/>
    <n v="940.5"/>
    <x v="2"/>
    <n v="12"/>
    <x v="2"/>
    <n v="2024"/>
  </r>
  <r>
    <x v="0"/>
    <x v="2"/>
    <x v="0"/>
    <s v="Medium"/>
    <n v="2487"/>
    <n v="3"/>
    <n v="7"/>
    <n v="17409"/>
    <n v="870.45"/>
    <n v="16538.55"/>
    <n v="12435"/>
    <n v="4103.5499999999993"/>
    <x v="2"/>
    <n v="12"/>
    <x v="2"/>
    <n v="2024"/>
  </r>
  <r>
    <x v="0"/>
    <x v="2"/>
    <x v="1"/>
    <s v="Medium"/>
    <n v="1384.5"/>
    <n v="5"/>
    <n v="350"/>
    <n v="484575"/>
    <n v="24228.75"/>
    <n v="460346.25"/>
    <n v="359970"/>
    <n v="100376.25"/>
    <x v="0"/>
    <n v="1"/>
    <x v="0"/>
    <n v="2024"/>
  </r>
  <r>
    <x v="3"/>
    <x v="4"/>
    <x v="1"/>
    <s v="Medium"/>
    <n v="3627"/>
    <n v="5"/>
    <n v="125"/>
    <n v="453375"/>
    <n v="22668.75"/>
    <n v="430706.25"/>
    <n v="435240"/>
    <n v="-4533.75"/>
    <x v="4"/>
    <n v="7"/>
    <x v="4"/>
    <n v="2024"/>
  </r>
  <r>
    <x v="0"/>
    <x v="3"/>
    <x v="1"/>
    <s v="Medium"/>
    <n v="720"/>
    <n v="5"/>
    <n v="350"/>
    <n v="252000"/>
    <n v="12600"/>
    <n v="239400"/>
    <n v="187200"/>
    <n v="52200"/>
    <x v="9"/>
    <n v="9"/>
    <x v="6"/>
    <n v="2023"/>
  </r>
  <r>
    <x v="2"/>
    <x v="1"/>
    <x v="1"/>
    <s v="Medium"/>
    <n v="2342"/>
    <n v="5"/>
    <n v="12"/>
    <n v="28104"/>
    <n v="1405.2"/>
    <n v="26698.799999999999"/>
    <n v="7026"/>
    <n v="19672.8"/>
    <x v="15"/>
    <n v="11"/>
    <x v="9"/>
    <n v="2024"/>
  </r>
  <r>
    <x v="4"/>
    <x v="3"/>
    <x v="1"/>
    <s v="Medium"/>
    <n v="1100"/>
    <n v="5"/>
    <n v="300"/>
    <n v="330000"/>
    <n v="16500"/>
    <n v="313500"/>
    <n v="275000"/>
    <n v="38500"/>
    <x v="12"/>
    <n v="12"/>
    <x v="2"/>
    <n v="2023"/>
  </r>
  <r>
    <x v="0"/>
    <x v="2"/>
    <x v="2"/>
    <s v="Medium"/>
    <n v="1303"/>
    <n v="10"/>
    <n v="20"/>
    <n v="26060"/>
    <n v="1303"/>
    <n v="24757"/>
    <n v="13030"/>
    <n v="11727"/>
    <x v="8"/>
    <n v="2"/>
    <x v="8"/>
    <n v="2024"/>
  </r>
  <r>
    <x v="3"/>
    <x v="4"/>
    <x v="2"/>
    <s v="Medium"/>
    <n v="2992"/>
    <n v="10"/>
    <n v="125"/>
    <n v="374000"/>
    <n v="18700"/>
    <n v="355300"/>
    <n v="359040"/>
    <n v="-3740"/>
    <x v="3"/>
    <n v="3"/>
    <x v="3"/>
    <n v="2024"/>
  </r>
  <r>
    <x v="3"/>
    <x v="2"/>
    <x v="2"/>
    <s v="Medium"/>
    <n v="2385"/>
    <n v="10"/>
    <n v="125"/>
    <n v="298125"/>
    <n v="14906.25"/>
    <n v="283218.75"/>
    <n v="286200"/>
    <n v="-2981.25"/>
    <x v="3"/>
    <n v="3"/>
    <x v="3"/>
    <n v="2024"/>
  </r>
  <r>
    <x v="4"/>
    <x v="3"/>
    <x v="2"/>
    <s v="Medium"/>
    <n v="1607"/>
    <n v="10"/>
    <n v="300"/>
    <n v="482100"/>
    <n v="24105"/>
    <n v="457995"/>
    <n v="401750"/>
    <n v="56245"/>
    <x v="13"/>
    <n v="4"/>
    <x v="10"/>
    <n v="2024"/>
  </r>
  <r>
    <x v="0"/>
    <x v="4"/>
    <x v="2"/>
    <s v="Medium"/>
    <n v="2327"/>
    <n v="10"/>
    <n v="7"/>
    <n v="16289"/>
    <n v="814.45"/>
    <n v="15474.55"/>
    <n v="11635"/>
    <n v="3839.5499999999993"/>
    <x v="14"/>
    <n v="5"/>
    <x v="11"/>
    <n v="2024"/>
  </r>
  <r>
    <x v="4"/>
    <x v="4"/>
    <x v="2"/>
    <s v="Medium"/>
    <n v="991"/>
    <n v="10"/>
    <n v="300"/>
    <n v="297300"/>
    <n v="14865"/>
    <n v="282435"/>
    <n v="247750"/>
    <n v="34685"/>
    <x v="1"/>
    <n v="6"/>
    <x v="1"/>
    <n v="2024"/>
  </r>
  <r>
    <x v="0"/>
    <x v="4"/>
    <x v="2"/>
    <s v="Medium"/>
    <n v="602"/>
    <n v="10"/>
    <n v="350"/>
    <n v="210700"/>
    <n v="10535"/>
    <n v="200165"/>
    <n v="156520"/>
    <n v="43645"/>
    <x v="1"/>
    <n v="6"/>
    <x v="1"/>
    <n v="2024"/>
  </r>
  <r>
    <x v="1"/>
    <x v="2"/>
    <x v="2"/>
    <s v="Medium"/>
    <n v="2620"/>
    <n v="10"/>
    <n v="15"/>
    <n v="39300"/>
    <n v="1965"/>
    <n v="37335"/>
    <n v="26200"/>
    <n v="11135"/>
    <x v="6"/>
    <n v="9"/>
    <x v="6"/>
    <n v="2024"/>
  </r>
  <r>
    <x v="0"/>
    <x v="0"/>
    <x v="2"/>
    <s v="Medium"/>
    <n v="1228"/>
    <n v="10"/>
    <n v="350"/>
    <n v="429800"/>
    <n v="21490"/>
    <n v="408310"/>
    <n v="319280"/>
    <n v="89030"/>
    <x v="7"/>
    <n v="10"/>
    <x v="7"/>
    <n v="2023"/>
  </r>
  <r>
    <x v="0"/>
    <x v="0"/>
    <x v="2"/>
    <s v="Medium"/>
    <n v="1389"/>
    <n v="10"/>
    <n v="20"/>
    <n v="27780"/>
    <n v="1389"/>
    <n v="26391"/>
    <n v="13890"/>
    <n v="12501"/>
    <x v="7"/>
    <n v="10"/>
    <x v="7"/>
    <n v="2023"/>
  </r>
  <r>
    <x v="3"/>
    <x v="4"/>
    <x v="2"/>
    <s v="Medium"/>
    <n v="861"/>
    <n v="10"/>
    <n v="125"/>
    <n v="107625"/>
    <n v="5381.25"/>
    <n v="102243.75"/>
    <n v="103320"/>
    <n v="-1076.25"/>
    <x v="10"/>
    <n v="10"/>
    <x v="7"/>
    <n v="2024"/>
  </r>
  <r>
    <x v="3"/>
    <x v="2"/>
    <x v="2"/>
    <s v="Medium"/>
    <n v="704"/>
    <n v="10"/>
    <n v="125"/>
    <n v="88000"/>
    <n v="4400"/>
    <n v="83600"/>
    <n v="84480"/>
    <n v="-880"/>
    <x v="7"/>
    <n v="10"/>
    <x v="7"/>
    <n v="2023"/>
  </r>
  <r>
    <x v="0"/>
    <x v="0"/>
    <x v="2"/>
    <s v="Medium"/>
    <n v="1802"/>
    <n v="10"/>
    <n v="20"/>
    <n v="36040"/>
    <n v="1802"/>
    <n v="34238"/>
    <n v="18020"/>
    <n v="16218"/>
    <x v="12"/>
    <n v="12"/>
    <x v="2"/>
    <n v="2023"/>
  </r>
  <r>
    <x v="0"/>
    <x v="4"/>
    <x v="2"/>
    <s v="Medium"/>
    <n v="2663"/>
    <n v="10"/>
    <n v="20"/>
    <n v="53260"/>
    <n v="2663"/>
    <n v="50597"/>
    <n v="26630"/>
    <n v="23967"/>
    <x v="2"/>
    <n v="12"/>
    <x v="2"/>
    <n v="2024"/>
  </r>
  <r>
    <x v="0"/>
    <x v="2"/>
    <x v="2"/>
    <s v="Medium"/>
    <n v="2136"/>
    <n v="10"/>
    <n v="7"/>
    <n v="14952"/>
    <n v="747.6"/>
    <n v="14204.4"/>
    <n v="10680"/>
    <n v="3524.3999999999996"/>
    <x v="12"/>
    <n v="12"/>
    <x v="2"/>
    <n v="2023"/>
  </r>
  <r>
    <x v="1"/>
    <x v="1"/>
    <x v="2"/>
    <s v="Medium"/>
    <n v="2116"/>
    <n v="10"/>
    <n v="15"/>
    <n v="31740"/>
    <n v="1587"/>
    <n v="30153"/>
    <n v="21160"/>
    <n v="8993"/>
    <x v="12"/>
    <n v="12"/>
    <x v="2"/>
    <n v="2023"/>
  </r>
  <r>
    <x v="1"/>
    <x v="4"/>
    <x v="3"/>
    <s v="Medium"/>
    <n v="555"/>
    <n v="120"/>
    <n v="15"/>
    <n v="8325"/>
    <n v="416.25"/>
    <n v="7908.75"/>
    <n v="5550"/>
    <n v="2358.75"/>
    <x v="0"/>
    <n v="1"/>
    <x v="0"/>
    <n v="2024"/>
  </r>
  <r>
    <x v="1"/>
    <x v="3"/>
    <x v="3"/>
    <s v="Medium"/>
    <n v="2861"/>
    <n v="120"/>
    <n v="15"/>
    <n v="42915"/>
    <n v="2145.75"/>
    <n v="40769.25"/>
    <n v="28610"/>
    <n v="12159.25"/>
    <x v="0"/>
    <n v="1"/>
    <x v="0"/>
    <n v="2024"/>
  </r>
  <r>
    <x v="3"/>
    <x v="1"/>
    <x v="3"/>
    <s v="Medium"/>
    <n v="807"/>
    <n v="120"/>
    <n v="125"/>
    <n v="100875"/>
    <n v="5043.75"/>
    <n v="95831.25"/>
    <n v="96840"/>
    <n v="-1008.75"/>
    <x v="8"/>
    <n v="2"/>
    <x v="8"/>
    <n v="2024"/>
  </r>
  <r>
    <x v="0"/>
    <x v="4"/>
    <x v="3"/>
    <s v="Medium"/>
    <n v="602"/>
    <n v="120"/>
    <n v="350"/>
    <n v="210700"/>
    <n v="10535"/>
    <n v="200165"/>
    <n v="156520"/>
    <n v="43645"/>
    <x v="1"/>
    <n v="6"/>
    <x v="1"/>
    <n v="2024"/>
  </r>
  <r>
    <x v="0"/>
    <x v="4"/>
    <x v="3"/>
    <s v="Medium"/>
    <n v="2832"/>
    <n v="120"/>
    <n v="20"/>
    <n v="56640"/>
    <n v="2832"/>
    <n v="53808"/>
    <n v="28320"/>
    <n v="25488"/>
    <x v="5"/>
    <n v="8"/>
    <x v="5"/>
    <n v="2024"/>
  </r>
  <r>
    <x v="0"/>
    <x v="2"/>
    <x v="3"/>
    <s v="Medium"/>
    <n v="1579"/>
    <n v="120"/>
    <n v="20"/>
    <n v="31580"/>
    <n v="1579"/>
    <n v="30001"/>
    <n v="15790"/>
    <n v="14211"/>
    <x v="5"/>
    <n v="8"/>
    <x v="5"/>
    <n v="2024"/>
  </r>
  <r>
    <x v="3"/>
    <x v="4"/>
    <x v="3"/>
    <s v="Medium"/>
    <n v="861"/>
    <n v="120"/>
    <n v="125"/>
    <n v="107625"/>
    <n v="5381.25"/>
    <n v="102243.75"/>
    <n v="103320"/>
    <n v="-1076.25"/>
    <x v="10"/>
    <n v="10"/>
    <x v="7"/>
    <n v="2024"/>
  </r>
  <r>
    <x v="3"/>
    <x v="2"/>
    <x v="3"/>
    <s v="Medium"/>
    <n v="704"/>
    <n v="120"/>
    <n v="125"/>
    <n v="88000"/>
    <n v="4400"/>
    <n v="83600"/>
    <n v="84480"/>
    <n v="-880"/>
    <x v="7"/>
    <n v="10"/>
    <x v="7"/>
    <n v="2023"/>
  </r>
  <r>
    <x v="0"/>
    <x v="2"/>
    <x v="3"/>
    <s v="Medium"/>
    <n v="1033"/>
    <n v="120"/>
    <n v="20"/>
    <n v="20660"/>
    <n v="1033"/>
    <n v="19627"/>
    <n v="10330"/>
    <n v="9297"/>
    <x v="12"/>
    <n v="12"/>
    <x v="2"/>
    <n v="2023"/>
  </r>
  <r>
    <x v="4"/>
    <x v="1"/>
    <x v="3"/>
    <s v="Medium"/>
    <n v="1250"/>
    <n v="120"/>
    <n v="300"/>
    <n v="375000"/>
    <n v="18750"/>
    <n v="356250"/>
    <n v="312500"/>
    <n v="43750"/>
    <x v="2"/>
    <n v="12"/>
    <x v="2"/>
    <n v="2024"/>
  </r>
  <r>
    <x v="0"/>
    <x v="0"/>
    <x v="4"/>
    <s v="Medium"/>
    <n v="1389"/>
    <n v="250"/>
    <n v="20"/>
    <n v="27780"/>
    <n v="1389"/>
    <n v="26391"/>
    <n v="13890"/>
    <n v="12501"/>
    <x v="7"/>
    <n v="10"/>
    <x v="7"/>
    <n v="2023"/>
  </r>
  <r>
    <x v="0"/>
    <x v="4"/>
    <x v="4"/>
    <s v="Medium"/>
    <n v="1265"/>
    <n v="250"/>
    <n v="20"/>
    <n v="25300"/>
    <n v="1265"/>
    <n v="24035"/>
    <n v="12650"/>
    <n v="11385"/>
    <x v="11"/>
    <n v="11"/>
    <x v="9"/>
    <n v="2023"/>
  </r>
  <r>
    <x v="0"/>
    <x v="1"/>
    <x v="4"/>
    <s v="Medium"/>
    <n v="2297"/>
    <n v="250"/>
    <n v="20"/>
    <n v="45940"/>
    <n v="2297"/>
    <n v="43643"/>
    <n v="22970"/>
    <n v="20673"/>
    <x v="11"/>
    <n v="11"/>
    <x v="9"/>
    <n v="2023"/>
  </r>
  <r>
    <x v="0"/>
    <x v="4"/>
    <x v="4"/>
    <s v="Medium"/>
    <n v="2663"/>
    <n v="250"/>
    <n v="20"/>
    <n v="53260"/>
    <n v="2663"/>
    <n v="50597"/>
    <n v="26630"/>
    <n v="23967"/>
    <x v="2"/>
    <n v="12"/>
    <x v="2"/>
    <n v="2024"/>
  </r>
  <r>
    <x v="0"/>
    <x v="4"/>
    <x v="4"/>
    <s v="Medium"/>
    <n v="570"/>
    <n v="250"/>
    <n v="7"/>
    <n v="3990"/>
    <n v="199.5"/>
    <n v="3790.5"/>
    <n v="2850"/>
    <n v="940.5"/>
    <x v="2"/>
    <n v="12"/>
    <x v="2"/>
    <n v="2024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x v="2"/>
    <n v="2024"/>
  </r>
  <r>
    <x v="0"/>
    <x v="1"/>
    <x v="5"/>
    <s v="Medium"/>
    <n v="1350"/>
    <n v="260"/>
    <n v="350"/>
    <n v="472500"/>
    <n v="23625"/>
    <n v="448875"/>
    <n v="351000"/>
    <n v="97875"/>
    <x v="8"/>
    <n v="2"/>
    <x v="8"/>
    <n v="2024"/>
  </r>
  <r>
    <x v="0"/>
    <x v="0"/>
    <x v="5"/>
    <s v="Medium"/>
    <n v="552"/>
    <n v="260"/>
    <n v="350"/>
    <n v="193200"/>
    <n v="9660"/>
    <n v="183540"/>
    <n v="143520"/>
    <n v="40020"/>
    <x v="5"/>
    <n v="8"/>
    <x v="5"/>
    <n v="2024"/>
  </r>
  <r>
    <x v="0"/>
    <x v="0"/>
    <x v="5"/>
    <s v="Medium"/>
    <n v="1228"/>
    <n v="260"/>
    <n v="350"/>
    <n v="429800"/>
    <n v="21490"/>
    <n v="408310"/>
    <n v="319280"/>
    <n v="89030"/>
    <x v="7"/>
    <n v="10"/>
    <x v="7"/>
    <n v="2023"/>
  </r>
  <r>
    <x v="4"/>
    <x v="1"/>
    <x v="5"/>
    <s v="Medium"/>
    <n v="1250"/>
    <n v="260"/>
    <n v="300"/>
    <n v="375000"/>
    <n v="18750"/>
    <n v="356250"/>
    <n v="312500"/>
    <n v="43750"/>
    <x v="2"/>
    <n v="12"/>
    <x v="2"/>
    <n v="2024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x v="10"/>
    <n v="2024"/>
  </r>
  <r>
    <x v="0"/>
    <x v="4"/>
    <x v="0"/>
    <s v="Medium"/>
    <n v="1117.5"/>
    <n v="3"/>
    <n v="20"/>
    <n v="22350"/>
    <n v="1341"/>
    <n v="21009"/>
    <n v="11175"/>
    <n v="9834"/>
    <x v="0"/>
    <n v="1"/>
    <x v="0"/>
    <n v="2024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x v="1"/>
    <n v="2024"/>
  </r>
  <r>
    <x v="2"/>
    <x v="3"/>
    <x v="0"/>
    <s v="Medium"/>
    <n v="562"/>
    <n v="3"/>
    <n v="12"/>
    <n v="6744"/>
    <n v="404.64"/>
    <n v="6339.36"/>
    <n v="1686"/>
    <n v="4653.3599999999997"/>
    <x v="6"/>
    <n v="9"/>
    <x v="6"/>
    <n v="2024"/>
  </r>
  <r>
    <x v="2"/>
    <x v="0"/>
    <x v="0"/>
    <s v="Medium"/>
    <n v="2299"/>
    <n v="3"/>
    <n v="12"/>
    <n v="27588"/>
    <n v="1655.28"/>
    <n v="25932.720000000001"/>
    <n v="6897"/>
    <n v="19035.72"/>
    <x v="7"/>
    <n v="10"/>
    <x v="7"/>
    <n v="2023"/>
  </r>
  <r>
    <x v="1"/>
    <x v="4"/>
    <x v="0"/>
    <s v="Medium"/>
    <n v="2030"/>
    <n v="3"/>
    <n v="15"/>
    <n v="30450"/>
    <n v="1827"/>
    <n v="28623"/>
    <n v="20300"/>
    <n v="8323"/>
    <x v="15"/>
    <n v="11"/>
    <x v="9"/>
    <n v="2024"/>
  </r>
  <r>
    <x v="0"/>
    <x v="4"/>
    <x v="0"/>
    <s v="Medium"/>
    <n v="263"/>
    <n v="3"/>
    <n v="7"/>
    <n v="1841"/>
    <n v="110.46"/>
    <n v="1730.54"/>
    <n v="1315"/>
    <n v="415.53999999999996"/>
    <x v="11"/>
    <n v="11"/>
    <x v="9"/>
    <n v="2023"/>
  </r>
  <r>
    <x v="3"/>
    <x v="1"/>
    <x v="0"/>
    <s v="Medium"/>
    <n v="887"/>
    <n v="3"/>
    <n v="125"/>
    <n v="110875"/>
    <n v="6652.5"/>
    <n v="104222.5"/>
    <n v="106440"/>
    <n v="-2217.5"/>
    <x v="12"/>
    <n v="12"/>
    <x v="2"/>
    <n v="2023"/>
  </r>
  <r>
    <x v="0"/>
    <x v="3"/>
    <x v="1"/>
    <s v="Medium"/>
    <n v="980"/>
    <n v="5"/>
    <n v="350"/>
    <n v="343000"/>
    <n v="20580"/>
    <n v="322420"/>
    <n v="254800"/>
    <n v="67620"/>
    <x v="13"/>
    <n v="4"/>
    <x v="10"/>
    <n v="2024"/>
  </r>
  <r>
    <x v="0"/>
    <x v="1"/>
    <x v="1"/>
    <s v="Medium"/>
    <n v="1460"/>
    <n v="5"/>
    <n v="350"/>
    <n v="511000"/>
    <n v="30660"/>
    <n v="480340"/>
    <n v="379600"/>
    <n v="100740"/>
    <x v="14"/>
    <n v="5"/>
    <x v="11"/>
    <n v="2024"/>
  </r>
  <r>
    <x v="0"/>
    <x v="2"/>
    <x v="1"/>
    <s v="Medium"/>
    <n v="1403"/>
    <n v="5"/>
    <n v="7"/>
    <n v="9821"/>
    <n v="589.26"/>
    <n v="9231.74"/>
    <n v="7015"/>
    <n v="2216.7399999999998"/>
    <x v="7"/>
    <n v="10"/>
    <x v="7"/>
    <n v="2023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x v="9"/>
    <n v="2024"/>
  </r>
  <r>
    <x v="0"/>
    <x v="2"/>
    <x v="2"/>
    <s v="Medium"/>
    <n v="1496"/>
    <n v="10"/>
    <n v="350"/>
    <n v="523600"/>
    <n v="31416"/>
    <n v="492184"/>
    <n v="388960"/>
    <n v="103224"/>
    <x v="1"/>
    <n v="6"/>
    <x v="1"/>
    <n v="2024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x v="7"/>
    <n v="2023"/>
  </r>
  <r>
    <x v="0"/>
    <x v="4"/>
    <x v="2"/>
    <s v="Medium"/>
    <n v="727"/>
    <n v="10"/>
    <n v="350"/>
    <n v="254450"/>
    <n v="15267"/>
    <n v="239183"/>
    <n v="189020"/>
    <n v="50163"/>
    <x v="7"/>
    <n v="10"/>
    <x v="7"/>
    <n v="2023"/>
  </r>
  <r>
    <x v="3"/>
    <x v="0"/>
    <x v="3"/>
    <s v="Medium"/>
    <n v="952"/>
    <n v="120"/>
    <n v="125"/>
    <n v="119000"/>
    <n v="7140"/>
    <n v="111860"/>
    <n v="114240"/>
    <n v="-2380"/>
    <x v="8"/>
    <n v="2"/>
    <x v="8"/>
    <n v="2024"/>
  </r>
  <r>
    <x v="3"/>
    <x v="4"/>
    <x v="3"/>
    <s v="Medium"/>
    <n v="2755"/>
    <n v="120"/>
    <n v="125"/>
    <n v="344375"/>
    <n v="20662.5"/>
    <n v="323712.5"/>
    <n v="330600"/>
    <n v="-6887.5"/>
    <x v="8"/>
    <n v="2"/>
    <x v="8"/>
    <n v="2024"/>
  </r>
  <r>
    <x v="1"/>
    <x v="1"/>
    <x v="3"/>
    <s v="Medium"/>
    <n v="1530"/>
    <n v="120"/>
    <n v="15"/>
    <n v="22950"/>
    <n v="1377"/>
    <n v="21573"/>
    <n v="15300"/>
    <n v="6273"/>
    <x v="14"/>
    <n v="5"/>
    <x v="11"/>
    <n v="2024"/>
  </r>
  <r>
    <x v="0"/>
    <x v="2"/>
    <x v="3"/>
    <s v="Medium"/>
    <n v="1496"/>
    <n v="120"/>
    <n v="350"/>
    <n v="523600"/>
    <n v="31416"/>
    <n v="492184"/>
    <n v="388960"/>
    <n v="103224"/>
    <x v="1"/>
    <n v="6"/>
    <x v="1"/>
    <n v="2024"/>
  </r>
  <r>
    <x v="0"/>
    <x v="3"/>
    <x v="3"/>
    <s v="Medium"/>
    <n v="1498"/>
    <n v="120"/>
    <n v="7"/>
    <n v="10486"/>
    <n v="629.16"/>
    <n v="9856.84"/>
    <n v="7490"/>
    <n v="2366.84"/>
    <x v="1"/>
    <n v="6"/>
    <x v="1"/>
    <n v="2024"/>
  </r>
  <r>
    <x v="4"/>
    <x v="2"/>
    <x v="3"/>
    <s v="Medium"/>
    <n v="1221"/>
    <n v="120"/>
    <n v="300"/>
    <n v="366300"/>
    <n v="21978"/>
    <n v="344322"/>
    <n v="305250"/>
    <n v="39072"/>
    <x v="7"/>
    <n v="10"/>
    <x v="7"/>
    <n v="2023"/>
  </r>
  <r>
    <x v="0"/>
    <x v="2"/>
    <x v="3"/>
    <s v="Medium"/>
    <n v="2076"/>
    <n v="120"/>
    <n v="350"/>
    <n v="726600"/>
    <n v="43596"/>
    <n v="683004"/>
    <n v="539760"/>
    <n v="143244"/>
    <x v="7"/>
    <n v="10"/>
    <x v="7"/>
    <n v="2023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x v="1"/>
    <n v="2024"/>
  </r>
  <r>
    <x v="0"/>
    <x v="3"/>
    <x v="4"/>
    <s v="Medium"/>
    <n v="1498"/>
    <n v="250"/>
    <n v="7"/>
    <n v="10486"/>
    <n v="629.16"/>
    <n v="9856.84"/>
    <n v="7490"/>
    <n v="2366.84"/>
    <x v="1"/>
    <n v="6"/>
    <x v="1"/>
    <n v="2024"/>
  </r>
  <r>
    <x v="4"/>
    <x v="2"/>
    <x v="4"/>
    <s v="Medium"/>
    <n v="1221"/>
    <n v="250"/>
    <n v="300"/>
    <n v="366300"/>
    <n v="21978"/>
    <n v="344322"/>
    <n v="305250"/>
    <n v="39072"/>
    <x v="7"/>
    <n v="10"/>
    <x v="7"/>
    <n v="2023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x v="9"/>
    <n v="2023"/>
  </r>
  <r>
    <x v="4"/>
    <x v="0"/>
    <x v="4"/>
    <s v="Medium"/>
    <n v="2436"/>
    <n v="250"/>
    <n v="300"/>
    <n v="730800"/>
    <n v="43848"/>
    <n v="686952"/>
    <n v="609000"/>
    <n v="77952"/>
    <x v="12"/>
    <n v="12"/>
    <x v="2"/>
    <n v="2023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x v="0"/>
    <n v="2024"/>
  </r>
  <r>
    <x v="0"/>
    <x v="3"/>
    <x v="5"/>
    <s v="Medium"/>
    <n v="1679"/>
    <n v="260"/>
    <n v="350"/>
    <n v="587650"/>
    <n v="35259"/>
    <n v="552391"/>
    <n v="436540"/>
    <n v="115851"/>
    <x v="6"/>
    <n v="9"/>
    <x v="6"/>
    <n v="2024"/>
  </r>
  <r>
    <x v="0"/>
    <x v="4"/>
    <x v="5"/>
    <s v="Medium"/>
    <n v="727"/>
    <n v="260"/>
    <n v="350"/>
    <n v="254450"/>
    <n v="15267"/>
    <n v="239183"/>
    <n v="189020"/>
    <n v="50163"/>
    <x v="7"/>
    <n v="10"/>
    <x v="7"/>
    <n v="2023"/>
  </r>
  <r>
    <x v="0"/>
    <x v="2"/>
    <x v="5"/>
    <s v="Medium"/>
    <n v="1403"/>
    <n v="260"/>
    <n v="7"/>
    <n v="9821"/>
    <n v="589.26"/>
    <n v="9231.74"/>
    <n v="7015"/>
    <n v="2216.7399999999998"/>
    <x v="7"/>
    <n v="10"/>
    <x v="7"/>
    <n v="2023"/>
  </r>
  <r>
    <x v="0"/>
    <x v="2"/>
    <x v="5"/>
    <s v="Medium"/>
    <n v="2076"/>
    <n v="260"/>
    <n v="350"/>
    <n v="726600"/>
    <n v="43596"/>
    <n v="683004"/>
    <n v="539760"/>
    <n v="143244"/>
    <x v="7"/>
    <n v="10"/>
    <x v="7"/>
    <n v="2023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x v="7"/>
    <n v="2023"/>
  </r>
  <r>
    <x v="1"/>
    <x v="4"/>
    <x v="2"/>
    <s v="Medium"/>
    <n v="2198"/>
    <n v="10"/>
    <n v="15"/>
    <n v="32970"/>
    <n v="1978.2"/>
    <n v="30991.8"/>
    <n v="21980"/>
    <n v="9011.7999999999993"/>
    <x v="5"/>
    <n v="8"/>
    <x v="5"/>
    <n v="2024"/>
  </r>
  <r>
    <x v="1"/>
    <x v="1"/>
    <x v="2"/>
    <s v="Medium"/>
    <n v="1743"/>
    <n v="10"/>
    <n v="15"/>
    <n v="26145"/>
    <n v="1568.7"/>
    <n v="24576.3"/>
    <n v="17430"/>
    <n v="7146.2999999999993"/>
    <x v="5"/>
    <n v="8"/>
    <x v="5"/>
    <n v="2024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x v="7"/>
    <n v="2024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x v="7"/>
    <n v="2023"/>
  </r>
  <r>
    <x v="0"/>
    <x v="1"/>
    <x v="3"/>
    <s v="Medium"/>
    <n v="1001"/>
    <n v="120"/>
    <n v="20"/>
    <n v="20020"/>
    <n v="1201.2"/>
    <n v="18818.8"/>
    <n v="10010"/>
    <n v="8808.7999999999993"/>
    <x v="5"/>
    <n v="8"/>
    <x v="5"/>
    <n v="2024"/>
  </r>
  <r>
    <x v="0"/>
    <x v="3"/>
    <x v="3"/>
    <s v="Medium"/>
    <n v="1333"/>
    <n v="120"/>
    <n v="7"/>
    <n v="9331"/>
    <n v="559.86"/>
    <n v="8771.14"/>
    <n v="6665"/>
    <n v="2106.1399999999994"/>
    <x v="15"/>
    <n v="11"/>
    <x v="9"/>
    <n v="2024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x v="7"/>
    <n v="2024"/>
  </r>
  <r>
    <x v="2"/>
    <x v="3"/>
    <x v="0"/>
    <s v="Medium"/>
    <n v="727"/>
    <n v="3"/>
    <n v="12"/>
    <n v="8724"/>
    <n v="610.67999999999995"/>
    <n v="8113.32"/>
    <n v="2181"/>
    <n v="5932.32"/>
    <x v="8"/>
    <n v="2"/>
    <x v="8"/>
    <n v="2024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x v="5"/>
    <n v="2024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x v="6"/>
    <n v="2023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x v="0"/>
    <n v="2024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x v="9"/>
    <n v="2024"/>
  </r>
  <r>
    <x v="0"/>
    <x v="2"/>
    <x v="2"/>
    <s v="Medium"/>
    <n v="1031"/>
    <n v="10"/>
    <n v="7"/>
    <n v="7217"/>
    <n v="505.19"/>
    <n v="6711.81"/>
    <n v="5155"/>
    <n v="1556.8100000000004"/>
    <x v="9"/>
    <n v="9"/>
    <x v="6"/>
    <n v="2023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x v="11"/>
    <n v="2024"/>
  </r>
  <r>
    <x v="0"/>
    <x v="0"/>
    <x v="3"/>
    <s v="Medium"/>
    <n v="1135"/>
    <n v="120"/>
    <n v="7"/>
    <n v="7945"/>
    <n v="556.15"/>
    <n v="7388.85"/>
    <n v="5675"/>
    <n v="1713.8500000000004"/>
    <x v="1"/>
    <n v="6"/>
    <x v="1"/>
    <n v="2024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x v="9"/>
    <n v="2024"/>
  </r>
  <r>
    <x v="0"/>
    <x v="0"/>
    <x v="3"/>
    <s v="Medium"/>
    <n v="1582"/>
    <n v="120"/>
    <n v="7"/>
    <n v="11074"/>
    <n v="775.18"/>
    <n v="10298.82"/>
    <n v="7910"/>
    <n v="2388.8199999999997"/>
    <x v="2"/>
    <n v="12"/>
    <x v="2"/>
    <n v="2024"/>
  </r>
  <r>
    <x v="2"/>
    <x v="2"/>
    <x v="4"/>
    <s v="Medium"/>
    <n v="1738.5"/>
    <n v="250"/>
    <n v="12"/>
    <n v="20862"/>
    <n v="1460.34"/>
    <n v="19401.66"/>
    <n v="5215.5"/>
    <n v="14186.16"/>
    <x v="13"/>
    <n v="4"/>
    <x v="10"/>
    <n v="2024"/>
  </r>
  <r>
    <x v="2"/>
    <x v="1"/>
    <x v="4"/>
    <s v="Medium"/>
    <n v="2215"/>
    <n v="250"/>
    <n v="12"/>
    <n v="26580"/>
    <n v="1860.6"/>
    <n v="24719.4"/>
    <n v="6645"/>
    <n v="18074.400000000001"/>
    <x v="9"/>
    <n v="9"/>
    <x v="6"/>
    <n v="2023"/>
  </r>
  <r>
    <x v="0"/>
    <x v="0"/>
    <x v="4"/>
    <s v="Medium"/>
    <n v="1582"/>
    <n v="250"/>
    <n v="7"/>
    <n v="11074"/>
    <n v="775.18"/>
    <n v="10298.82"/>
    <n v="7910"/>
    <n v="2388.8199999999997"/>
    <x v="2"/>
    <n v="12"/>
    <x v="2"/>
    <n v="2024"/>
  </r>
  <r>
    <x v="0"/>
    <x v="0"/>
    <x v="5"/>
    <s v="Medium"/>
    <n v="1135"/>
    <n v="260"/>
    <n v="7"/>
    <n v="7945"/>
    <n v="556.15"/>
    <n v="7388.85"/>
    <n v="5675"/>
    <n v="1713.8500000000004"/>
    <x v="1"/>
    <n v="6"/>
    <x v="1"/>
    <n v="2024"/>
  </r>
  <r>
    <x v="0"/>
    <x v="4"/>
    <x v="0"/>
    <s v="Medium"/>
    <n v="1761"/>
    <n v="3"/>
    <n v="350"/>
    <n v="616350"/>
    <n v="43144.5"/>
    <n v="573205.5"/>
    <n v="457860"/>
    <n v="115345.5"/>
    <x v="3"/>
    <n v="3"/>
    <x v="3"/>
    <n v="2024"/>
  </r>
  <r>
    <x v="4"/>
    <x v="2"/>
    <x v="0"/>
    <s v="Medium"/>
    <n v="448"/>
    <n v="3"/>
    <n v="300"/>
    <n v="134400"/>
    <n v="9408"/>
    <n v="124992"/>
    <n v="112000"/>
    <n v="12992"/>
    <x v="1"/>
    <n v="6"/>
    <x v="1"/>
    <n v="2024"/>
  </r>
  <r>
    <x v="4"/>
    <x v="2"/>
    <x v="0"/>
    <s v="Medium"/>
    <n v="2181"/>
    <n v="3"/>
    <n v="300"/>
    <n v="654300"/>
    <n v="45801"/>
    <n v="608499"/>
    <n v="545250"/>
    <n v="63249"/>
    <x v="10"/>
    <n v="10"/>
    <x v="7"/>
    <n v="2024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x v="7"/>
    <n v="2024"/>
  </r>
  <r>
    <x v="4"/>
    <x v="2"/>
    <x v="1"/>
    <s v="Medium"/>
    <n v="2181"/>
    <n v="5"/>
    <n v="300"/>
    <n v="654300"/>
    <n v="45801"/>
    <n v="608499"/>
    <n v="545250"/>
    <n v="63249"/>
    <x v="10"/>
    <n v="10"/>
    <x v="7"/>
    <n v="2024"/>
  </r>
  <r>
    <x v="3"/>
    <x v="1"/>
    <x v="1"/>
    <s v="Medium"/>
    <n v="2500"/>
    <n v="5"/>
    <n v="125"/>
    <n v="312500"/>
    <n v="21875"/>
    <n v="290625"/>
    <n v="300000"/>
    <n v="-9375"/>
    <x v="11"/>
    <n v="11"/>
    <x v="9"/>
    <n v="2023"/>
  </r>
  <r>
    <x v="4"/>
    <x v="0"/>
    <x v="2"/>
    <s v="Medium"/>
    <n v="1702"/>
    <n v="10"/>
    <n v="300"/>
    <n v="510600"/>
    <n v="35742"/>
    <n v="474858"/>
    <n v="425500"/>
    <n v="49358"/>
    <x v="14"/>
    <n v="5"/>
    <x v="11"/>
    <n v="2024"/>
  </r>
  <r>
    <x v="4"/>
    <x v="2"/>
    <x v="2"/>
    <s v="Medium"/>
    <n v="448"/>
    <n v="10"/>
    <n v="300"/>
    <n v="134400"/>
    <n v="9408"/>
    <n v="124992"/>
    <n v="112000"/>
    <n v="12992"/>
    <x v="1"/>
    <n v="6"/>
    <x v="1"/>
    <n v="2024"/>
  </r>
  <r>
    <x v="3"/>
    <x v="1"/>
    <x v="2"/>
    <s v="Medium"/>
    <n v="3513"/>
    <n v="10"/>
    <n v="125"/>
    <n v="439125"/>
    <n v="30738.75"/>
    <n v="408386.25"/>
    <n v="421560"/>
    <n v="-13173.75"/>
    <x v="4"/>
    <n v="7"/>
    <x v="4"/>
    <n v="2024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x v="5"/>
    <n v="2024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x v="6"/>
    <n v="2023"/>
  </r>
  <r>
    <x v="0"/>
    <x v="2"/>
    <x v="2"/>
    <s v="Medium"/>
    <n v="1535"/>
    <n v="10"/>
    <n v="20"/>
    <n v="30700"/>
    <n v="2149"/>
    <n v="28551"/>
    <n v="15350"/>
    <n v="13201"/>
    <x v="6"/>
    <n v="9"/>
    <x v="6"/>
    <n v="2024"/>
  </r>
  <r>
    <x v="4"/>
    <x v="1"/>
    <x v="2"/>
    <s v="Medium"/>
    <n v="1123"/>
    <n v="10"/>
    <n v="300"/>
    <n v="336900"/>
    <n v="23583"/>
    <n v="313317"/>
    <n v="280750"/>
    <n v="32567"/>
    <x v="9"/>
    <n v="9"/>
    <x v="6"/>
    <n v="2023"/>
  </r>
  <r>
    <x v="4"/>
    <x v="0"/>
    <x v="2"/>
    <s v="Medium"/>
    <n v="1404"/>
    <n v="10"/>
    <n v="300"/>
    <n v="421200"/>
    <n v="29484"/>
    <n v="391716"/>
    <n v="351000"/>
    <n v="40716"/>
    <x v="11"/>
    <n v="11"/>
    <x v="9"/>
    <n v="2023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x v="9"/>
    <n v="2023"/>
  </r>
  <r>
    <x v="0"/>
    <x v="1"/>
    <x v="2"/>
    <s v="Medium"/>
    <n v="2125"/>
    <n v="10"/>
    <n v="7"/>
    <n v="14875"/>
    <n v="1041.25"/>
    <n v="13833.75"/>
    <n v="10625"/>
    <n v="3208.75"/>
    <x v="12"/>
    <n v="12"/>
    <x v="2"/>
    <n v="2023"/>
  </r>
  <r>
    <x v="4"/>
    <x v="2"/>
    <x v="3"/>
    <s v="Medium"/>
    <n v="1659"/>
    <n v="120"/>
    <n v="300"/>
    <n v="497700"/>
    <n v="34839"/>
    <n v="462861"/>
    <n v="414750"/>
    <n v="48111"/>
    <x v="4"/>
    <n v="7"/>
    <x v="4"/>
    <n v="2024"/>
  </r>
  <r>
    <x v="0"/>
    <x v="3"/>
    <x v="3"/>
    <s v="Medium"/>
    <n v="609"/>
    <n v="120"/>
    <n v="20"/>
    <n v="12180"/>
    <n v="852.6"/>
    <n v="11327.4"/>
    <n v="6090"/>
    <n v="5237.3999999999996"/>
    <x v="5"/>
    <n v="8"/>
    <x v="5"/>
    <n v="2024"/>
  </r>
  <r>
    <x v="3"/>
    <x v="1"/>
    <x v="3"/>
    <s v="Medium"/>
    <n v="2087"/>
    <n v="120"/>
    <n v="125"/>
    <n v="260875"/>
    <n v="18261.25"/>
    <n v="242613.75"/>
    <n v="250440"/>
    <n v="-7826.25"/>
    <x v="6"/>
    <n v="9"/>
    <x v="6"/>
    <n v="2024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x v="7"/>
    <n v="2024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x v="2"/>
    <n v="2023"/>
  </r>
  <r>
    <x v="4"/>
    <x v="4"/>
    <x v="3"/>
    <s v="Medium"/>
    <n v="1372"/>
    <n v="120"/>
    <n v="300"/>
    <n v="411600"/>
    <n v="28812"/>
    <n v="382788"/>
    <n v="343000"/>
    <n v="39788"/>
    <x v="2"/>
    <n v="12"/>
    <x v="2"/>
    <n v="2024"/>
  </r>
  <r>
    <x v="0"/>
    <x v="1"/>
    <x v="3"/>
    <s v="Medium"/>
    <n v="588"/>
    <n v="120"/>
    <n v="20"/>
    <n v="11760"/>
    <n v="823.2"/>
    <n v="10936.8"/>
    <n v="5880"/>
    <n v="5056.7999999999993"/>
    <x v="12"/>
    <n v="12"/>
    <x v="2"/>
    <n v="2023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x v="0"/>
    <n v="2024"/>
  </r>
  <r>
    <x v="4"/>
    <x v="2"/>
    <x v="4"/>
    <s v="Medium"/>
    <n v="959"/>
    <n v="250"/>
    <n v="300"/>
    <n v="287700"/>
    <n v="20139"/>
    <n v="267561"/>
    <n v="239750"/>
    <n v="27811"/>
    <x v="8"/>
    <n v="2"/>
    <x v="8"/>
    <n v="2024"/>
  </r>
  <r>
    <x v="4"/>
    <x v="3"/>
    <x v="4"/>
    <s v="Medium"/>
    <n v="2747"/>
    <n v="250"/>
    <n v="300"/>
    <n v="824100"/>
    <n v="57687"/>
    <n v="766413"/>
    <n v="686750"/>
    <n v="79663"/>
    <x v="8"/>
    <n v="2"/>
    <x v="8"/>
    <n v="2024"/>
  </r>
  <r>
    <x v="3"/>
    <x v="0"/>
    <x v="5"/>
    <s v="Medium"/>
    <n v="1645"/>
    <n v="260"/>
    <n v="125"/>
    <n v="205625"/>
    <n v="14393.75"/>
    <n v="191231.25"/>
    <n v="197400"/>
    <n v="-6168.75"/>
    <x v="14"/>
    <n v="5"/>
    <x v="11"/>
    <n v="2024"/>
  </r>
  <r>
    <x v="0"/>
    <x v="2"/>
    <x v="5"/>
    <s v="Medium"/>
    <n v="2876"/>
    <n v="260"/>
    <n v="350"/>
    <n v="1006600"/>
    <n v="70462"/>
    <n v="936138"/>
    <n v="747760"/>
    <n v="188378"/>
    <x v="6"/>
    <n v="9"/>
    <x v="6"/>
    <n v="2024"/>
  </r>
  <r>
    <x v="3"/>
    <x v="1"/>
    <x v="5"/>
    <s v="Medium"/>
    <n v="994"/>
    <n v="260"/>
    <n v="125"/>
    <n v="124250"/>
    <n v="8697.5"/>
    <n v="115552.5"/>
    <n v="119280"/>
    <n v="-3727.5"/>
    <x v="9"/>
    <n v="9"/>
    <x v="6"/>
    <n v="2023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x v="9"/>
    <n v="2024"/>
  </r>
  <r>
    <x v="4"/>
    <x v="4"/>
    <x v="5"/>
    <s v="Medium"/>
    <n v="1372"/>
    <n v="260"/>
    <n v="300"/>
    <n v="411600"/>
    <n v="28812"/>
    <n v="382788"/>
    <n v="343000"/>
    <n v="39788"/>
    <x v="2"/>
    <n v="12"/>
    <x v="2"/>
    <n v="2024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x v="8"/>
    <n v="2024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x v="1"/>
    <n v="2024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x v="11"/>
    <n v="2024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x v="1"/>
    <n v="2024"/>
  </r>
  <r>
    <x v="3"/>
    <x v="3"/>
    <x v="0"/>
    <s v="Medium"/>
    <n v="1540"/>
    <n v="3"/>
    <n v="125"/>
    <n v="192500"/>
    <n v="15400"/>
    <n v="177100"/>
    <n v="184800"/>
    <n v="-7700"/>
    <x v="5"/>
    <n v="8"/>
    <x v="5"/>
    <n v="2024"/>
  </r>
  <r>
    <x v="1"/>
    <x v="2"/>
    <x v="0"/>
    <s v="Medium"/>
    <n v="490"/>
    <n v="3"/>
    <n v="15"/>
    <n v="7350"/>
    <n v="588"/>
    <n v="6762"/>
    <n v="4900"/>
    <n v="1862"/>
    <x v="15"/>
    <n v="11"/>
    <x v="9"/>
    <n v="2024"/>
  </r>
  <r>
    <x v="0"/>
    <x v="3"/>
    <x v="0"/>
    <s v="Medium"/>
    <n v="1362"/>
    <n v="3"/>
    <n v="350"/>
    <n v="476700"/>
    <n v="38136"/>
    <n v="438564"/>
    <n v="354120"/>
    <n v="84444"/>
    <x v="2"/>
    <n v="12"/>
    <x v="2"/>
    <n v="2024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x v="3"/>
    <n v="2024"/>
  </r>
  <r>
    <x v="0"/>
    <x v="0"/>
    <x v="1"/>
    <s v="Medium"/>
    <n v="708"/>
    <n v="5"/>
    <n v="20"/>
    <n v="14160"/>
    <n v="1132.8"/>
    <n v="13027.2"/>
    <n v="7080"/>
    <n v="5947.2000000000007"/>
    <x v="1"/>
    <n v="6"/>
    <x v="1"/>
    <n v="2024"/>
  </r>
  <r>
    <x v="0"/>
    <x v="1"/>
    <x v="1"/>
    <s v="Medium"/>
    <n v="645"/>
    <n v="5"/>
    <n v="20"/>
    <n v="12900"/>
    <n v="1032"/>
    <n v="11868"/>
    <n v="6450"/>
    <n v="5418"/>
    <x v="4"/>
    <n v="7"/>
    <x v="4"/>
    <n v="2024"/>
  </r>
  <r>
    <x v="4"/>
    <x v="2"/>
    <x v="1"/>
    <s v="Medium"/>
    <n v="1562"/>
    <n v="5"/>
    <n v="300"/>
    <n v="468600"/>
    <n v="37488"/>
    <n v="431112"/>
    <n v="390500"/>
    <n v="40612"/>
    <x v="5"/>
    <n v="8"/>
    <x v="5"/>
    <n v="2024"/>
  </r>
  <r>
    <x v="4"/>
    <x v="0"/>
    <x v="1"/>
    <s v="Medium"/>
    <n v="1283"/>
    <n v="5"/>
    <n v="300"/>
    <n v="384900"/>
    <n v="30792"/>
    <n v="354108"/>
    <n v="320750"/>
    <n v="33358"/>
    <x v="9"/>
    <n v="9"/>
    <x v="6"/>
    <n v="2023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x v="2"/>
    <n v="2024"/>
  </r>
  <r>
    <x v="3"/>
    <x v="3"/>
    <x v="2"/>
    <s v="Medium"/>
    <n v="1114"/>
    <n v="10"/>
    <n v="125"/>
    <n v="139250"/>
    <n v="11140"/>
    <n v="128110"/>
    <n v="133680"/>
    <n v="-5570"/>
    <x v="3"/>
    <n v="3"/>
    <x v="3"/>
    <n v="2024"/>
  </r>
  <r>
    <x v="0"/>
    <x v="1"/>
    <x v="2"/>
    <s v="Medium"/>
    <n v="1259"/>
    <n v="10"/>
    <n v="7"/>
    <n v="8813"/>
    <n v="705.04"/>
    <n v="8107.96"/>
    <n v="6295"/>
    <n v="1812.96"/>
    <x v="13"/>
    <n v="4"/>
    <x v="10"/>
    <n v="2024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x v="11"/>
    <n v="2024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x v="1"/>
    <n v="2024"/>
  </r>
  <r>
    <x v="4"/>
    <x v="3"/>
    <x v="2"/>
    <s v="Medium"/>
    <n v="2460"/>
    <n v="10"/>
    <n v="300"/>
    <n v="738000"/>
    <n v="59040"/>
    <n v="678960"/>
    <n v="615000"/>
    <n v="63960"/>
    <x v="1"/>
    <n v="6"/>
    <x v="1"/>
    <n v="2024"/>
  </r>
  <r>
    <x v="0"/>
    <x v="4"/>
    <x v="2"/>
    <s v="Medium"/>
    <n v="678"/>
    <n v="10"/>
    <n v="7"/>
    <n v="4746"/>
    <n v="379.68"/>
    <n v="4366.32"/>
    <n v="3390"/>
    <n v="976.31999999999971"/>
    <x v="5"/>
    <n v="8"/>
    <x v="5"/>
    <n v="2024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x v="5"/>
    <n v="2024"/>
  </r>
  <r>
    <x v="0"/>
    <x v="1"/>
    <x v="2"/>
    <s v="Medium"/>
    <n v="2409"/>
    <n v="10"/>
    <n v="7"/>
    <n v="16863"/>
    <n v="1349.04"/>
    <n v="15513.96"/>
    <n v="12045"/>
    <n v="3468.9599999999991"/>
    <x v="9"/>
    <n v="9"/>
    <x v="6"/>
    <n v="2023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x v="6"/>
    <n v="2024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x v="6"/>
    <n v="2024"/>
  </r>
  <r>
    <x v="0"/>
    <x v="1"/>
    <x v="2"/>
    <s v="Medium"/>
    <n v="2146"/>
    <n v="10"/>
    <n v="350"/>
    <n v="751100"/>
    <n v="60088"/>
    <n v="691012"/>
    <n v="557960"/>
    <n v="133052"/>
    <x v="11"/>
    <n v="11"/>
    <x v="9"/>
    <n v="2023"/>
  </r>
  <r>
    <x v="0"/>
    <x v="3"/>
    <x v="2"/>
    <s v="Medium"/>
    <n v="1946"/>
    <n v="10"/>
    <n v="7"/>
    <n v="13622"/>
    <n v="1089.76"/>
    <n v="12532.24"/>
    <n v="9730"/>
    <n v="2802.24"/>
    <x v="12"/>
    <n v="12"/>
    <x v="2"/>
    <n v="2023"/>
  </r>
  <r>
    <x v="0"/>
    <x v="3"/>
    <x v="2"/>
    <s v="Medium"/>
    <n v="1362"/>
    <n v="10"/>
    <n v="350"/>
    <n v="476700"/>
    <n v="38136"/>
    <n v="438564"/>
    <n v="354120"/>
    <n v="84444"/>
    <x v="2"/>
    <n v="12"/>
    <x v="2"/>
    <n v="2024"/>
  </r>
  <r>
    <x v="2"/>
    <x v="0"/>
    <x v="3"/>
    <s v="Medium"/>
    <n v="598"/>
    <n v="120"/>
    <n v="12"/>
    <n v="7176"/>
    <n v="574.08000000000004"/>
    <n v="6601.92"/>
    <n v="1794"/>
    <n v="4807.92"/>
    <x v="3"/>
    <n v="3"/>
    <x v="3"/>
    <n v="2024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x v="1"/>
    <n v="2024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x v="1"/>
    <n v="2024"/>
  </r>
  <r>
    <x v="4"/>
    <x v="2"/>
    <x v="3"/>
    <s v="Medium"/>
    <n v="386"/>
    <n v="120"/>
    <n v="300"/>
    <n v="115800"/>
    <n v="9264"/>
    <n v="106536"/>
    <n v="96500"/>
    <n v="10036"/>
    <x v="11"/>
    <n v="11"/>
    <x v="9"/>
    <n v="2023"/>
  </r>
  <r>
    <x v="4"/>
    <x v="3"/>
    <x v="3"/>
    <s v="Medium"/>
    <n v="635"/>
    <n v="120"/>
    <n v="300"/>
    <n v="190500"/>
    <n v="15240"/>
    <n v="175260"/>
    <n v="158750"/>
    <n v="16510"/>
    <x v="2"/>
    <n v="12"/>
    <x v="2"/>
    <n v="2024"/>
  </r>
  <r>
    <x v="0"/>
    <x v="2"/>
    <x v="4"/>
    <s v="Medium"/>
    <n v="574.5"/>
    <n v="250"/>
    <n v="350"/>
    <n v="201075"/>
    <n v="16086"/>
    <n v="184989"/>
    <n v="149370"/>
    <n v="35619"/>
    <x v="13"/>
    <n v="4"/>
    <x v="10"/>
    <n v="2024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x v="1"/>
    <n v="2024"/>
  </r>
  <r>
    <x v="0"/>
    <x v="2"/>
    <x v="4"/>
    <s v="Medium"/>
    <n v="381"/>
    <n v="250"/>
    <n v="350"/>
    <n v="133350"/>
    <n v="10668"/>
    <n v="122682"/>
    <n v="99060"/>
    <n v="23622"/>
    <x v="5"/>
    <n v="8"/>
    <x v="5"/>
    <n v="2024"/>
  </r>
  <r>
    <x v="0"/>
    <x v="1"/>
    <x v="4"/>
    <s v="Medium"/>
    <n v="422"/>
    <n v="250"/>
    <n v="350"/>
    <n v="147700"/>
    <n v="11816"/>
    <n v="135884"/>
    <n v="109720"/>
    <n v="26164"/>
    <x v="5"/>
    <n v="8"/>
    <x v="5"/>
    <n v="2024"/>
  </r>
  <r>
    <x v="4"/>
    <x v="0"/>
    <x v="4"/>
    <s v="Medium"/>
    <n v="2134"/>
    <n v="250"/>
    <n v="300"/>
    <n v="640200"/>
    <n v="51216"/>
    <n v="588984"/>
    <n v="533500"/>
    <n v="55484"/>
    <x v="6"/>
    <n v="9"/>
    <x v="6"/>
    <n v="2024"/>
  </r>
  <r>
    <x v="4"/>
    <x v="4"/>
    <x v="4"/>
    <s v="Medium"/>
    <n v="808"/>
    <n v="250"/>
    <n v="300"/>
    <n v="242400"/>
    <n v="19392"/>
    <n v="223008"/>
    <n v="202000"/>
    <n v="21008"/>
    <x v="12"/>
    <n v="12"/>
    <x v="2"/>
    <n v="2023"/>
  </r>
  <r>
    <x v="0"/>
    <x v="0"/>
    <x v="5"/>
    <s v="Medium"/>
    <n v="708"/>
    <n v="260"/>
    <n v="20"/>
    <n v="14160"/>
    <n v="1132.8"/>
    <n v="13027.2"/>
    <n v="7080"/>
    <n v="5947.2000000000007"/>
    <x v="1"/>
    <n v="6"/>
    <x v="1"/>
    <n v="2024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x v="1"/>
    <n v="2024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x v="1"/>
    <n v="2024"/>
  </r>
  <r>
    <x v="4"/>
    <x v="3"/>
    <x v="5"/>
    <s v="Medium"/>
    <n v="2460"/>
    <n v="260"/>
    <n v="300"/>
    <n v="738000"/>
    <n v="59040"/>
    <n v="678960"/>
    <n v="615000"/>
    <n v="63960"/>
    <x v="1"/>
    <n v="6"/>
    <x v="1"/>
    <n v="2024"/>
  </r>
  <r>
    <x v="0"/>
    <x v="1"/>
    <x v="5"/>
    <s v="Medium"/>
    <n v="1520"/>
    <n v="260"/>
    <n v="20"/>
    <n v="30400"/>
    <n v="2432"/>
    <n v="27968"/>
    <n v="15200"/>
    <n v="12768"/>
    <x v="15"/>
    <n v="11"/>
    <x v="9"/>
    <n v="2024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x v="2"/>
    <n v="2024"/>
  </r>
  <r>
    <x v="2"/>
    <x v="3"/>
    <x v="5"/>
    <s v="Medium"/>
    <n v="1375"/>
    <n v="260"/>
    <n v="12"/>
    <n v="16500"/>
    <n v="1320"/>
    <n v="15180"/>
    <n v="4125"/>
    <n v="11055"/>
    <x v="12"/>
    <n v="12"/>
    <x v="2"/>
    <n v="2023"/>
  </r>
  <r>
    <x v="4"/>
    <x v="3"/>
    <x v="5"/>
    <s v="Medium"/>
    <n v="635"/>
    <n v="260"/>
    <n v="300"/>
    <n v="190500"/>
    <n v="15240"/>
    <n v="175260"/>
    <n v="158750"/>
    <n v="16510"/>
    <x v="2"/>
    <n v="12"/>
    <x v="2"/>
    <n v="2024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x v="4"/>
    <n v="2024"/>
  </r>
  <r>
    <x v="4"/>
    <x v="0"/>
    <x v="0"/>
    <s v="Medium"/>
    <n v="1094"/>
    <n v="3"/>
    <n v="300"/>
    <n v="328200"/>
    <n v="29538"/>
    <n v="298662"/>
    <n v="273500"/>
    <n v="25162"/>
    <x v="1"/>
    <n v="6"/>
    <x v="1"/>
    <n v="2024"/>
  </r>
  <r>
    <x v="2"/>
    <x v="3"/>
    <x v="0"/>
    <s v="Medium"/>
    <n v="367"/>
    <n v="3"/>
    <n v="12"/>
    <n v="4404"/>
    <n v="396.36"/>
    <n v="4007.64"/>
    <n v="1101"/>
    <n v="2906.64"/>
    <x v="7"/>
    <n v="10"/>
    <x v="7"/>
    <n v="2023"/>
  </r>
  <r>
    <x v="4"/>
    <x v="0"/>
    <x v="1"/>
    <s v="Medium"/>
    <n v="3802.5"/>
    <n v="5"/>
    <n v="300"/>
    <n v="1140750"/>
    <n v="102667.5"/>
    <n v="1038082.5"/>
    <n v="950625"/>
    <n v="87457.5"/>
    <x v="13"/>
    <n v="4"/>
    <x v="10"/>
    <n v="2024"/>
  </r>
  <r>
    <x v="0"/>
    <x v="2"/>
    <x v="1"/>
    <s v="Medium"/>
    <n v="1666"/>
    <n v="5"/>
    <n v="350"/>
    <n v="583100"/>
    <n v="52479"/>
    <n v="530621"/>
    <n v="433160"/>
    <n v="97461"/>
    <x v="14"/>
    <n v="5"/>
    <x v="11"/>
    <n v="2024"/>
  </r>
  <r>
    <x v="4"/>
    <x v="2"/>
    <x v="1"/>
    <s v="Medium"/>
    <n v="322"/>
    <n v="5"/>
    <n v="300"/>
    <n v="96600"/>
    <n v="8694"/>
    <n v="87906"/>
    <n v="80500"/>
    <n v="7406"/>
    <x v="9"/>
    <n v="9"/>
    <x v="6"/>
    <n v="2023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x v="9"/>
    <n v="2024"/>
  </r>
  <r>
    <x v="3"/>
    <x v="2"/>
    <x v="1"/>
    <s v="Medium"/>
    <n v="1857"/>
    <n v="5"/>
    <n v="125"/>
    <n v="232125"/>
    <n v="20891.25"/>
    <n v="211233.75"/>
    <n v="222840"/>
    <n v="-11606.25"/>
    <x v="11"/>
    <n v="11"/>
    <x v="9"/>
    <n v="2023"/>
  </r>
  <r>
    <x v="0"/>
    <x v="0"/>
    <x v="1"/>
    <s v="Medium"/>
    <n v="1611"/>
    <n v="5"/>
    <n v="7"/>
    <n v="11277"/>
    <n v="1014.93"/>
    <n v="10262.07"/>
    <n v="8055"/>
    <n v="2207.0699999999997"/>
    <x v="12"/>
    <n v="12"/>
    <x v="2"/>
    <n v="2023"/>
  </r>
  <r>
    <x v="3"/>
    <x v="4"/>
    <x v="1"/>
    <s v="Medium"/>
    <n v="2797"/>
    <n v="5"/>
    <n v="125"/>
    <n v="349625"/>
    <n v="31466.25"/>
    <n v="318158.75"/>
    <n v="335640"/>
    <n v="-17481.25"/>
    <x v="2"/>
    <n v="12"/>
    <x v="2"/>
    <n v="2024"/>
  </r>
  <r>
    <x v="4"/>
    <x v="1"/>
    <x v="1"/>
    <s v="Medium"/>
    <n v="334"/>
    <n v="5"/>
    <n v="300"/>
    <n v="100200"/>
    <n v="9018"/>
    <n v="91182"/>
    <n v="83500"/>
    <n v="7682"/>
    <x v="12"/>
    <n v="12"/>
    <x v="2"/>
    <n v="2023"/>
  </r>
  <r>
    <x v="4"/>
    <x v="3"/>
    <x v="2"/>
    <s v="Medium"/>
    <n v="2565"/>
    <n v="10"/>
    <n v="300"/>
    <n v="769500"/>
    <n v="69255"/>
    <n v="700245"/>
    <n v="641250"/>
    <n v="58995"/>
    <x v="0"/>
    <n v="1"/>
    <x v="0"/>
    <n v="2024"/>
  </r>
  <r>
    <x v="0"/>
    <x v="3"/>
    <x v="2"/>
    <s v="Medium"/>
    <n v="2417"/>
    <n v="10"/>
    <n v="350"/>
    <n v="845950"/>
    <n v="76135.5"/>
    <n v="769814.5"/>
    <n v="628420"/>
    <n v="141394.5"/>
    <x v="0"/>
    <n v="1"/>
    <x v="0"/>
    <n v="2024"/>
  </r>
  <r>
    <x v="1"/>
    <x v="4"/>
    <x v="2"/>
    <s v="Medium"/>
    <n v="3675"/>
    <n v="10"/>
    <n v="15"/>
    <n v="55125"/>
    <n v="4961.25"/>
    <n v="50163.75"/>
    <n v="36750"/>
    <n v="13413.75"/>
    <x v="13"/>
    <n v="4"/>
    <x v="10"/>
    <n v="2024"/>
  </r>
  <r>
    <x v="4"/>
    <x v="0"/>
    <x v="2"/>
    <s v="Medium"/>
    <n v="1094"/>
    <n v="10"/>
    <n v="300"/>
    <n v="328200"/>
    <n v="29538"/>
    <n v="298662"/>
    <n v="273500"/>
    <n v="25162"/>
    <x v="1"/>
    <n v="6"/>
    <x v="1"/>
    <n v="2024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x v="7"/>
    <n v="2024"/>
  </r>
  <r>
    <x v="2"/>
    <x v="3"/>
    <x v="2"/>
    <s v="Medium"/>
    <n v="367"/>
    <n v="10"/>
    <n v="12"/>
    <n v="4404"/>
    <n v="396.36"/>
    <n v="4007.64"/>
    <n v="1101"/>
    <n v="2906.64"/>
    <x v="7"/>
    <n v="10"/>
    <x v="7"/>
    <n v="2023"/>
  </r>
  <r>
    <x v="4"/>
    <x v="2"/>
    <x v="2"/>
    <s v="Medium"/>
    <n v="1324"/>
    <n v="10"/>
    <n v="300"/>
    <n v="397200"/>
    <n v="35748"/>
    <n v="361452"/>
    <n v="331000"/>
    <n v="30452"/>
    <x v="15"/>
    <n v="11"/>
    <x v="9"/>
    <n v="2024"/>
  </r>
  <r>
    <x v="2"/>
    <x v="1"/>
    <x v="2"/>
    <s v="Medium"/>
    <n v="1775"/>
    <n v="10"/>
    <n v="12"/>
    <n v="21300"/>
    <n v="1917"/>
    <n v="19383"/>
    <n v="5325"/>
    <n v="14058"/>
    <x v="11"/>
    <n v="11"/>
    <x v="9"/>
    <n v="2023"/>
  </r>
  <r>
    <x v="3"/>
    <x v="4"/>
    <x v="2"/>
    <s v="Medium"/>
    <n v="2797"/>
    <n v="10"/>
    <n v="125"/>
    <n v="349625"/>
    <n v="31466.25"/>
    <n v="318158.75"/>
    <n v="335640"/>
    <n v="-17481.25"/>
    <x v="2"/>
    <n v="12"/>
    <x v="2"/>
    <n v="2024"/>
  </r>
  <r>
    <x v="1"/>
    <x v="3"/>
    <x v="3"/>
    <s v="Medium"/>
    <n v="245"/>
    <n v="120"/>
    <n v="15"/>
    <n v="3675"/>
    <n v="330.75"/>
    <n v="3344.25"/>
    <n v="2450"/>
    <n v="894.25"/>
    <x v="14"/>
    <n v="5"/>
    <x v="11"/>
    <n v="2024"/>
  </r>
  <r>
    <x v="4"/>
    <x v="0"/>
    <x v="3"/>
    <s v="Medium"/>
    <n v="3793.5"/>
    <n v="120"/>
    <n v="300"/>
    <n v="1138050"/>
    <n v="102424.5"/>
    <n v="1035625.5"/>
    <n v="948375"/>
    <n v="87250.5"/>
    <x v="4"/>
    <n v="7"/>
    <x v="4"/>
    <n v="2024"/>
  </r>
  <r>
    <x v="0"/>
    <x v="1"/>
    <x v="3"/>
    <s v="Medium"/>
    <n v="1307"/>
    <n v="120"/>
    <n v="350"/>
    <n v="457450"/>
    <n v="41170.5"/>
    <n v="416279.5"/>
    <n v="339820"/>
    <n v="76459.5"/>
    <x v="4"/>
    <n v="7"/>
    <x v="4"/>
    <n v="2024"/>
  </r>
  <r>
    <x v="3"/>
    <x v="0"/>
    <x v="3"/>
    <s v="Medium"/>
    <n v="567"/>
    <n v="120"/>
    <n v="125"/>
    <n v="70875"/>
    <n v="6378.75"/>
    <n v="64496.25"/>
    <n v="68040"/>
    <n v="-3543.75"/>
    <x v="6"/>
    <n v="9"/>
    <x v="6"/>
    <n v="2024"/>
  </r>
  <r>
    <x v="3"/>
    <x v="3"/>
    <x v="3"/>
    <s v="Medium"/>
    <n v="2110"/>
    <n v="120"/>
    <n v="125"/>
    <n v="263750"/>
    <n v="23737.5"/>
    <n v="240012.5"/>
    <n v="253200"/>
    <n v="-13187.5"/>
    <x v="6"/>
    <n v="9"/>
    <x v="6"/>
    <n v="2024"/>
  </r>
  <r>
    <x v="0"/>
    <x v="0"/>
    <x v="3"/>
    <s v="Medium"/>
    <n v="1269"/>
    <n v="120"/>
    <n v="350"/>
    <n v="444150"/>
    <n v="39973.5"/>
    <n v="404176.5"/>
    <n v="329940"/>
    <n v="74236.5"/>
    <x v="10"/>
    <n v="10"/>
    <x v="7"/>
    <n v="2024"/>
  </r>
  <r>
    <x v="2"/>
    <x v="4"/>
    <x v="4"/>
    <s v="Medium"/>
    <n v="1956"/>
    <n v="250"/>
    <n v="12"/>
    <n v="23472"/>
    <n v="2112.48"/>
    <n v="21359.52"/>
    <n v="5868"/>
    <n v="15491.52"/>
    <x v="0"/>
    <n v="1"/>
    <x v="0"/>
    <n v="2024"/>
  </r>
  <r>
    <x v="4"/>
    <x v="1"/>
    <x v="4"/>
    <s v="Medium"/>
    <n v="2659"/>
    <n v="250"/>
    <n v="300"/>
    <n v="797700"/>
    <n v="71793"/>
    <n v="725907"/>
    <n v="664750"/>
    <n v="61157"/>
    <x v="8"/>
    <n v="2"/>
    <x v="8"/>
    <n v="2024"/>
  </r>
  <r>
    <x v="0"/>
    <x v="4"/>
    <x v="4"/>
    <s v="Medium"/>
    <n v="1351.5"/>
    <n v="250"/>
    <n v="350"/>
    <n v="473025"/>
    <n v="42572.25"/>
    <n v="430452.75"/>
    <n v="351390"/>
    <n v="79062.75"/>
    <x v="13"/>
    <n v="4"/>
    <x v="10"/>
    <n v="2024"/>
  </r>
  <r>
    <x v="2"/>
    <x v="1"/>
    <x v="4"/>
    <s v="Medium"/>
    <n v="880"/>
    <n v="250"/>
    <n v="12"/>
    <n v="10560"/>
    <n v="950.4"/>
    <n v="9609.6"/>
    <n v="2640"/>
    <n v="6969.6"/>
    <x v="14"/>
    <n v="5"/>
    <x v="11"/>
    <n v="2024"/>
  </r>
  <r>
    <x v="4"/>
    <x v="4"/>
    <x v="4"/>
    <s v="Medium"/>
    <n v="1867"/>
    <n v="250"/>
    <n v="300"/>
    <n v="560100"/>
    <n v="50409"/>
    <n v="509691"/>
    <n v="466750"/>
    <n v="42941"/>
    <x v="6"/>
    <n v="9"/>
    <x v="6"/>
    <n v="2024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x v="6"/>
    <n v="2023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x v="7"/>
    <n v="2024"/>
  </r>
  <r>
    <x v="3"/>
    <x v="3"/>
    <x v="4"/>
    <s v="Medium"/>
    <n v="877"/>
    <n v="250"/>
    <n v="125"/>
    <n v="109625"/>
    <n v="9866.25"/>
    <n v="99758.75"/>
    <n v="105240"/>
    <n v="-5481.25"/>
    <x v="15"/>
    <n v="11"/>
    <x v="9"/>
    <n v="2024"/>
  </r>
  <r>
    <x v="0"/>
    <x v="4"/>
    <x v="5"/>
    <s v="Medium"/>
    <n v="2071"/>
    <n v="260"/>
    <n v="350"/>
    <n v="724850"/>
    <n v="65236.5"/>
    <n v="659613.5"/>
    <n v="538460"/>
    <n v="121153.5"/>
    <x v="6"/>
    <n v="9"/>
    <x v="6"/>
    <n v="2024"/>
  </r>
  <r>
    <x v="0"/>
    <x v="0"/>
    <x v="5"/>
    <s v="Medium"/>
    <n v="1269"/>
    <n v="260"/>
    <n v="350"/>
    <n v="444150"/>
    <n v="39973.5"/>
    <n v="404176.5"/>
    <n v="329940"/>
    <n v="74236.5"/>
    <x v="10"/>
    <n v="10"/>
    <x v="7"/>
    <n v="2024"/>
  </r>
  <r>
    <x v="1"/>
    <x v="1"/>
    <x v="5"/>
    <s v="Medium"/>
    <n v="970"/>
    <n v="260"/>
    <n v="15"/>
    <n v="14550"/>
    <n v="1309.5"/>
    <n v="13240.5"/>
    <n v="9700"/>
    <n v="3540.5"/>
    <x v="11"/>
    <n v="11"/>
    <x v="9"/>
    <n v="2023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x v="9"/>
    <n v="2024"/>
  </r>
  <r>
    <x v="0"/>
    <x v="1"/>
    <x v="0"/>
    <s v="Medium"/>
    <n v="663"/>
    <n v="3"/>
    <n v="20"/>
    <n v="13260"/>
    <n v="1193.4000000000001"/>
    <n v="12066.6"/>
    <n v="6630"/>
    <n v="5436.6"/>
    <x v="14"/>
    <n v="5"/>
    <x v="11"/>
    <n v="2024"/>
  </r>
  <r>
    <x v="0"/>
    <x v="0"/>
    <x v="0"/>
    <s v="Medium"/>
    <n v="819"/>
    <n v="3"/>
    <n v="7"/>
    <n v="5733"/>
    <n v="515.97"/>
    <n v="5217.03"/>
    <n v="4095"/>
    <n v="1122.03"/>
    <x v="4"/>
    <n v="7"/>
    <x v="4"/>
    <n v="2024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x v="6"/>
    <n v="2024"/>
  </r>
  <r>
    <x v="0"/>
    <x v="3"/>
    <x v="0"/>
    <s v="Medium"/>
    <n v="521"/>
    <n v="3"/>
    <n v="7"/>
    <n v="3647"/>
    <n v="328.23"/>
    <n v="3318.77"/>
    <n v="2605"/>
    <n v="713.77"/>
    <x v="2"/>
    <n v="12"/>
    <x v="2"/>
    <n v="2024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x v="3"/>
    <n v="2024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x v="1"/>
    <n v="2024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x v="7"/>
    <n v="2024"/>
  </r>
  <r>
    <x v="2"/>
    <x v="2"/>
    <x v="3"/>
    <s v="Medium"/>
    <n v="1967"/>
    <n v="120"/>
    <n v="12"/>
    <n v="23604"/>
    <n v="2124.36"/>
    <n v="21479.64"/>
    <n v="5901"/>
    <n v="15578.64"/>
    <x v="3"/>
    <n v="3"/>
    <x v="3"/>
    <n v="2024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x v="10"/>
    <n v="2024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x v="7"/>
    <n v="2024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x v="9"/>
    <n v="2023"/>
  </r>
  <r>
    <x v="0"/>
    <x v="3"/>
    <x v="4"/>
    <s v="Medium"/>
    <n v="521"/>
    <n v="250"/>
    <n v="7"/>
    <n v="3647"/>
    <n v="328.23"/>
    <n v="3318.77"/>
    <n v="2605"/>
    <n v="713.77"/>
    <x v="2"/>
    <n v="12"/>
    <x v="2"/>
    <n v="2024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x v="1"/>
    <n v="2024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x v="4"/>
    <n v="2024"/>
  </r>
  <r>
    <x v="2"/>
    <x v="2"/>
    <x v="5"/>
    <s v="Medium"/>
    <n v="306"/>
    <n v="260"/>
    <n v="12"/>
    <n v="3672"/>
    <n v="330.48"/>
    <n v="3341.52"/>
    <n v="918"/>
    <n v="2423.52"/>
    <x v="12"/>
    <n v="12"/>
    <x v="2"/>
    <n v="2023"/>
  </r>
  <r>
    <x v="2"/>
    <x v="4"/>
    <x v="0"/>
    <s v="High"/>
    <n v="386"/>
    <n v="3"/>
    <n v="12"/>
    <n v="4632"/>
    <n v="463.2"/>
    <n v="4168.8"/>
    <n v="1158"/>
    <n v="3010.8"/>
    <x v="7"/>
    <n v="10"/>
    <x v="7"/>
    <n v="2023"/>
  </r>
  <r>
    <x v="0"/>
    <x v="4"/>
    <x v="1"/>
    <s v="High"/>
    <n v="2328"/>
    <n v="5"/>
    <n v="7"/>
    <n v="16296"/>
    <n v="1629.6"/>
    <n v="14666.4"/>
    <n v="11640"/>
    <n v="3026.3999999999996"/>
    <x v="6"/>
    <n v="9"/>
    <x v="6"/>
    <n v="2024"/>
  </r>
  <r>
    <x v="2"/>
    <x v="4"/>
    <x v="2"/>
    <s v="High"/>
    <n v="386"/>
    <n v="10"/>
    <n v="12"/>
    <n v="4632"/>
    <n v="463.2"/>
    <n v="4168.8"/>
    <n v="1158"/>
    <n v="3010.8"/>
    <x v="7"/>
    <n v="10"/>
    <x v="7"/>
    <n v="2023"/>
  </r>
  <r>
    <x v="3"/>
    <x v="4"/>
    <x v="0"/>
    <s v="High"/>
    <n v="3445.5"/>
    <n v="3"/>
    <n v="125"/>
    <n v="430687.5"/>
    <n v="43068.75"/>
    <n v="387618.75"/>
    <n v="413460"/>
    <n v="-25841.25"/>
    <x v="13"/>
    <n v="4"/>
    <x v="10"/>
    <n v="2024"/>
  </r>
  <r>
    <x v="3"/>
    <x v="2"/>
    <x v="0"/>
    <s v="High"/>
    <n v="1482"/>
    <n v="3"/>
    <n v="125"/>
    <n v="185250"/>
    <n v="18525"/>
    <n v="166725"/>
    <n v="177840"/>
    <n v="-11115"/>
    <x v="12"/>
    <n v="12"/>
    <x v="2"/>
    <n v="2023"/>
  </r>
  <r>
    <x v="0"/>
    <x v="4"/>
    <x v="1"/>
    <s v="High"/>
    <n v="2313"/>
    <n v="5"/>
    <n v="350"/>
    <n v="809550"/>
    <n v="80955"/>
    <n v="728595"/>
    <n v="601380"/>
    <n v="127215"/>
    <x v="14"/>
    <n v="5"/>
    <x v="11"/>
    <n v="2024"/>
  </r>
  <r>
    <x v="3"/>
    <x v="4"/>
    <x v="1"/>
    <s v="High"/>
    <n v="1804"/>
    <n v="5"/>
    <n v="125"/>
    <n v="225500"/>
    <n v="22550"/>
    <n v="202950"/>
    <n v="216480"/>
    <n v="-13530"/>
    <x v="11"/>
    <n v="11"/>
    <x v="9"/>
    <n v="2023"/>
  </r>
  <r>
    <x v="1"/>
    <x v="2"/>
    <x v="1"/>
    <s v="High"/>
    <n v="2072"/>
    <n v="5"/>
    <n v="15"/>
    <n v="31080"/>
    <n v="3108"/>
    <n v="27972"/>
    <n v="20720"/>
    <n v="7252"/>
    <x v="2"/>
    <n v="12"/>
    <x v="2"/>
    <n v="2024"/>
  </r>
  <r>
    <x v="0"/>
    <x v="2"/>
    <x v="2"/>
    <s v="High"/>
    <n v="1954"/>
    <n v="10"/>
    <n v="20"/>
    <n v="39080"/>
    <n v="3908"/>
    <n v="35172"/>
    <n v="19540"/>
    <n v="15632"/>
    <x v="3"/>
    <n v="3"/>
    <x v="3"/>
    <n v="2024"/>
  </r>
  <r>
    <x v="4"/>
    <x v="3"/>
    <x v="2"/>
    <s v="High"/>
    <n v="591"/>
    <n v="10"/>
    <n v="300"/>
    <n v="177300"/>
    <n v="17730"/>
    <n v="159570"/>
    <n v="147750"/>
    <n v="11820"/>
    <x v="14"/>
    <n v="5"/>
    <x v="11"/>
    <n v="2024"/>
  </r>
  <r>
    <x v="1"/>
    <x v="2"/>
    <x v="2"/>
    <s v="High"/>
    <n v="2167"/>
    <n v="10"/>
    <n v="15"/>
    <n v="32505"/>
    <n v="3250.5"/>
    <n v="29254.5"/>
    <n v="21670"/>
    <n v="7584.5"/>
    <x v="7"/>
    <n v="10"/>
    <x v="7"/>
    <n v="2023"/>
  </r>
  <r>
    <x v="0"/>
    <x v="1"/>
    <x v="2"/>
    <s v="High"/>
    <n v="241"/>
    <n v="10"/>
    <n v="20"/>
    <n v="4820"/>
    <n v="482"/>
    <n v="4338"/>
    <n v="2410"/>
    <n v="1928"/>
    <x v="10"/>
    <n v="10"/>
    <x v="7"/>
    <n v="2024"/>
  </r>
  <r>
    <x v="1"/>
    <x v="1"/>
    <x v="3"/>
    <s v="High"/>
    <n v="681"/>
    <n v="120"/>
    <n v="15"/>
    <n v="10215"/>
    <n v="1021.5"/>
    <n v="9193.5"/>
    <n v="6810"/>
    <n v="2383.5"/>
    <x v="0"/>
    <n v="1"/>
    <x v="0"/>
    <n v="2024"/>
  </r>
  <r>
    <x v="1"/>
    <x v="1"/>
    <x v="3"/>
    <s v="High"/>
    <n v="510"/>
    <n v="120"/>
    <n v="15"/>
    <n v="7650"/>
    <n v="765"/>
    <n v="6885"/>
    <n v="5100"/>
    <n v="1785"/>
    <x v="13"/>
    <n v="4"/>
    <x v="10"/>
    <n v="2024"/>
  </r>
  <r>
    <x v="1"/>
    <x v="4"/>
    <x v="3"/>
    <s v="High"/>
    <n v="790"/>
    <n v="120"/>
    <n v="15"/>
    <n v="11850"/>
    <n v="1185"/>
    <n v="10665"/>
    <n v="7900"/>
    <n v="2765"/>
    <x v="14"/>
    <n v="5"/>
    <x v="11"/>
    <n v="2024"/>
  </r>
  <r>
    <x v="0"/>
    <x v="2"/>
    <x v="3"/>
    <s v="High"/>
    <n v="639"/>
    <n v="120"/>
    <n v="350"/>
    <n v="223650"/>
    <n v="22365"/>
    <n v="201285"/>
    <n v="166140"/>
    <n v="35145"/>
    <x v="4"/>
    <n v="7"/>
    <x v="4"/>
    <n v="2024"/>
  </r>
  <r>
    <x v="3"/>
    <x v="4"/>
    <x v="3"/>
    <s v="High"/>
    <n v="1596"/>
    <n v="120"/>
    <n v="125"/>
    <n v="199500"/>
    <n v="19950"/>
    <n v="179550"/>
    <n v="191520"/>
    <n v="-11970"/>
    <x v="6"/>
    <n v="9"/>
    <x v="6"/>
    <n v="2024"/>
  </r>
  <r>
    <x v="4"/>
    <x v="4"/>
    <x v="3"/>
    <s v="High"/>
    <n v="2294"/>
    <n v="120"/>
    <n v="300"/>
    <n v="688200"/>
    <n v="68820"/>
    <n v="619380"/>
    <n v="573500"/>
    <n v="45880"/>
    <x v="7"/>
    <n v="10"/>
    <x v="7"/>
    <n v="2023"/>
  </r>
  <r>
    <x v="0"/>
    <x v="1"/>
    <x v="3"/>
    <s v="High"/>
    <n v="241"/>
    <n v="120"/>
    <n v="20"/>
    <n v="4820"/>
    <n v="482"/>
    <n v="4338"/>
    <n v="2410"/>
    <n v="1928"/>
    <x v="10"/>
    <n v="10"/>
    <x v="7"/>
    <n v="2024"/>
  </r>
  <r>
    <x v="0"/>
    <x v="1"/>
    <x v="3"/>
    <s v="High"/>
    <n v="2665"/>
    <n v="120"/>
    <n v="7"/>
    <n v="18655"/>
    <n v="1865.5"/>
    <n v="16789.5"/>
    <n v="13325"/>
    <n v="3464.5"/>
    <x v="15"/>
    <n v="11"/>
    <x v="9"/>
    <n v="2024"/>
  </r>
  <r>
    <x v="3"/>
    <x v="0"/>
    <x v="3"/>
    <s v="High"/>
    <n v="1916"/>
    <n v="120"/>
    <n v="125"/>
    <n v="239500"/>
    <n v="23950"/>
    <n v="215550"/>
    <n v="229920"/>
    <n v="-14370"/>
    <x v="12"/>
    <n v="12"/>
    <x v="2"/>
    <n v="2023"/>
  </r>
  <r>
    <x v="4"/>
    <x v="2"/>
    <x v="3"/>
    <s v="High"/>
    <n v="853"/>
    <n v="120"/>
    <n v="300"/>
    <n v="255900"/>
    <n v="25590"/>
    <n v="230310"/>
    <n v="213250"/>
    <n v="17060"/>
    <x v="2"/>
    <n v="12"/>
    <x v="2"/>
    <n v="2024"/>
  </r>
  <r>
    <x v="3"/>
    <x v="3"/>
    <x v="4"/>
    <s v="High"/>
    <n v="341"/>
    <n v="250"/>
    <n v="125"/>
    <n v="42625"/>
    <n v="4262.5"/>
    <n v="38362.5"/>
    <n v="40920"/>
    <n v="-2557.5"/>
    <x v="14"/>
    <n v="5"/>
    <x v="11"/>
    <n v="2024"/>
  </r>
  <r>
    <x v="1"/>
    <x v="3"/>
    <x v="4"/>
    <s v="High"/>
    <n v="641"/>
    <n v="250"/>
    <n v="15"/>
    <n v="9615"/>
    <n v="961.5"/>
    <n v="8653.5"/>
    <n v="6410"/>
    <n v="2243.5"/>
    <x v="4"/>
    <n v="7"/>
    <x v="4"/>
    <n v="2024"/>
  </r>
  <r>
    <x v="0"/>
    <x v="4"/>
    <x v="4"/>
    <s v="High"/>
    <n v="2807"/>
    <n v="250"/>
    <n v="350"/>
    <n v="982450"/>
    <n v="98245"/>
    <n v="884205"/>
    <n v="729820"/>
    <n v="154385"/>
    <x v="5"/>
    <n v="8"/>
    <x v="5"/>
    <n v="2024"/>
  </r>
  <r>
    <x v="4"/>
    <x v="3"/>
    <x v="4"/>
    <s v="High"/>
    <n v="432"/>
    <n v="250"/>
    <n v="300"/>
    <n v="129600"/>
    <n v="12960"/>
    <n v="116640"/>
    <n v="108000"/>
    <n v="8640"/>
    <x v="6"/>
    <n v="9"/>
    <x v="6"/>
    <n v="2024"/>
  </r>
  <r>
    <x v="4"/>
    <x v="4"/>
    <x v="4"/>
    <s v="High"/>
    <n v="2294"/>
    <n v="250"/>
    <n v="300"/>
    <n v="688200"/>
    <n v="68820"/>
    <n v="619380"/>
    <n v="573500"/>
    <n v="45880"/>
    <x v="7"/>
    <n v="10"/>
    <x v="7"/>
    <n v="2023"/>
  </r>
  <r>
    <x v="1"/>
    <x v="2"/>
    <x v="4"/>
    <s v="High"/>
    <n v="2167"/>
    <n v="250"/>
    <n v="15"/>
    <n v="32505"/>
    <n v="3250.5"/>
    <n v="29254.5"/>
    <n v="21670"/>
    <n v="7584.5"/>
    <x v="7"/>
    <n v="10"/>
    <x v="7"/>
    <n v="2023"/>
  </r>
  <r>
    <x v="3"/>
    <x v="0"/>
    <x v="4"/>
    <s v="High"/>
    <n v="2529"/>
    <n v="250"/>
    <n v="125"/>
    <n v="316125"/>
    <n v="31612.5"/>
    <n v="284512.5"/>
    <n v="303480"/>
    <n v="-18967.5"/>
    <x v="15"/>
    <n v="11"/>
    <x v="9"/>
    <n v="2024"/>
  </r>
  <r>
    <x v="0"/>
    <x v="1"/>
    <x v="4"/>
    <s v="High"/>
    <n v="1870"/>
    <n v="250"/>
    <n v="350"/>
    <n v="654500"/>
    <n v="65450"/>
    <n v="589050"/>
    <n v="486200"/>
    <n v="102850"/>
    <x v="12"/>
    <n v="12"/>
    <x v="2"/>
    <n v="2023"/>
  </r>
  <r>
    <x v="3"/>
    <x v="4"/>
    <x v="5"/>
    <s v="High"/>
    <n v="579"/>
    <n v="260"/>
    <n v="125"/>
    <n v="72375"/>
    <n v="7237.5"/>
    <n v="65137.5"/>
    <n v="69480"/>
    <n v="-4342.5"/>
    <x v="0"/>
    <n v="1"/>
    <x v="0"/>
    <n v="2024"/>
  </r>
  <r>
    <x v="0"/>
    <x v="0"/>
    <x v="5"/>
    <s v="High"/>
    <n v="2240"/>
    <n v="260"/>
    <n v="350"/>
    <n v="784000"/>
    <n v="78400"/>
    <n v="705600"/>
    <n v="582400"/>
    <n v="123200"/>
    <x v="8"/>
    <n v="2"/>
    <x v="8"/>
    <n v="2024"/>
  </r>
  <r>
    <x v="4"/>
    <x v="4"/>
    <x v="5"/>
    <s v="High"/>
    <n v="2993"/>
    <n v="260"/>
    <n v="300"/>
    <n v="897900"/>
    <n v="89790"/>
    <n v="808110"/>
    <n v="748250"/>
    <n v="59860"/>
    <x v="3"/>
    <n v="3"/>
    <x v="3"/>
    <n v="2024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x v="10"/>
    <n v="2024"/>
  </r>
  <r>
    <x v="0"/>
    <x v="3"/>
    <x v="5"/>
    <s v="High"/>
    <n v="2039"/>
    <n v="260"/>
    <n v="20"/>
    <n v="40780"/>
    <n v="4078"/>
    <n v="36702"/>
    <n v="20390"/>
    <n v="16312"/>
    <x v="14"/>
    <n v="5"/>
    <x v="11"/>
    <n v="2024"/>
  </r>
  <r>
    <x v="2"/>
    <x v="1"/>
    <x v="5"/>
    <s v="High"/>
    <n v="2574"/>
    <n v="260"/>
    <n v="12"/>
    <n v="30888"/>
    <n v="3088.8"/>
    <n v="27799.200000000001"/>
    <n v="7722"/>
    <n v="20077.2"/>
    <x v="5"/>
    <n v="8"/>
    <x v="5"/>
    <n v="2024"/>
  </r>
  <r>
    <x v="0"/>
    <x v="0"/>
    <x v="5"/>
    <s v="High"/>
    <n v="707"/>
    <n v="260"/>
    <n v="350"/>
    <n v="247450"/>
    <n v="24745"/>
    <n v="222705"/>
    <n v="183820"/>
    <n v="38885"/>
    <x v="6"/>
    <n v="9"/>
    <x v="6"/>
    <n v="2024"/>
  </r>
  <r>
    <x v="1"/>
    <x v="2"/>
    <x v="5"/>
    <s v="High"/>
    <n v="2072"/>
    <n v="260"/>
    <n v="15"/>
    <n v="31080"/>
    <n v="3108"/>
    <n v="27972"/>
    <n v="20720"/>
    <n v="7252"/>
    <x v="2"/>
    <n v="12"/>
    <x v="2"/>
    <n v="2024"/>
  </r>
  <r>
    <x v="4"/>
    <x v="2"/>
    <x v="5"/>
    <s v="High"/>
    <n v="853"/>
    <n v="260"/>
    <n v="300"/>
    <n v="255900"/>
    <n v="25590"/>
    <n v="230310"/>
    <n v="213250"/>
    <n v="17060"/>
    <x v="2"/>
    <n v="12"/>
    <x v="2"/>
    <n v="2024"/>
  </r>
  <r>
    <x v="2"/>
    <x v="2"/>
    <x v="0"/>
    <s v="High"/>
    <n v="1198"/>
    <n v="3"/>
    <n v="12"/>
    <n v="14376"/>
    <n v="1581.36"/>
    <n v="12794.64"/>
    <n v="3594"/>
    <n v="9200.64"/>
    <x v="7"/>
    <n v="10"/>
    <x v="7"/>
    <n v="2023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x v="10"/>
    <n v="2024"/>
  </r>
  <r>
    <x v="2"/>
    <x v="2"/>
    <x v="2"/>
    <s v="High"/>
    <n v="1198"/>
    <n v="10"/>
    <n v="12"/>
    <n v="14376"/>
    <n v="1581.36"/>
    <n v="12794.64"/>
    <n v="3594"/>
    <n v="9200.64"/>
    <x v="7"/>
    <n v="10"/>
    <x v="7"/>
    <n v="2023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x v="0"/>
    <n v="2024"/>
  </r>
  <r>
    <x v="2"/>
    <x v="1"/>
    <x v="3"/>
    <s v="High"/>
    <n v="472"/>
    <n v="120"/>
    <n v="12"/>
    <n v="5664"/>
    <n v="623.04"/>
    <n v="5040.96"/>
    <n v="1416"/>
    <n v="3624.96"/>
    <x v="10"/>
    <n v="10"/>
    <x v="7"/>
    <n v="2024"/>
  </r>
  <r>
    <x v="0"/>
    <x v="4"/>
    <x v="4"/>
    <s v="High"/>
    <n v="1579"/>
    <n v="250"/>
    <n v="7"/>
    <n v="11053"/>
    <n v="1215.83"/>
    <n v="9837.17"/>
    <n v="7895"/>
    <n v="1942.17"/>
    <x v="3"/>
    <n v="3"/>
    <x v="3"/>
    <n v="2024"/>
  </r>
  <r>
    <x v="2"/>
    <x v="3"/>
    <x v="4"/>
    <s v="High"/>
    <n v="1005"/>
    <n v="250"/>
    <n v="12"/>
    <n v="12060"/>
    <n v="1326.6"/>
    <n v="10733.4"/>
    <n v="3015"/>
    <n v="7718.4"/>
    <x v="9"/>
    <n v="9"/>
    <x v="6"/>
    <n v="2023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x v="4"/>
    <n v="2024"/>
  </r>
  <r>
    <x v="2"/>
    <x v="1"/>
    <x v="5"/>
    <s v="High"/>
    <n v="472"/>
    <n v="260"/>
    <n v="12"/>
    <n v="5664"/>
    <n v="623.04"/>
    <n v="5040.96"/>
    <n v="1416"/>
    <n v="3624.96"/>
    <x v="10"/>
    <n v="10"/>
    <x v="7"/>
    <n v="2024"/>
  </r>
  <r>
    <x v="2"/>
    <x v="0"/>
    <x v="0"/>
    <s v="High"/>
    <n v="1937"/>
    <n v="3"/>
    <n v="12"/>
    <n v="23244"/>
    <n v="2556.84"/>
    <n v="20687.16"/>
    <n v="5811"/>
    <n v="14876.16"/>
    <x v="8"/>
    <n v="2"/>
    <x v="8"/>
    <n v="2024"/>
  </r>
  <r>
    <x v="0"/>
    <x v="1"/>
    <x v="0"/>
    <s v="High"/>
    <n v="792"/>
    <n v="3"/>
    <n v="350"/>
    <n v="277200"/>
    <n v="30492"/>
    <n v="246708"/>
    <n v="205920"/>
    <n v="40788"/>
    <x v="3"/>
    <n v="3"/>
    <x v="3"/>
    <n v="2024"/>
  </r>
  <r>
    <x v="4"/>
    <x v="1"/>
    <x v="0"/>
    <s v="High"/>
    <n v="2811"/>
    <n v="3"/>
    <n v="300"/>
    <n v="843300"/>
    <n v="92763"/>
    <n v="750537"/>
    <n v="702750"/>
    <n v="47787"/>
    <x v="4"/>
    <n v="7"/>
    <x v="4"/>
    <n v="2024"/>
  </r>
  <r>
    <x v="3"/>
    <x v="2"/>
    <x v="0"/>
    <s v="High"/>
    <n v="2441"/>
    <n v="3"/>
    <n v="125"/>
    <n v="305125"/>
    <n v="33563.75"/>
    <n v="271561.25"/>
    <n v="292920"/>
    <n v="-21358.75"/>
    <x v="10"/>
    <n v="10"/>
    <x v="7"/>
    <n v="2024"/>
  </r>
  <r>
    <x v="1"/>
    <x v="0"/>
    <x v="0"/>
    <s v="High"/>
    <n v="1560"/>
    <n v="3"/>
    <n v="15"/>
    <n v="23400"/>
    <n v="2574"/>
    <n v="20826"/>
    <n v="15600"/>
    <n v="5226"/>
    <x v="11"/>
    <n v="11"/>
    <x v="9"/>
    <n v="2023"/>
  </r>
  <r>
    <x v="0"/>
    <x v="3"/>
    <x v="0"/>
    <s v="High"/>
    <n v="2706"/>
    <n v="3"/>
    <n v="7"/>
    <n v="18942"/>
    <n v="2083.62"/>
    <n v="16858.38"/>
    <n v="13530"/>
    <n v="3328.380000000001"/>
    <x v="11"/>
    <n v="11"/>
    <x v="9"/>
    <n v="2023"/>
  </r>
  <r>
    <x v="0"/>
    <x v="1"/>
    <x v="1"/>
    <s v="High"/>
    <n v="766"/>
    <n v="5"/>
    <n v="350"/>
    <n v="268100"/>
    <n v="29491"/>
    <n v="238609"/>
    <n v="199160"/>
    <n v="39449"/>
    <x v="0"/>
    <n v="1"/>
    <x v="0"/>
    <n v="2024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x v="7"/>
    <n v="2023"/>
  </r>
  <r>
    <x v="1"/>
    <x v="3"/>
    <x v="1"/>
    <s v="High"/>
    <n v="2157"/>
    <n v="5"/>
    <n v="15"/>
    <n v="32355"/>
    <n v="3559.05"/>
    <n v="28795.95"/>
    <n v="21570"/>
    <n v="7225.9500000000007"/>
    <x v="2"/>
    <n v="12"/>
    <x v="2"/>
    <n v="2024"/>
  </r>
  <r>
    <x v="4"/>
    <x v="0"/>
    <x v="2"/>
    <s v="High"/>
    <n v="873"/>
    <n v="10"/>
    <n v="300"/>
    <n v="261900"/>
    <n v="28809"/>
    <n v="233091"/>
    <n v="218250"/>
    <n v="14841"/>
    <x v="0"/>
    <n v="1"/>
    <x v="0"/>
    <n v="2024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x v="3"/>
    <n v="2024"/>
  </r>
  <r>
    <x v="0"/>
    <x v="0"/>
    <x v="2"/>
    <s v="High"/>
    <n v="2104.5"/>
    <n v="10"/>
    <n v="350"/>
    <n v="736575"/>
    <n v="81023.25"/>
    <n v="655551.75"/>
    <n v="547170"/>
    <n v="108381.75"/>
    <x v="4"/>
    <n v="7"/>
    <x v="4"/>
    <n v="2024"/>
  </r>
  <r>
    <x v="2"/>
    <x v="0"/>
    <x v="2"/>
    <s v="High"/>
    <n v="4026"/>
    <n v="10"/>
    <n v="12"/>
    <n v="48312"/>
    <n v="5314.32"/>
    <n v="42997.68"/>
    <n v="12078"/>
    <n v="30919.68"/>
    <x v="4"/>
    <n v="7"/>
    <x v="4"/>
    <n v="2024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x v="4"/>
    <n v="2024"/>
  </r>
  <r>
    <x v="0"/>
    <x v="0"/>
    <x v="2"/>
    <s v="High"/>
    <n v="2394"/>
    <n v="10"/>
    <n v="20"/>
    <n v="47880"/>
    <n v="5266.8"/>
    <n v="42613.2"/>
    <n v="23940"/>
    <n v="18673.199999999997"/>
    <x v="5"/>
    <n v="8"/>
    <x v="5"/>
    <n v="2024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x v="5"/>
    <n v="2024"/>
  </r>
  <r>
    <x v="3"/>
    <x v="2"/>
    <x v="2"/>
    <s v="High"/>
    <n v="2441"/>
    <n v="10"/>
    <n v="125"/>
    <n v="305125"/>
    <n v="33563.75"/>
    <n v="271561.25"/>
    <n v="292920"/>
    <n v="-21358.75"/>
    <x v="10"/>
    <n v="10"/>
    <x v="7"/>
    <n v="2024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x v="7"/>
    <n v="2023"/>
  </r>
  <r>
    <x v="4"/>
    <x v="0"/>
    <x v="2"/>
    <s v="High"/>
    <n v="1366"/>
    <n v="10"/>
    <n v="300"/>
    <n v="409800"/>
    <n v="45078"/>
    <n v="364722"/>
    <n v="341500"/>
    <n v="23222"/>
    <x v="15"/>
    <n v="11"/>
    <x v="9"/>
    <n v="2024"/>
  </r>
  <r>
    <x v="0"/>
    <x v="2"/>
    <x v="3"/>
    <s v="High"/>
    <n v="2805"/>
    <n v="120"/>
    <n v="20"/>
    <n v="56100"/>
    <n v="6171"/>
    <n v="49929"/>
    <n v="28050"/>
    <n v="21879"/>
    <x v="9"/>
    <n v="9"/>
    <x v="6"/>
    <n v="2023"/>
  </r>
  <r>
    <x v="1"/>
    <x v="3"/>
    <x v="3"/>
    <s v="High"/>
    <n v="655"/>
    <n v="120"/>
    <n v="15"/>
    <n v="9825"/>
    <n v="1080.75"/>
    <n v="8744.25"/>
    <n v="6550"/>
    <n v="2194.25"/>
    <x v="9"/>
    <n v="9"/>
    <x v="6"/>
    <n v="2023"/>
  </r>
  <r>
    <x v="0"/>
    <x v="3"/>
    <x v="3"/>
    <s v="High"/>
    <n v="344"/>
    <n v="120"/>
    <n v="350"/>
    <n v="120400"/>
    <n v="13244"/>
    <n v="107156"/>
    <n v="89440"/>
    <n v="17716"/>
    <x v="7"/>
    <n v="10"/>
    <x v="7"/>
    <n v="2023"/>
  </r>
  <r>
    <x v="0"/>
    <x v="0"/>
    <x v="3"/>
    <s v="High"/>
    <n v="1808"/>
    <n v="120"/>
    <n v="7"/>
    <n v="12656"/>
    <n v="1392.16"/>
    <n v="11263.84"/>
    <n v="9040"/>
    <n v="2223.84"/>
    <x v="15"/>
    <n v="11"/>
    <x v="9"/>
    <n v="2024"/>
  </r>
  <r>
    <x v="2"/>
    <x v="2"/>
    <x v="4"/>
    <s v="High"/>
    <n v="1734"/>
    <n v="250"/>
    <n v="12"/>
    <n v="20808"/>
    <n v="2288.88"/>
    <n v="18519.12"/>
    <n v="5202"/>
    <n v="13317.119999999999"/>
    <x v="0"/>
    <n v="1"/>
    <x v="0"/>
    <n v="2024"/>
  </r>
  <r>
    <x v="3"/>
    <x v="3"/>
    <x v="4"/>
    <s v="High"/>
    <n v="554"/>
    <n v="250"/>
    <n v="125"/>
    <n v="69250"/>
    <n v="7617.5"/>
    <n v="61632.5"/>
    <n v="66480"/>
    <n v="-4847.5"/>
    <x v="0"/>
    <n v="1"/>
    <x v="0"/>
    <n v="2024"/>
  </r>
  <r>
    <x v="0"/>
    <x v="0"/>
    <x v="4"/>
    <s v="High"/>
    <n v="2935"/>
    <n v="250"/>
    <n v="20"/>
    <n v="58700"/>
    <n v="6457"/>
    <n v="52243"/>
    <n v="29350"/>
    <n v="22893"/>
    <x v="11"/>
    <n v="11"/>
    <x v="9"/>
    <n v="2023"/>
  </r>
  <r>
    <x v="3"/>
    <x v="1"/>
    <x v="5"/>
    <s v="High"/>
    <n v="3165"/>
    <n v="260"/>
    <n v="125"/>
    <n v="395625"/>
    <n v="43518.75"/>
    <n v="352106.25"/>
    <n v="379800"/>
    <n v="-27693.75"/>
    <x v="0"/>
    <n v="1"/>
    <x v="0"/>
    <n v="2024"/>
  </r>
  <r>
    <x v="0"/>
    <x v="3"/>
    <x v="5"/>
    <s v="High"/>
    <n v="2629"/>
    <n v="260"/>
    <n v="20"/>
    <n v="52580"/>
    <n v="5783.8"/>
    <n v="46796.2"/>
    <n v="26290"/>
    <n v="20506.199999999997"/>
    <x v="0"/>
    <n v="1"/>
    <x v="0"/>
    <n v="2024"/>
  </r>
  <r>
    <x v="3"/>
    <x v="2"/>
    <x v="5"/>
    <s v="High"/>
    <n v="1433"/>
    <n v="260"/>
    <n v="125"/>
    <n v="179125"/>
    <n v="19703.75"/>
    <n v="159421.25"/>
    <n v="171960"/>
    <n v="-12538.75"/>
    <x v="14"/>
    <n v="5"/>
    <x v="11"/>
    <n v="2024"/>
  </r>
  <r>
    <x v="3"/>
    <x v="3"/>
    <x v="5"/>
    <s v="High"/>
    <n v="947"/>
    <n v="260"/>
    <n v="125"/>
    <n v="118375"/>
    <n v="13021.25"/>
    <n v="105353.75"/>
    <n v="113640"/>
    <n v="-8286.25"/>
    <x v="9"/>
    <n v="9"/>
    <x v="6"/>
    <n v="2023"/>
  </r>
  <r>
    <x v="0"/>
    <x v="3"/>
    <x v="5"/>
    <s v="High"/>
    <n v="344"/>
    <n v="260"/>
    <n v="350"/>
    <n v="120400"/>
    <n v="13244"/>
    <n v="107156"/>
    <n v="89440"/>
    <n v="17716"/>
    <x v="7"/>
    <n v="10"/>
    <x v="7"/>
    <n v="2023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x v="2"/>
    <n v="2024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x v="6"/>
    <n v="2023"/>
  </r>
  <r>
    <x v="0"/>
    <x v="3"/>
    <x v="0"/>
    <s v="High"/>
    <n v="886"/>
    <n v="3"/>
    <n v="350"/>
    <n v="310100"/>
    <n v="37212"/>
    <n v="272888"/>
    <n v="230360"/>
    <n v="42528"/>
    <x v="1"/>
    <n v="6"/>
    <x v="1"/>
    <n v="2024"/>
  </r>
  <r>
    <x v="3"/>
    <x v="0"/>
    <x v="0"/>
    <s v="High"/>
    <n v="2416"/>
    <n v="3"/>
    <n v="125"/>
    <n v="302000"/>
    <n v="36240"/>
    <n v="265760"/>
    <n v="289920"/>
    <n v="-24160"/>
    <x v="9"/>
    <n v="9"/>
    <x v="6"/>
    <n v="2023"/>
  </r>
  <r>
    <x v="3"/>
    <x v="3"/>
    <x v="0"/>
    <s v="High"/>
    <n v="2156"/>
    <n v="3"/>
    <n v="125"/>
    <n v="269500"/>
    <n v="32340"/>
    <n v="237160"/>
    <n v="258720"/>
    <n v="-21560"/>
    <x v="10"/>
    <n v="10"/>
    <x v="7"/>
    <n v="2024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x v="9"/>
    <n v="2024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x v="3"/>
    <n v="2024"/>
  </r>
  <r>
    <x v="4"/>
    <x v="2"/>
    <x v="1"/>
    <s v="High"/>
    <n v="1773"/>
    <n v="5"/>
    <n v="300"/>
    <n v="531900"/>
    <n v="63828"/>
    <n v="468072"/>
    <n v="443250"/>
    <n v="24822"/>
    <x v="13"/>
    <n v="4"/>
    <x v="10"/>
    <n v="2024"/>
  </r>
  <r>
    <x v="0"/>
    <x v="3"/>
    <x v="1"/>
    <s v="High"/>
    <n v="2420"/>
    <n v="5"/>
    <n v="7"/>
    <n v="16940"/>
    <n v="2032.8"/>
    <n v="14907.2"/>
    <n v="12100"/>
    <n v="2807.2000000000007"/>
    <x v="6"/>
    <n v="9"/>
    <x v="6"/>
    <n v="2024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x v="7"/>
    <n v="2024"/>
  </r>
  <r>
    <x v="0"/>
    <x v="3"/>
    <x v="1"/>
    <s v="High"/>
    <n v="1715"/>
    <n v="5"/>
    <n v="20"/>
    <n v="34300"/>
    <n v="4116"/>
    <n v="30184"/>
    <n v="17150"/>
    <n v="13034"/>
    <x v="7"/>
    <n v="10"/>
    <x v="7"/>
    <n v="2023"/>
  </r>
  <r>
    <x v="4"/>
    <x v="2"/>
    <x v="1"/>
    <s v="High"/>
    <n v="1186"/>
    <n v="5"/>
    <n v="300"/>
    <n v="355800"/>
    <n v="42696"/>
    <n v="313104"/>
    <n v="296500"/>
    <n v="16604"/>
    <x v="12"/>
    <n v="12"/>
    <x v="2"/>
    <n v="2023"/>
  </r>
  <r>
    <x v="4"/>
    <x v="4"/>
    <x v="2"/>
    <s v="High"/>
    <n v="3495"/>
    <n v="10"/>
    <n v="300"/>
    <n v="1048500"/>
    <n v="125820"/>
    <n v="922680"/>
    <n v="873750"/>
    <n v="48930"/>
    <x v="0"/>
    <n v="1"/>
    <x v="0"/>
    <n v="2024"/>
  </r>
  <r>
    <x v="0"/>
    <x v="3"/>
    <x v="2"/>
    <s v="High"/>
    <n v="886"/>
    <n v="10"/>
    <n v="350"/>
    <n v="310100"/>
    <n v="37212"/>
    <n v="272888"/>
    <n v="230360"/>
    <n v="42528"/>
    <x v="1"/>
    <n v="6"/>
    <x v="1"/>
    <n v="2024"/>
  </r>
  <r>
    <x v="3"/>
    <x v="3"/>
    <x v="2"/>
    <s v="High"/>
    <n v="2156"/>
    <n v="10"/>
    <n v="125"/>
    <n v="269500"/>
    <n v="32340"/>
    <n v="237160"/>
    <n v="258720"/>
    <n v="-21560"/>
    <x v="10"/>
    <n v="10"/>
    <x v="7"/>
    <n v="2024"/>
  </r>
  <r>
    <x v="0"/>
    <x v="3"/>
    <x v="2"/>
    <s v="High"/>
    <n v="905"/>
    <n v="10"/>
    <n v="20"/>
    <n v="18100"/>
    <n v="2172"/>
    <n v="15928"/>
    <n v="9050"/>
    <n v="6878"/>
    <x v="10"/>
    <n v="10"/>
    <x v="7"/>
    <n v="2024"/>
  </r>
  <r>
    <x v="0"/>
    <x v="3"/>
    <x v="2"/>
    <s v="High"/>
    <n v="1715"/>
    <n v="10"/>
    <n v="20"/>
    <n v="34300"/>
    <n v="4116"/>
    <n v="30184"/>
    <n v="17150"/>
    <n v="13034"/>
    <x v="7"/>
    <n v="10"/>
    <x v="7"/>
    <n v="2023"/>
  </r>
  <r>
    <x v="0"/>
    <x v="2"/>
    <x v="2"/>
    <s v="High"/>
    <n v="1594"/>
    <n v="10"/>
    <n v="350"/>
    <n v="557900"/>
    <n v="66948"/>
    <n v="490952"/>
    <n v="414440"/>
    <n v="76512"/>
    <x v="15"/>
    <n v="11"/>
    <x v="9"/>
    <n v="2024"/>
  </r>
  <r>
    <x v="4"/>
    <x v="1"/>
    <x v="2"/>
    <s v="High"/>
    <n v="1359"/>
    <n v="10"/>
    <n v="300"/>
    <n v="407700"/>
    <n v="48924"/>
    <n v="358776"/>
    <n v="339750"/>
    <n v="19026"/>
    <x v="15"/>
    <n v="11"/>
    <x v="9"/>
    <n v="2024"/>
  </r>
  <r>
    <x v="4"/>
    <x v="3"/>
    <x v="2"/>
    <s v="High"/>
    <n v="2150"/>
    <n v="10"/>
    <n v="300"/>
    <n v="645000"/>
    <n v="77400"/>
    <n v="567600"/>
    <n v="537500"/>
    <n v="30100"/>
    <x v="15"/>
    <n v="11"/>
    <x v="9"/>
    <n v="2024"/>
  </r>
  <r>
    <x v="0"/>
    <x v="3"/>
    <x v="2"/>
    <s v="High"/>
    <n v="1197"/>
    <n v="10"/>
    <n v="350"/>
    <n v="418950"/>
    <n v="50274"/>
    <n v="368676"/>
    <n v="311220"/>
    <n v="57456"/>
    <x v="15"/>
    <n v="11"/>
    <x v="9"/>
    <n v="2024"/>
  </r>
  <r>
    <x v="1"/>
    <x v="3"/>
    <x v="2"/>
    <s v="High"/>
    <n v="380"/>
    <n v="10"/>
    <n v="15"/>
    <n v="5700"/>
    <n v="684"/>
    <n v="5016"/>
    <n v="3800"/>
    <n v="1216"/>
    <x v="12"/>
    <n v="12"/>
    <x v="2"/>
    <n v="2023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x v="2"/>
    <n v="2024"/>
  </r>
  <r>
    <x v="0"/>
    <x v="3"/>
    <x v="3"/>
    <s v="High"/>
    <n v="1395"/>
    <n v="120"/>
    <n v="350"/>
    <n v="488250"/>
    <n v="58590"/>
    <n v="429660"/>
    <n v="362700"/>
    <n v="66960"/>
    <x v="4"/>
    <n v="7"/>
    <x v="4"/>
    <n v="2024"/>
  </r>
  <r>
    <x v="0"/>
    <x v="4"/>
    <x v="3"/>
    <s v="High"/>
    <n v="986"/>
    <n v="120"/>
    <n v="350"/>
    <n v="345100"/>
    <n v="41412"/>
    <n v="303688"/>
    <n v="256360"/>
    <n v="47328"/>
    <x v="10"/>
    <n v="10"/>
    <x v="7"/>
    <n v="2024"/>
  </r>
  <r>
    <x v="0"/>
    <x v="3"/>
    <x v="3"/>
    <s v="High"/>
    <n v="905"/>
    <n v="120"/>
    <n v="20"/>
    <n v="18100"/>
    <n v="2172"/>
    <n v="15928"/>
    <n v="9050"/>
    <n v="6878"/>
    <x v="10"/>
    <n v="10"/>
    <x v="7"/>
    <n v="2024"/>
  </r>
  <r>
    <x v="2"/>
    <x v="0"/>
    <x v="4"/>
    <s v="High"/>
    <n v="2109"/>
    <n v="250"/>
    <n v="12"/>
    <n v="25308"/>
    <n v="3036.96"/>
    <n v="22271.040000000001"/>
    <n v="6327"/>
    <n v="15944.04"/>
    <x v="14"/>
    <n v="5"/>
    <x v="11"/>
    <n v="2024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x v="4"/>
    <n v="2024"/>
  </r>
  <r>
    <x v="0"/>
    <x v="0"/>
    <x v="4"/>
    <s v="High"/>
    <n v="623"/>
    <n v="250"/>
    <n v="350"/>
    <n v="218050"/>
    <n v="26166"/>
    <n v="191884"/>
    <n v="161980"/>
    <n v="29904"/>
    <x v="9"/>
    <n v="9"/>
    <x v="6"/>
    <n v="2023"/>
  </r>
  <r>
    <x v="0"/>
    <x v="4"/>
    <x v="4"/>
    <s v="High"/>
    <n v="986"/>
    <n v="250"/>
    <n v="350"/>
    <n v="345100"/>
    <n v="41412"/>
    <n v="303688"/>
    <n v="256360"/>
    <n v="47328"/>
    <x v="10"/>
    <n v="10"/>
    <x v="7"/>
    <n v="2024"/>
  </r>
  <r>
    <x v="3"/>
    <x v="4"/>
    <x v="4"/>
    <s v="High"/>
    <n v="2387"/>
    <n v="250"/>
    <n v="125"/>
    <n v="298375"/>
    <n v="35805"/>
    <n v="262570"/>
    <n v="286440"/>
    <n v="-23870"/>
    <x v="15"/>
    <n v="11"/>
    <x v="9"/>
    <n v="2024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x v="2"/>
    <n v="2024"/>
  </r>
  <r>
    <x v="0"/>
    <x v="4"/>
    <x v="5"/>
    <s v="High"/>
    <n v="270"/>
    <n v="260"/>
    <n v="350"/>
    <n v="94500"/>
    <n v="11340"/>
    <n v="83160"/>
    <n v="70200"/>
    <n v="12960"/>
    <x v="8"/>
    <n v="2"/>
    <x v="8"/>
    <n v="2024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x v="4"/>
    <n v="2024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x v="7"/>
    <n v="2024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x v="9"/>
    <n v="2023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x v="0"/>
    <n v="2024"/>
  </r>
  <r>
    <x v="2"/>
    <x v="3"/>
    <x v="1"/>
    <s v="High"/>
    <n v="2661"/>
    <n v="5"/>
    <n v="12"/>
    <n v="31932"/>
    <n v="3831.84"/>
    <n v="28100.16"/>
    <n v="7983"/>
    <n v="20117.16"/>
    <x v="14"/>
    <n v="5"/>
    <x v="11"/>
    <n v="2024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x v="2"/>
    <n v="2024"/>
  </r>
  <r>
    <x v="0"/>
    <x v="2"/>
    <x v="4"/>
    <s v="High"/>
    <n v="1491"/>
    <n v="250"/>
    <n v="7"/>
    <n v="10437"/>
    <n v="1252.44"/>
    <n v="9184.56"/>
    <n v="7455"/>
    <n v="1729.5599999999995"/>
    <x v="3"/>
    <n v="3"/>
    <x v="3"/>
    <n v="2024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x v="2"/>
    <n v="2024"/>
  </r>
  <r>
    <x v="2"/>
    <x v="0"/>
    <x v="5"/>
    <s v="High"/>
    <n v="2761"/>
    <n v="260"/>
    <n v="12"/>
    <n v="33132"/>
    <n v="3975.84"/>
    <n v="29156.16"/>
    <n v="8283"/>
    <n v="20873.16"/>
    <x v="9"/>
    <n v="9"/>
    <x v="6"/>
    <n v="2023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x v="1"/>
    <n v="2024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x v="1"/>
    <n v="2024"/>
  </r>
  <r>
    <x v="0"/>
    <x v="0"/>
    <x v="0"/>
    <s v="High"/>
    <n v="923"/>
    <n v="3"/>
    <n v="350"/>
    <n v="323050"/>
    <n v="41996.5"/>
    <n v="281053.5"/>
    <n v="239980"/>
    <n v="41073.5"/>
    <x v="3"/>
    <n v="3"/>
    <x v="3"/>
    <n v="2024"/>
  </r>
  <r>
    <x v="0"/>
    <x v="2"/>
    <x v="0"/>
    <s v="High"/>
    <n v="1790"/>
    <n v="3"/>
    <n v="350"/>
    <n v="626500"/>
    <n v="81445"/>
    <n v="545055"/>
    <n v="465400"/>
    <n v="79655"/>
    <x v="3"/>
    <n v="3"/>
    <x v="3"/>
    <n v="2024"/>
  </r>
  <r>
    <x v="0"/>
    <x v="1"/>
    <x v="0"/>
    <s v="High"/>
    <n v="442"/>
    <n v="3"/>
    <n v="20"/>
    <n v="8840"/>
    <n v="1149.2"/>
    <n v="7690.8"/>
    <n v="4420"/>
    <n v="3270.8"/>
    <x v="9"/>
    <n v="9"/>
    <x v="6"/>
    <n v="2023"/>
  </r>
  <r>
    <x v="0"/>
    <x v="4"/>
    <x v="1"/>
    <s v="High"/>
    <n v="982.5"/>
    <n v="5"/>
    <n v="350"/>
    <n v="343875"/>
    <n v="44703.75"/>
    <n v="299171.25"/>
    <n v="255450"/>
    <n v="43721.25"/>
    <x v="0"/>
    <n v="1"/>
    <x v="0"/>
    <n v="2024"/>
  </r>
  <r>
    <x v="0"/>
    <x v="4"/>
    <x v="1"/>
    <s v="High"/>
    <n v="1298"/>
    <n v="5"/>
    <n v="7"/>
    <n v="9086"/>
    <n v="1181.18"/>
    <n v="7904.82"/>
    <n v="6490"/>
    <n v="1414.8199999999997"/>
    <x v="8"/>
    <n v="2"/>
    <x v="8"/>
    <n v="2024"/>
  </r>
  <r>
    <x v="2"/>
    <x v="3"/>
    <x v="1"/>
    <s v="High"/>
    <n v="604"/>
    <n v="5"/>
    <n v="12"/>
    <n v="7248"/>
    <n v="942.24"/>
    <n v="6305.76"/>
    <n v="1812"/>
    <n v="4493.76"/>
    <x v="1"/>
    <n v="6"/>
    <x v="1"/>
    <n v="2024"/>
  </r>
  <r>
    <x v="0"/>
    <x v="3"/>
    <x v="1"/>
    <s v="High"/>
    <n v="2255"/>
    <n v="5"/>
    <n v="20"/>
    <n v="45100"/>
    <n v="5863"/>
    <n v="39237"/>
    <n v="22550"/>
    <n v="16687"/>
    <x v="4"/>
    <n v="7"/>
    <x v="4"/>
    <n v="2024"/>
  </r>
  <r>
    <x v="0"/>
    <x v="0"/>
    <x v="1"/>
    <s v="High"/>
    <n v="1249"/>
    <n v="5"/>
    <n v="20"/>
    <n v="24980"/>
    <n v="3247.4"/>
    <n v="21732.6"/>
    <n v="12490"/>
    <n v="9242.5999999999985"/>
    <x v="10"/>
    <n v="10"/>
    <x v="7"/>
    <n v="2024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x v="0"/>
    <n v="2024"/>
  </r>
  <r>
    <x v="4"/>
    <x v="1"/>
    <x v="2"/>
    <s v="High"/>
    <n v="807"/>
    <n v="10"/>
    <n v="300"/>
    <n v="242100"/>
    <n v="31473"/>
    <n v="210627"/>
    <n v="201750"/>
    <n v="8877"/>
    <x v="0"/>
    <n v="1"/>
    <x v="0"/>
    <n v="2024"/>
  </r>
  <r>
    <x v="0"/>
    <x v="4"/>
    <x v="2"/>
    <s v="High"/>
    <n v="2641"/>
    <n v="10"/>
    <n v="20"/>
    <n v="52820"/>
    <n v="6866.6"/>
    <n v="45953.4"/>
    <n v="26410"/>
    <n v="19543.400000000001"/>
    <x v="8"/>
    <n v="2"/>
    <x v="8"/>
    <n v="2024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x v="8"/>
    <n v="2024"/>
  </r>
  <r>
    <x v="0"/>
    <x v="0"/>
    <x v="2"/>
    <s v="High"/>
    <n v="2632"/>
    <n v="10"/>
    <n v="350"/>
    <n v="921200"/>
    <n v="119756"/>
    <n v="801444"/>
    <n v="684320"/>
    <n v="117124"/>
    <x v="1"/>
    <n v="6"/>
    <x v="1"/>
    <n v="2024"/>
  </r>
  <r>
    <x v="3"/>
    <x v="0"/>
    <x v="2"/>
    <s v="High"/>
    <n v="1583"/>
    <n v="10"/>
    <n v="125"/>
    <n v="197875"/>
    <n v="25723.75"/>
    <n v="172151.25"/>
    <n v="189960"/>
    <n v="-17808.75"/>
    <x v="1"/>
    <n v="6"/>
    <x v="1"/>
    <n v="2024"/>
  </r>
  <r>
    <x v="2"/>
    <x v="3"/>
    <x v="2"/>
    <s v="High"/>
    <n v="571"/>
    <n v="10"/>
    <n v="12"/>
    <n v="6852"/>
    <n v="890.76"/>
    <n v="5961.24"/>
    <n v="1713"/>
    <n v="4248.24"/>
    <x v="4"/>
    <n v="7"/>
    <x v="4"/>
    <n v="2024"/>
  </r>
  <r>
    <x v="0"/>
    <x v="2"/>
    <x v="2"/>
    <s v="High"/>
    <n v="2696"/>
    <n v="10"/>
    <n v="7"/>
    <n v="18872"/>
    <n v="2453.36"/>
    <n v="16418.64"/>
    <n v="13480"/>
    <n v="2938.6399999999994"/>
    <x v="5"/>
    <n v="8"/>
    <x v="5"/>
    <n v="2024"/>
  </r>
  <r>
    <x v="1"/>
    <x v="0"/>
    <x v="2"/>
    <s v="High"/>
    <n v="1565"/>
    <n v="10"/>
    <n v="15"/>
    <n v="23475"/>
    <n v="3051.75"/>
    <n v="20423.25"/>
    <n v="15650"/>
    <n v="4773.25"/>
    <x v="10"/>
    <n v="10"/>
    <x v="7"/>
    <n v="2024"/>
  </r>
  <r>
    <x v="0"/>
    <x v="0"/>
    <x v="2"/>
    <s v="High"/>
    <n v="1249"/>
    <n v="10"/>
    <n v="20"/>
    <n v="24980"/>
    <n v="3247.4"/>
    <n v="21732.6"/>
    <n v="12490"/>
    <n v="9242.5999999999985"/>
    <x v="10"/>
    <n v="10"/>
    <x v="7"/>
    <n v="2024"/>
  </r>
  <r>
    <x v="0"/>
    <x v="1"/>
    <x v="2"/>
    <s v="High"/>
    <n v="357"/>
    <n v="10"/>
    <n v="350"/>
    <n v="124950"/>
    <n v="16243.5"/>
    <n v="108706.5"/>
    <n v="92820"/>
    <n v="15886.5"/>
    <x v="15"/>
    <n v="11"/>
    <x v="9"/>
    <n v="2024"/>
  </r>
  <r>
    <x v="2"/>
    <x v="1"/>
    <x v="2"/>
    <s v="High"/>
    <n v="1013"/>
    <n v="10"/>
    <n v="12"/>
    <n v="12156"/>
    <n v="1580.28"/>
    <n v="10575.72"/>
    <n v="3039"/>
    <n v="7536.7199999999993"/>
    <x v="2"/>
    <n v="12"/>
    <x v="2"/>
    <n v="2024"/>
  </r>
  <r>
    <x v="1"/>
    <x v="2"/>
    <x v="3"/>
    <s v="High"/>
    <n v="3997.5"/>
    <n v="120"/>
    <n v="15"/>
    <n v="59962.5"/>
    <n v="7795.125"/>
    <n v="52167.375"/>
    <n v="39975"/>
    <n v="12192.375"/>
    <x v="0"/>
    <n v="1"/>
    <x v="0"/>
    <n v="2024"/>
  </r>
  <r>
    <x v="0"/>
    <x v="0"/>
    <x v="3"/>
    <s v="High"/>
    <n v="2632"/>
    <n v="120"/>
    <n v="350"/>
    <n v="921200"/>
    <n v="119756"/>
    <n v="801444"/>
    <n v="684320"/>
    <n v="117124"/>
    <x v="1"/>
    <n v="6"/>
    <x v="1"/>
    <n v="2024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x v="1"/>
    <n v="2024"/>
  </r>
  <r>
    <x v="2"/>
    <x v="3"/>
    <x v="3"/>
    <s v="High"/>
    <n v="604"/>
    <n v="120"/>
    <n v="12"/>
    <n v="7248"/>
    <n v="942.24"/>
    <n v="6305.76"/>
    <n v="1812"/>
    <n v="4493.76"/>
    <x v="1"/>
    <n v="6"/>
    <x v="1"/>
    <n v="2024"/>
  </r>
  <r>
    <x v="1"/>
    <x v="1"/>
    <x v="3"/>
    <s v="High"/>
    <n v="660"/>
    <n v="120"/>
    <n v="15"/>
    <n v="9900"/>
    <n v="1287"/>
    <n v="8613"/>
    <n v="6600"/>
    <n v="2013"/>
    <x v="9"/>
    <n v="9"/>
    <x v="6"/>
    <n v="2023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x v="7"/>
    <n v="2024"/>
  </r>
  <r>
    <x v="4"/>
    <x v="3"/>
    <x v="3"/>
    <s v="High"/>
    <n v="2605"/>
    <n v="120"/>
    <n v="300"/>
    <n v="781500"/>
    <n v="101595"/>
    <n v="679905"/>
    <n v="651250"/>
    <n v="28655"/>
    <x v="11"/>
    <n v="11"/>
    <x v="9"/>
    <n v="2023"/>
  </r>
  <r>
    <x v="2"/>
    <x v="1"/>
    <x v="3"/>
    <s v="High"/>
    <n v="1013"/>
    <n v="120"/>
    <n v="12"/>
    <n v="12156"/>
    <n v="1580.28"/>
    <n v="10575.72"/>
    <n v="3039"/>
    <n v="7536.7199999999993"/>
    <x v="2"/>
    <n v="12"/>
    <x v="2"/>
    <n v="2024"/>
  </r>
  <r>
    <x v="3"/>
    <x v="0"/>
    <x v="4"/>
    <s v="High"/>
    <n v="1583"/>
    <n v="250"/>
    <n v="125"/>
    <n v="197875"/>
    <n v="25723.75"/>
    <n v="172151.25"/>
    <n v="189960"/>
    <n v="-17808.75"/>
    <x v="1"/>
    <n v="6"/>
    <x v="1"/>
    <n v="2024"/>
  </r>
  <r>
    <x v="1"/>
    <x v="0"/>
    <x v="4"/>
    <s v="High"/>
    <n v="1565"/>
    <n v="250"/>
    <n v="15"/>
    <n v="23475"/>
    <n v="3051.75"/>
    <n v="20423.25"/>
    <n v="15650"/>
    <n v="4773.25"/>
    <x v="10"/>
    <n v="10"/>
    <x v="7"/>
    <n v="2024"/>
  </r>
  <r>
    <x v="3"/>
    <x v="0"/>
    <x v="5"/>
    <s v="High"/>
    <n v="1659"/>
    <n v="260"/>
    <n v="125"/>
    <n v="207375"/>
    <n v="26958.75"/>
    <n v="180416.25"/>
    <n v="199080"/>
    <n v="-18663.75"/>
    <x v="0"/>
    <n v="1"/>
    <x v="0"/>
    <n v="2024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x v="1"/>
    <n v="2024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x v="7"/>
    <n v="2024"/>
  </r>
  <r>
    <x v="2"/>
    <x v="1"/>
    <x v="5"/>
    <s v="High"/>
    <n v="1770"/>
    <n v="260"/>
    <n v="12"/>
    <n v="21240"/>
    <n v="2761.2"/>
    <n v="18478.8"/>
    <n v="5310"/>
    <n v="13168.8"/>
    <x v="12"/>
    <n v="12"/>
    <x v="2"/>
    <n v="2023"/>
  </r>
  <r>
    <x v="0"/>
    <x v="3"/>
    <x v="0"/>
    <s v="High"/>
    <n v="2579"/>
    <n v="3"/>
    <n v="20"/>
    <n v="51580"/>
    <n v="7221.2"/>
    <n v="44358.8"/>
    <n v="25790"/>
    <n v="18568.800000000003"/>
    <x v="13"/>
    <n v="4"/>
    <x v="10"/>
    <n v="2024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x v="11"/>
    <n v="2024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x v="7"/>
    <n v="2023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x v="2"/>
    <n v="2024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x v="8"/>
    <n v="2024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x v="7"/>
    <n v="2023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x v="8"/>
    <n v="2024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x v="3"/>
    <n v="2024"/>
  </r>
  <r>
    <x v="1"/>
    <x v="4"/>
    <x v="2"/>
    <s v="High"/>
    <n v="1767"/>
    <n v="10"/>
    <n v="15"/>
    <n v="26505"/>
    <n v="3710.7"/>
    <n v="22794.3"/>
    <n v="17670"/>
    <n v="5124.2999999999993"/>
    <x v="6"/>
    <n v="9"/>
    <x v="6"/>
    <n v="2024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x v="7"/>
    <n v="2024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x v="2"/>
    <n v="2024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x v="7"/>
    <n v="2024"/>
  </r>
  <r>
    <x v="2"/>
    <x v="4"/>
    <x v="5"/>
    <s v="High"/>
    <n v="2015"/>
    <n v="260"/>
    <n v="12"/>
    <n v="24180"/>
    <n v="3385.2"/>
    <n v="20794.8"/>
    <n v="6045"/>
    <n v="14749.8"/>
    <x v="12"/>
    <n v="12"/>
    <x v="2"/>
    <n v="2023"/>
  </r>
  <r>
    <x v="4"/>
    <x v="3"/>
    <x v="0"/>
    <s v="High"/>
    <n v="801"/>
    <n v="3"/>
    <n v="300"/>
    <n v="240300"/>
    <n v="33642"/>
    <n v="206658"/>
    <n v="200250"/>
    <n v="6408"/>
    <x v="4"/>
    <n v="7"/>
    <x v="4"/>
    <n v="2024"/>
  </r>
  <r>
    <x v="3"/>
    <x v="2"/>
    <x v="0"/>
    <s v="High"/>
    <n v="1023"/>
    <n v="3"/>
    <n v="125"/>
    <n v="127875"/>
    <n v="17902.5"/>
    <n v="109972.5"/>
    <n v="122760"/>
    <n v="-12787.5"/>
    <x v="9"/>
    <n v="9"/>
    <x v="6"/>
    <n v="2023"/>
  </r>
  <r>
    <x v="4"/>
    <x v="0"/>
    <x v="0"/>
    <s v="High"/>
    <n v="1496"/>
    <n v="3"/>
    <n v="300"/>
    <n v="448800"/>
    <n v="62832"/>
    <n v="385968"/>
    <n v="374000"/>
    <n v="11968"/>
    <x v="10"/>
    <n v="10"/>
    <x v="7"/>
    <n v="2024"/>
  </r>
  <r>
    <x v="4"/>
    <x v="4"/>
    <x v="0"/>
    <s v="High"/>
    <n v="1010"/>
    <n v="3"/>
    <n v="300"/>
    <n v="303000"/>
    <n v="42420"/>
    <n v="260580"/>
    <n v="252500"/>
    <n v="8080"/>
    <x v="10"/>
    <n v="10"/>
    <x v="7"/>
    <n v="2024"/>
  </r>
  <r>
    <x v="1"/>
    <x v="1"/>
    <x v="0"/>
    <s v="High"/>
    <n v="1513"/>
    <n v="3"/>
    <n v="15"/>
    <n v="22695"/>
    <n v="3177.3"/>
    <n v="19517.7"/>
    <n v="15130"/>
    <n v="4387.7000000000007"/>
    <x v="15"/>
    <n v="11"/>
    <x v="9"/>
    <n v="2024"/>
  </r>
  <r>
    <x v="1"/>
    <x v="0"/>
    <x v="0"/>
    <s v="High"/>
    <n v="2300"/>
    <n v="3"/>
    <n v="15"/>
    <n v="34500"/>
    <n v="4830"/>
    <n v="29670"/>
    <n v="23000"/>
    <n v="6670"/>
    <x v="2"/>
    <n v="12"/>
    <x v="2"/>
    <n v="2024"/>
  </r>
  <r>
    <x v="3"/>
    <x v="3"/>
    <x v="0"/>
    <s v="High"/>
    <n v="2821"/>
    <n v="3"/>
    <n v="125"/>
    <n v="352625"/>
    <n v="49367.5"/>
    <n v="303257.5"/>
    <n v="338520"/>
    <n v="-35262.5"/>
    <x v="12"/>
    <n v="12"/>
    <x v="2"/>
    <n v="2023"/>
  </r>
  <r>
    <x v="0"/>
    <x v="0"/>
    <x v="1"/>
    <s v="High"/>
    <n v="2227.5"/>
    <n v="5"/>
    <n v="350"/>
    <n v="779625"/>
    <n v="109147.5"/>
    <n v="670477.5"/>
    <n v="579150"/>
    <n v="91327.5"/>
    <x v="0"/>
    <n v="1"/>
    <x v="0"/>
    <n v="2024"/>
  </r>
  <r>
    <x v="0"/>
    <x v="1"/>
    <x v="1"/>
    <s v="High"/>
    <n v="1199"/>
    <n v="5"/>
    <n v="350"/>
    <n v="419650"/>
    <n v="58751"/>
    <n v="360899"/>
    <n v="311740"/>
    <n v="49159"/>
    <x v="13"/>
    <n v="4"/>
    <x v="10"/>
    <n v="2024"/>
  </r>
  <r>
    <x v="0"/>
    <x v="0"/>
    <x v="1"/>
    <s v="High"/>
    <n v="200"/>
    <n v="5"/>
    <n v="350"/>
    <n v="70000"/>
    <n v="9800"/>
    <n v="60200"/>
    <n v="52000"/>
    <n v="8200"/>
    <x v="14"/>
    <n v="5"/>
    <x v="11"/>
    <n v="2024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x v="6"/>
    <n v="2024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x v="7"/>
    <n v="2023"/>
  </r>
  <r>
    <x v="1"/>
    <x v="0"/>
    <x v="1"/>
    <s v="High"/>
    <n v="2300"/>
    <n v="5"/>
    <n v="15"/>
    <n v="34500"/>
    <n v="4830"/>
    <n v="29670"/>
    <n v="23000"/>
    <n v="6670"/>
    <x v="2"/>
    <n v="12"/>
    <x v="2"/>
    <n v="2024"/>
  </r>
  <r>
    <x v="0"/>
    <x v="3"/>
    <x v="2"/>
    <s v="High"/>
    <n v="260"/>
    <n v="10"/>
    <n v="20"/>
    <n v="5200"/>
    <n v="728"/>
    <n v="4472"/>
    <n v="2600"/>
    <n v="1872"/>
    <x v="8"/>
    <n v="2"/>
    <x v="8"/>
    <n v="2024"/>
  </r>
  <r>
    <x v="1"/>
    <x v="0"/>
    <x v="2"/>
    <s v="High"/>
    <n v="2470"/>
    <n v="10"/>
    <n v="15"/>
    <n v="37050"/>
    <n v="5187"/>
    <n v="31863"/>
    <n v="24700"/>
    <n v="7163"/>
    <x v="9"/>
    <n v="9"/>
    <x v="6"/>
    <n v="2023"/>
  </r>
  <r>
    <x v="1"/>
    <x v="0"/>
    <x v="2"/>
    <s v="High"/>
    <n v="1743"/>
    <n v="10"/>
    <n v="15"/>
    <n v="26145"/>
    <n v="3660.3"/>
    <n v="22484.7"/>
    <n v="17430"/>
    <n v="5054.7000000000007"/>
    <x v="7"/>
    <n v="10"/>
    <x v="7"/>
    <n v="2023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x v="7"/>
    <n v="2024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x v="7"/>
    <n v="2024"/>
  </r>
  <r>
    <x v="0"/>
    <x v="0"/>
    <x v="2"/>
    <s v="High"/>
    <n v="700"/>
    <n v="10"/>
    <n v="350"/>
    <n v="245000"/>
    <n v="34300"/>
    <n v="210700"/>
    <n v="182000"/>
    <n v="28700"/>
    <x v="15"/>
    <n v="11"/>
    <x v="9"/>
    <n v="2024"/>
  </r>
  <r>
    <x v="2"/>
    <x v="0"/>
    <x v="2"/>
    <s v="High"/>
    <n v="2222"/>
    <n v="10"/>
    <n v="12"/>
    <n v="26664"/>
    <n v="3732.96"/>
    <n v="22931.040000000001"/>
    <n v="6666"/>
    <n v="16265.04"/>
    <x v="11"/>
    <n v="11"/>
    <x v="9"/>
    <n v="2023"/>
  </r>
  <r>
    <x v="0"/>
    <x v="4"/>
    <x v="2"/>
    <s v="High"/>
    <n v="1177"/>
    <n v="10"/>
    <n v="350"/>
    <n v="411950"/>
    <n v="57673"/>
    <n v="354277"/>
    <n v="306020"/>
    <n v="48257"/>
    <x v="15"/>
    <n v="11"/>
    <x v="9"/>
    <n v="2024"/>
  </r>
  <r>
    <x v="0"/>
    <x v="2"/>
    <x v="2"/>
    <s v="High"/>
    <n v="1922"/>
    <n v="10"/>
    <n v="350"/>
    <n v="672700"/>
    <n v="94178"/>
    <n v="578522"/>
    <n v="499720"/>
    <n v="78802"/>
    <x v="11"/>
    <n v="11"/>
    <x v="9"/>
    <n v="2023"/>
  </r>
  <r>
    <x v="3"/>
    <x v="3"/>
    <x v="3"/>
    <s v="High"/>
    <n v="1575"/>
    <n v="120"/>
    <n v="125"/>
    <n v="196875"/>
    <n v="27562.5"/>
    <n v="169312.5"/>
    <n v="189000"/>
    <n v="-19687.5"/>
    <x v="8"/>
    <n v="2"/>
    <x v="8"/>
    <n v="2024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x v="10"/>
    <n v="2024"/>
  </r>
  <r>
    <x v="4"/>
    <x v="4"/>
    <x v="3"/>
    <s v="High"/>
    <n v="2460"/>
    <n v="120"/>
    <n v="300"/>
    <n v="738000"/>
    <n v="103320"/>
    <n v="634680"/>
    <n v="615000"/>
    <n v="19680"/>
    <x v="4"/>
    <n v="7"/>
    <x v="4"/>
    <n v="2024"/>
  </r>
  <r>
    <x v="4"/>
    <x v="0"/>
    <x v="3"/>
    <s v="High"/>
    <n v="269"/>
    <n v="120"/>
    <n v="300"/>
    <n v="80700"/>
    <n v="11298"/>
    <n v="69402"/>
    <n v="67250"/>
    <n v="2152"/>
    <x v="7"/>
    <n v="10"/>
    <x v="7"/>
    <n v="2023"/>
  </r>
  <r>
    <x v="4"/>
    <x v="1"/>
    <x v="3"/>
    <s v="High"/>
    <n v="2536"/>
    <n v="120"/>
    <n v="300"/>
    <n v="760800"/>
    <n v="106512"/>
    <n v="654288"/>
    <n v="634000"/>
    <n v="20288"/>
    <x v="11"/>
    <n v="11"/>
    <x v="9"/>
    <n v="2023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x v="3"/>
    <n v="2024"/>
  </r>
  <r>
    <x v="4"/>
    <x v="4"/>
    <x v="4"/>
    <s v="High"/>
    <n v="2541"/>
    <n v="250"/>
    <n v="300"/>
    <n v="762300"/>
    <n v="106722"/>
    <n v="655578"/>
    <n v="635250"/>
    <n v="20328"/>
    <x v="5"/>
    <n v="8"/>
    <x v="5"/>
    <n v="2024"/>
  </r>
  <r>
    <x v="4"/>
    <x v="0"/>
    <x v="4"/>
    <s v="High"/>
    <n v="269"/>
    <n v="250"/>
    <n v="300"/>
    <n v="80700"/>
    <n v="11298"/>
    <n v="69402"/>
    <n v="67250"/>
    <n v="2152"/>
    <x v="7"/>
    <n v="10"/>
    <x v="7"/>
    <n v="2023"/>
  </r>
  <r>
    <x v="4"/>
    <x v="0"/>
    <x v="4"/>
    <s v="High"/>
    <n v="1496"/>
    <n v="250"/>
    <n v="300"/>
    <n v="448800"/>
    <n v="62832"/>
    <n v="385968"/>
    <n v="374000"/>
    <n v="11968"/>
    <x v="10"/>
    <n v="10"/>
    <x v="7"/>
    <n v="2024"/>
  </r>
  <r>
    <x v="4"/>
    <x v="4"/>
    <x v="4"/>
    <s v="High"/>
    <n v="1010"/>
    <n v="250"/>
    <n v="300"/>
    <n v="303000"/>
    <n v="42420"/>
    <n v="260580"/>
    <n v="252500"/>
    <n v="8080"/>
    <x v="10"/>
    <n v="10"/>
    <x v="7"/>
    <n v="2024"/>
  </r>
  <r>
    <x v="0"/>
    <x v="2"/>
    <x v="4"/>
    <s v="High"/>
    <n v="1281"/>
    <n v="250"/>
    <n v="350"/>
    <n v="448350"/>
    <n v="62769"/>
    <n v="385581"/>
    <n v="333060"/>
    <n v="52521"/>
    <x v="12"/>
    <n v="12"/>
    <x v="2"/>
    <n v="2023"/>
  </r>
  <r>
    <x v="4"/>
    <x v="0"/>
    <x v="5"/>
    <s v="High"/>
    <n v="888"/>
    <n v="260"/>
    <n v="300"/>
    <n v="266400"/>
    <n v="37296"/>
    <n v="229104"/>
    <n v="222000"/>
    <n v="7104"/>
    <x v="3"/>
    <n v="3"/>
    <x v="3"/>
    <n v="2024"/>
  </r>
  <r>
    <x v="3"/>
    <x v="4"/>
    <x v="5"/>
    <s v="High"/>
    <n v="2844"/>
    <n v="260"/>
    <n v="125"/>
    <n v="355500"/>
    <n v="49770"/>
    <n v="305730"/>
    <n v="341280"/>
    <n v="-35550"/>
    <x v="14"/>
    <n v="5"/>
    <x v="11"/>
    <n v="2024"/>
  </r>
  <r>
    <x v="2"/>
    <x v="2"/>
    <x v="5"/>
    <s v="High"/>
    <n v="2475"/>
    <n v="260"/>
    <n v="12"/>
    <n v="29700"/>
    <n v="4158"/>
    <n v="25542"/>
    <n v="7425"/>
    <n v="18117"/>
    <x v="5"/>
    <n v="8"/>
    <x v="5"/>
    <n v="2024"/>
  </r>
  <r>
    <x v="1"/>
    <x v="0"/>
    <x v="5"/>
    <s v="High"/>
    <n v="1743"/>
    <n v="260"/>
    <n v="15"/>
    <n v="26145"/>
    <n v="3660.3"/>
    <n v="22484.7"/>
    <n v="17430"/>
    <n v="5054.7000000000007"/>
    <x v="7"/>
    <n v="10"/>
    <x v="7"/>
    <n v="2023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x v="7"/>
    <n v="2024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x v="7"/>
    <n v="2024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x v="7"/>
    <n v="2023"/>
  </r>
  <r>
    <x v="1"/>
    <x v="3"/>
    <x v="5"/>
    <s v="High"/>
    <n v="1870"/>
    <n v="260"/>
    <n v="15"/>
    <n v="28050"/>
    <n v="3927"/>
    <n v="24123"/>
    <n v="18700"/>
    <n v="5423"/>
    <x v="11"/>
    <n v="11"/>
    <x v="9"/>
    <n v="2023"/>
  </r>
  <r>
    <x v="3"/>
    <x v="2"/>
    <x v="0"/>
    <s v="High"/>
    <n v="1174"/>
    <n v="3"/>
    <n v="125"/>
    <n v="146750"/>
    <n v="22012.5"/>
    <n v="124737.5"/>
    <n v="140880"/>
    <n v="-16142.5"/>
    <x v="5"/>
    <n v="8"/>
    <x v="5"/>
    <n v="2024"/>
  </r>
  <r>
    <x v="3"/>
    <x v="1"/>
    <x v="0"/>
    <s v="High"/>
    <n v="2767"/>
    <n v="3"/>
    <n v="125"/>
    <n v="345875"/>
    <n v="51881.25"/>
    <n v="293993.75"/>
    <n v="332040"/>
    <n v="-38046.25"/>
    <x v="5"/>
    <n v="8"/>
    <x v="5"/>
    <n v="2024"/>
  </r>
  <r>
    <x v="3"/>
    <x v="1"/>
    <x v="0"/>
    <s v="High"/>
    <n v="1085"/>
    <n v="3"/>
    <n v="125"/>
    <n v="135625"/>
    <n v="20343.75"/>
    <n v="115281.25"/>
    <n v="130200"/>
    <n v="-14918.75"/>
    <x v="10"/>
    <n v="10"/>
    <x v="7"/>
    <n v="2024"/>
  </r>
  <r>
    <x v="4"/>
    <x v="3"/>
    <x v="1"/>
    <s v="High"/>
    <n v="546"/>
    <n v="5"/>
    <n v="300"/>
    <n v="163800"/>
    <n v="24570"/>
    <n v="139230"/>
    <n v="136500"/>
    <n v="2730"/>
    <x v="10"/>
    <n v="10"/>
    <x v="7"/>
    <n v="2024"/>
  </r>
  <r>
    <x v="0"/>
    <x v="1"/>
    <x v="2"/>
    <s v="High"/>
    <n v="1158"/>
    <n v="10"/>
    <n v="20"/>
    <n v="23160"/>
    <n v="3474"/>
    <n v="19686"/>
    <n v="11580"/>
    <n v="8106"/>
    <x v="3"/>
    <n v="3"/>
    <x v="3"/>
    <n v="2024"/>
  </r>
  <r>
    <x v="1"/>
    <x v="0"/>
    <x v="2"/>
    <s v="High"/>
    <n v="1614"/>
    <n v="10"/>
    <n v="15"/>
    <n v="24210"/>
    <n v="3631.5"/>
    <n v="20578.5"/>
    <n v="16140"/>
    <n v="4438.5"/>
    <x v="13"/>
    <n v="4"/>
    <x v="10"/>
    <n v="2024"/>
  </r>
  <r>
    <x v="0"/>
    <x v="3"/>
    <x v="2"/>
    <s v="High"/>
    <n v="2535"/>
    <n v="10"/>
    <n v="7"/>
    <n v="17745"/>
    <n v="2661.75"/>
    <n v="15083.25"/>
    <n v="12675"/>
    <n v="2408.25"/>
    <x v="13"/>
    <n v="4"/>
    <x v="10"/>
    <n v="2024"/>
  </r>
  <r>
    <x v="0"/>
    <x v="3"/>
    <x v="2"/>
    <s v="High"/>
    <n v="2851"/>
    <n v="10"/>
    <n v="350"/>
    <n v="997850"/>
    <n v="149677.5"/>
    <n v="848172.5"/>
    <n v="741260"/>
    <n v="106912.5"/>
    <x v="14"/>
    <n v="5"/>
    <x v="11"/>
    <n v="2024"/>
  </r>
  <r>
    <x v="1"/>
    <x v="0"/>
    <x v="2"/>
    <s v="High"/>
    <n v="2559"/>
    <n v="10"/>
    <n v="15"/>
    <n v="38385"/>
    <n v="5757.75"/>
    <n v="32627.25"/>
    <n v="25590"/>
    <n v="7037.25"/>
    <x v="5"/>
    <n v="8"/>
    <x v="5"/>
    <n v="2024"/>
  </r>
  <r>
    <x v="0"/>
    <x v="4"/>
    <x v="2"/>
    <s v="High"/>
    <n v="267"/>
    <n v="10"/>
    <n v="20"/>
    <n v="5340"/>
    <n v="801"/>
    <n v="4539"/>
    <n v="2670"/>
    <n v="1869"/>
    <x v="7"/>
    <n v="10"/>
    <x v="7"/>
    <n v="2023"/>
  </r>
  <r>
    <x v="3"/>
    <x v="1"/>
    <x v="2"/>
    <s v="High"/>
    <n v="1085"/>
    <n v="10"/>
    <n v="125"/>
    <n v="135625"/>
    <n v="20343.75"/>
    <n v="115281.25"/>
    <n v="130200"/>
    <n v="-14918.75"/>
    <x v="10"/>
    <n v="10"/>
    <x v="7"/>
    <n v="2024"/>
  </r>
  <r>
    <x v="1"/>
    <x v="1"/>
    <x v="2"/>
    <s v="High"/>
    <n v="1175"/>
    <n v="10"/>
    <n v="15"/>
    <n v="17625"/>
    <n v="2643.75"/>
    <n v="14981.25"/>
    <n v="11750"/>
    <n v="3231.25"/>
    <x v="10"/>
    <n v="10"/>
    <x v="7"/>
    <n v="2024"/>
  </r>
  <r>
    <x v="0"/>
    <x v="4"/>
    <x v="2"/>
    <s v="High"/>
    <n v="2007"/>
    <n v="10"/>
    <n v="350"/>
    <n v="702450"/>
    <n v="105367.5"/>
    <n v="597082.5"/>
    <n v="521820"/>
    <n v="75262.5"/>
    <x v="11"/>
    <n v="11"/>
    <x v="9"/>
    <n v="2023"/>
  </r>
  <r>
    <x v="0"/>
    <x v="3"/>
    <x v="2"/>
    <s v="High"/>
    <n v="2151"/>
    <n v="10"/>
    <n v="350"/>
    <n v="752850"/>
    <n v="112927.5"/>
    <n v="639922.5"/>
    <n v="559260"/>
    <n v="80662.5"/>
    <x v="11"/>
    <n v="11"/>
    <x v="9"/>
    <n v="2023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x v="2"/>
    <n v="2024"/>
  </r>
  <r>
    <x v="0"/>
    <x v="2"/>
    <x v="2"/>
    <s v="High"/>
    <n v="293"/>
    <n v="10"/>
    <n v="20"/>
    <n v="5860"/>
    <n v="879"/>
    <n v="4981"/>
    <n v="2930"/>
    <n v="2051"/>
    <x v="2"/>
    <n v="12"/>
    <x v="2"/>
    <n v="2024"/>
  </r>
  <r>
    <x v="2"/>
    <x v="3"/>
    <x v="3"/>
    <s v="High"/>
    <n v="500"/>
    <n v="120"/>
    <n v="12"/>
    <n v="6000"/>
    <n v="900"/>
    <n v="5100"/>
    <n v="1500"/>
    <n v="3600"/>
    <x v="3"/>
    <n v="3"/>
    <x v="3"/>
    <n v="2024"/>
  </r>
  <r>
    <x v="1"/>
    <x v="2"/>
    <x v="3"/>
    <s v="High"/>
    <n v="2826"/>
    <n v="120"/>
    <n v="15"/>
    <n v="42390"/>
    <n v="6358.5"/>
    <n v="36031.5"/>
    <n v="28260"/>
    <n v="7771.5"/>
    <x v="14"/>
    <n v="5"/>
    <x v="11"/>
    <n v="2024"/>
  </r>
  <r>
    <x v="3"/>
    <x v="2"/>
    <x v="3"/>
    <s v="High"/>
    <n v="663"/>
    <n v="120"/>
    <n v="125"/>
    <n v="82875"/>
    <n v="12431.25"/>
    <n v="70443.75"/>
    <n v="79560"/>
    <n v="-9116.25"/>
    <x v="6"/>
    <n v="9"/>
    <x v="6"/>
    <n v="2024"/>
  </r>
  <r>
    <x v="4"/>
    <x v="4"/>
    <x v="3"/>
    <s v="High"/>
    <n v="2574"/>
    <n v="120"/>
    <n v="300"/>
    <n v="772200"/>
    <n v="115830"/>
    <n v="656370"/>
    <n v="643500"/>
    <n v="12870"/>
    <x v="11"/>
    <n v="11"/>
    <x v="9"/>
    <n v="2023"/>
  </r>
  <r>
    <x v="3"/>
    <x v="4"/>
    <x v="3"/>
    <s v="High"/>
    <n v="2438"/>
    <n v="120"/>
    <n v="125"/>
    <n v="304750"/>
    <n v="45712.5"/>
    <n v="259037.5"/>
    <n v="292560"/>
    <n v="-33522.5"/>
    <x v="12"/>
    <n v="12"/>
    <x v="2"/>
    <n v="2023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x v="2"/>
    <n v="2024"/>
  </r>
  <r>
    <x v="0"/>
    <x v="0"/>
    <x v="4"/>
    <s v="High"/>
    <n v="865.5"/>
    <n v="250"/>
    <n v="20"/>
    <n v="17310"/>
    <n v="2596.5"/>
    <n v="14713.5"/>
    <n v="8655"/>
    <n v="6058.5"/>
    <x v="4"/>
    <n v="7"/>
    <x v="4"/>
    <n v="2024"/>
  </r>
  <r>
    <x v="1"/>
    <x v="1"/>
    <x v="4"/>
    <s v="High"/>
    <n v="492"/>
    <n v="250"/>
    <n v="15"/>
    <n v="7380"/>
    <n v="1107"/>
    <n v="6273"/>
    <n v="4920"/>
    <n v="1353"/>
    <x v="4"/>
    <n v="7"/>
    <x v="4"/>
    <n v="2024"/>
  </r>
  <r>
    <x v="0"/>
    <x v="4"/>
    <x v="4"/>
    <s v="High"/>
    <n v="267"/>
    <n v="250"/>
    <n v="20"/>
    <n v="5340"/>
    <n v="801"/>
    <n v="4539"/>
    <n v="2670"/>
    <n v="1869"/>
    <x v="7"/>
    <n v="10"/>
    <x v="7"/>
    <n v="2023"/>
  </r>
  <r>
    <x v="1"/>
    <x v="1"/>
    <x v="4"/>
    <s v="High"/>
    <n v="1175"/>
    <n v="250"/>
    <n v="15"/>
    <n v="17625"/>
    <n v="2643.75"/>
    <n v="14981.25"/>
    <n v="11750"/>
    <n v="3231.25"/>
    <x v="10"/>
    <n v="10"/>
    <x v="7"/>
    <n v="2024"/>
  </r>
  <r>
    <x v="3"/>
    <x v="0"/>
    <x v="4"/>
    <s v="High"/>
    <n v="2954"/>
    <n v="250"/>
    <n v="125"/>
    <n v="369250"/>
    <n v="55387.5"/>
    <n v="313862.5"/>
    <n v="354480"/>
    <n v="-40617.5"/>
    <x v="11"/>
    <n v="11"/>
    <x v="9"/>
    <n v="2023"/>
  </r>
  <r>
    <x v="3"/>
    <x v="1"/>
    <x v="4"/>
    <s v="High"/>
    <n v="552"/>
    <n v="250"/>
    <n v="125"/>
    <n v="69000"/>
    <n v="10350"/>
    <n v="58650"/>
    <n v="66240"/>
    <n v="-7590"/>
    <x v="15"/>
    <n v="11"/>
    <x v="9"/>
    <n v="2024"/>
  </r>
  <r>
    <x v="0"/>
    <x v="2"/>
    <x v="4"/>
    <s v="High"/>
    <n v="293"/>
    <n v="250"/>
    <n v="20"/>
    <n v="5860"/>
    <n v="879"/>
    <n v="4981"/>
    <n v="2930"/>
    <n v="2051"/>
    <x v="2"/>
    <n v="12"/>
    <x v="2"/>
    <n v="2024"/>
  </r>
  <r>
    <x v="4"/>
    <x v="2"/>
    <x v="5"/>
    <s v="High"/>
    <n v="2475"/>
    <n v="260"/>
    <n v="300"/>
    <n v="742500"/>
    <n v="111375"/>
    <n v="631125"/>
    <n v="618750"/>
    <n v="12375"/>
    <x v="3"/>
    <n v="3"/>
    <x v="3"/>
    <n v="2024"/>
  </r>
  <r>
    <x v="4"/>
    <x v="3"/>
    <x v="5"/>
    <s v="High"/>
    <n v="546"/>
    <n v="260"/>
    <n v="300"/>
    <n v="163800"/>
    <n v="24570"/>
    <n v="139230"/>
    <n v="136500"/>
    <n v="2730"/>
    <x v="10"/>
    <n v="10"/>
    <x v="7"/>
    <n v="2024"/>
  </r>
  <r>
    <x v="0"/>
    <x v="3"/>
    <x v="1"/>
    <s v="High"/>
    <n v="1368"/>
    <n v="5"/>
    <n v="7"/>
    <n v="9576"/>
    <n v="1436.4"/>
    <n v="8139.6"/>
    <n v="6840"/>
    <n v="1299.6000000000004"/>
    <x v="8"/>
    <n v="2"/>
    <x v="8"/>
    <n v="2024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x v="10"/>
    <n v="2024"/>
  </r>
  <r>
    <x v="2"/>
    <x v="4"/>
    <x v="4"/>
    <s v="High"/>
    <n v="1806"/>
    <n v="250"/>
    <n v="12"/>
    <n v="21672"/>
    <n v="3250.8"/>
    <n v="18421.2"/>
    <n v="5418"/>
    <n v="13003.2"/>
    <x v="14"/>
    <n v="5"/>
    <x v="11"/>
    <n v="2024"/>
  </r>
  <r>
    <x v="5"/>
    <x v="5"/>
    <x v="6"/>
    <m/>
    <m/>
    <m/>
    <m/>
    <m/>
    <m/>
    <m/>
    <m/>
    <m/>
    <x v="16"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3B39A-9804-44EC-BD01-920DD135C3AE}" name="PivotTable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E3:F4" firstHeaderRow="0" firstDataRow="1" firstDataCol="0"/>
  <pivotFields count="16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8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x="16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OGS" fld="10" baseField="0" baseItem="0"/>
    <dataField name="Sum of Units Sold" fld="4" baseField="0" baseItem="0"/>
  </dataFields>
  <pivotTableStyleInfo name="PivotStyleLight16" showRowHeaders="1" showColHeaders="1" showRowStripes="0" showColStripes="0" showLastColumn="1"/>
  <filters count="1">
    <filter fld="12" type="dateBetween" evalOrder="-1" id="101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10FD9-80C9-4338-B208-E7ED496AA872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B3:D4" firstHeaderRow="0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>
      <items count="18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x="16"/>
        <item t="default"/>
      </items>
    </pivotField>
    <pivotField showAll="0"/>
    <pivotField multipleItemSelectionAllowe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REVENUE" fld="9" baseField="0" baseItem="0" numFmtId="166"/>
    <dataField name="Sum of Gross Sales" fld="7" baseField="0" baseItem="1" numFmtId="166"/>
    <dataField name="TOTAL PROFIT" fld="11" baseField="0" baseItem="2" numFmtId="166"/>
  </dataFields>
  <formats count="4">
    <format dxfId="12">
      <pivotArea outline="0" collapsedLevelsAreSubtotals="1" fieldPosition="0"/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2" type="dateBetween" evalOrder="-1" id="101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C695F-3CAA-45D1-9A33-9E8A05E62D31}" name="PivotTable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0">
  <location ref="A3:C16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>
      <items count="18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x="16"/>
        <item t="default"/>
      </items>
    </pivotField>
    <pivotField showAll="0"/>
    <pivotField axis="axisRow"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x="1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9" baseField="14" baseItem="0"/>
    <dataField name="TOTAL PROFIT" fld="11" baseField="14" baseItem="0"/>
  </dataFields>
  <formats count="1">
    <format dxfId="8">
      <pivotArea outline="0" collapsedLevelsAreSubtotals="1" fieldPosition="0"/>
    </format>
  </formats>
  <chartFormats count="29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7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7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7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37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37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37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37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37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37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37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  <chartFormat chart="37" format="13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37" format="14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37" format="15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37" format="16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37" format="17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4"/>
          </reference>
        </references>
      </pivotArea>
    </chartFormat>
    <chartFormat chart="37" format="18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5"/>
          </reference>
        </references>
      </pivotArea>
    </chartFormat>
    <chartFormat chart="37" format="19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6"/>
          </reference>
        </references>
      </pivotArea>
    </chartFormat>
    <chartFormat chart="37" format="20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7"/>
          </reference>
        </references>
      </pivotArea>
    </chartFormat>
    <chartFormat chart="37" format="21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8"/>
          </reference>
        </references>
      </pivotArea>
    </chartFormat>
    <chartFormat chart="37" format="22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9"/>
          </reference>
        </references>
      </pivotArea>
    </chartFormat>
    <chartFormat chart="37" format="23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0"/>
          </reference>
        </references>
      </pivotArea>
    </chartFormat>
    <chartFormat chart="37" format="24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1"/>
          </reference>
        </references>
      </pivotArea>
    </chartFormat>
    <chartFormat chart="37" format="25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2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1"/>
          </reference>
          <reference field="14" count="1" selected="0">
            <x v="11"/>
          </reference>
        </references>
      </pivotArea>
    </chartFormat>
    <chartFormat chart="4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dateBetween" evalOrder="-1" id="101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37EB6-D78E-4FE1-97B9-96BBB6AA8684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5">
  <location ref="A3:B9" firstHeaderRow="1" firstDataRow="1" firstDataCol="1"/>
  <pivotFields count="16">
    <pivotField showAll="0"/>
    <pivotField axis="axisRow" showAll="0" measureFilter="1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8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x="16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0" baseItem="0" numFmtId="166"/>
  </dataFields>
  <formats count="1">
    <format dxfId="7">
      <pivotArea outline="0" collapsedLevelsAreSubtotals="1" fieldPosition="0"/>
    </format>
  </formats>
  <chartFormats count="1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2" type="dateBetween" evalOrder="-1" id="102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050B6-E1AD-461C-A2D4-63175DB40C0A}" name="PivotTable6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1">
  <location ref="A3:B1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8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x="16"/>
        <item t="default"/>
      </items>
    </pivotField>
    <pivotField showAll="0"/>
    <pivotField axis="axisRow"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x="1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Gross Sales" fld="7" baseField="0" baseItem="0" numFmtId="166"/>
  </dataFields>
  <formats count="1">
    <format dxfId="6">
      <pivotArea outline="0" collapsedLevelsAreSubtotals="1" fieldPosition="0"/>
    </format>
  </formats>
  <chartFormats count="26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dateBetween" evalOrder="-1" id="132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54E78-C6D1-465D-A241-3F0E062E991D}" name="PivotTable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8">
  <location ref="A3:C10" firstHeaderRow="0" firstDataRow="1" firstDataCol="1"/>
  <pivotFields count="16">
    <pivotField showAll="0"/>
    <pivotField showAll="0"/>
    <pivotField axis="axisRow" dataField="1" showAll="0">
      <items count="14">
        <item m="1" x="12"/>
        <item m="1" x="7"/>
        <item m="1" x="8"/>
        <item m="1" x="9"/>
        <item m="1" x="10"/>
        <item m="1" x="11"/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8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x="16"/>
        <item t="default"/>
      </items>
    </pivotField>
    <pivotField showAll="0"/>
    <pivotField showAll="0"/>
    <pivotField showAll="0"/>
  </pivotFields>
  <rowFields count="1">
    <field x="2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oduct Sold" fld="2" subtotal="count" baseField="2" baseItem="0"/>
    <dataField name="Total Sales" fld="9" baseField="2" baseItem="0" numFmtId="167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dateBetween" evalOrder="-1" id="101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3EF0B-96C0-48B9-897D-65E24E3CFD27}" name="PivotTable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A3:C9" firstHeaderRow="0" firstDataRow="1" firstDataCol="1"/>
  <pivotFields count="16">
    <pivotField axis="axisRow" showAll="0">
      <items count="7">
        <item x="2"/>
        <item x="3"/>
        <item x="0"/>
        <item x="1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8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x="16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oduct Sold" fld="1" subtotal="count" baseField="0" baseItem="0"/>
    <dataField name="Total Sales" fld="9" baseField="0" baseItem="0" numFmtId="167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dateBetween" evalOrder="-1" id="101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40" dataDxfId="39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38" dataCellStyle="Currency"/>
    <tableColumn id="19" xr3:uid="{00000000-0010-0000-0000-000013000000}" name="Discount Band" dataDxfId="37" dataCellStyle="Currency"/>
    <tableColumn id="6" xr3:uid="{00000000-0010-0000-0000-000006000000}" name="Units Sold"/>
    <tableColumn id="7" xr3:uid="{00000000-0010-0000-0000-000007000000}" name="Manufacturing Price" dataDxfId="36" dataCellStyle="Currency"/>
    <tableColumn id="8" xr3:uid="{00000000-0010-0000-0000-000008000000}" name="Sale Price" dataDxfId="35" dataCellStyle="Currency"/>
    <tableColumn id="9" xr3:uid="{00000000-0010-0000-0000-000009000000}" name="Gross Sales" dataDxfId="34" dataCellStyle="Currency"/>
    <tableColumn id="10" xr3:uid="{00000000-0010-0000-0000-00000A000000}" name="Discounts" dataDxfId="33" dataCellStyle="Currency"/>
    <tableColumn id="11" xr3:uid="{00000000-0010-0000-0000-00000B000000}" name=" Sales" dataDxfId="32" dataCellStyle="Currency"/>
    <tableColumn id="12" xr3:uid="{00000000-0010-0000-0000-00000C000000}" name="COGS" dataDxfId="31" dataCellStyle="Currency"/>
    <tableColumn id="13" xr3:uid="{00000000-0010-0000-0000-00000D000000}" name="Profit" dataDxfId="30" dataCellStyle="Currency"/>
    <tableColumn id="4" xr3:uid="{00000000-0010-0000-0000-000004000000}" name="Date" dataDxfId="29" dataCellStyle="Currency"/>
    <tableColumn id="17" xr3:uid="{00000000-0010-0000-0000-000011000000}" name="Month Number" dataDxfId="28" dataCellStyle="Currency"/>
    <tableColumn id="18" xr3:uid="{00000000-0010-0000-0000-000012000000}" name="Month Name" dataDxfId="27" dataCellStyle="Currency"/>
    <tableColumn id="20" xr3:uid="{00000000-0010-0000-0000-000014000000}" name="Year" dataDxfId="26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A87604-180E-4CD4-8F95-9AFC8983CAC4}" name="Table3" displayName="Table3" ref="J5:M12" totalsRowShown="0">
  <autoFilter ref="J5:M12" xr:uid="{68A87604-180E-4CD4-8F95-9AFC8983CAC4}"/>
  <tableColumns count="4">
    <tableColumn id="1" xr3:uid="{67239BE5-6D10-4C74-BEDD-978AEAF14C65}" name="Products" dataDxfId="25"/>
    <tableColumn id="2" xr3:uid="{3B31B00B-66D5-40F1-B5B1-325EECB076DA}" name="Revenue " dataDxfId="24"/>
    <tableColumn id="3" xr3:uid="{632B5C28-6061-423D-8268-4E9EF1F86C0A}" name="Profit" dataDxfId="23"/>
    <tableColumn id="4" xr3:uid="{1DE6A4B0-E91B-44CB-9629-9C8EE8BDB760}" name="Profit(%)" dataDxfId="22" dataCellStyle="Percent">
      <calculatedColumnFormula>L6/K6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6DAC52-A3BF-4A25-AEB5-9C8C3840C8D0}" name="Table4" displayName="Table4" ref="B23:E28" totalsRowShown="0" headerRowDxfId="21">
  <autoFilter ref="B23:E28" xr:uid="{F96DAC52-A3BF-4A25-AEB5-9C8C3840C8D0}"/>
  <tableColumns count="4">
    <tableColumn id="1" xr3:uid="{0E27C205-496B-42AE-87EC-8D954DA6ACEB}" name="Country" dataDxfId="20"/>
    <tableColumn id="2" xr3:uid="{A2AA1C4E-3A37-4D71-8348-00B65036998C}" name="Revenue " dataDxfId="19"/>
    <tableColumn id="3" xr3:uid="{103F8103-F879-468D-BEF0-FF880204B74C}" name="Profit" dataDxfId="18"/>
    <tableColumn id="4" xr3:uid="{200F8CE8-9344-42B4-B185-79193B5815C7}" name="Profit(%)" dataDxfId="17" dataCellStyle="Percent">
      <calculatedColumnFormula>D24/C24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DA6BE8-E37E-46CE-9A17-046CD37AC5D3}" name="Table6" displayName="Table6" ref="J18:M23" totalsRowShown="0">
  <autoFilter ref="J18:M23" xr:uid="{67DA6BE8-E37E-46CE-9A17-046CD37AC5D3}"/>
  <tableColumns count="4">
    <tableColumn id="1" xr3:uid="{9DD4F4CE-C8E6-4F64-A9D9-EAE813CA2112}" name="Segments" dataDxfId="16"/>
    <tableColumn id="2" xr3:uid="{207F2789-ABC8-4E75-90CF-49B2BD30FE3C}" name="Revenue" dataDxfId="15"/>
    <tableColumn id="3" xr3:uid="{D71E64CC-0852-40F8-8AB4-85E15CE59D16}" name="Profit" dataDxfId="14"/>
    <tableColumn id="4" xr3:uid="{337DDD45-6375-44F3-BB6B-FFE6F824850D}" name="Profit(%)" dataDxfId="13" dataCellStyle="Percent">
      <calculatedColumnFormula>L19/K19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3CEB3A-177F-49CF-A4DD-7729A69317A8}" name="Table283" displayName="Table283" ref="B5:E18" totalsRowShown="0">
  <tableColumns count="4">
    <tableColumn id="1" xr3:uid="{02C56557-F531-483D-A391-50B01E67EF04}" name="Months" dataDxfId="3"/>
    <tableColumn id="2" xr3:uid="{74F89B09-A97C-4E2F-8F4B-34DFB3035125}" name="2023" dataDxfId="2"/>
    <tableColumn id="3" xr3:uid="{34AB54FF-EFF1-418E-8FC8-1070F209A158}" name="2024" dataDxfId="1"/>
    <tableColumn id="4" xr3:uid="{C624F9BA-F70F-44FA-A414-15114F3A8E7B}" name="Growth(%)" data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C44188AA-D519-482C-AA85-D59959113D97}" sourceName="Date">
  <pivotTables>
    <pivotTable tabId="12" name="PivotTable6"/>
    <pivotTable tabId="11" name="PivotTable5"/>
    <pivotTable tabId="10" name="PivotTable4"/>
    <pivotTable tabId="15" name="PivotTable8"/>
    <pivotTable tabId="8" name="PivotTable1"/>
    <pivotTable tabId="8" name="PivotTable7"/>
    <pivotTable tabId="16" name="PivotTable9"/>
  </pivotTables>
  <state minimalRefreshVersion="6" lastRefreshVersion="6" pivotCacheId="1031371078" filterType="dateBetween">
    <selection startDate="2023-01-01T00:00:00" endDate="2024-12-3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D3D45F6-24EA-4DAD-A4CC-849EF3356218}" cache="NativeTimeline_Date" caption="Date" showHeader="0" showSelectionLabel="0" showHorizontalScrollbar="0" level="0" selectionLevel="0" scrollPosition="2023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44AAC133-136F-4FAC-978D-BC3AFC711076}" cache="NativeTimeline_Date" caption="Date" showHeader="0" showSelectionLabel="0" showHorizontalScrollbar="0" level="0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475" zoomScaleNormal="100" workbookViewId="0">
      <selection activeCell="A475" sqref="A1:XFD1048576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3.44140625" style="1" bestFit="1" customWidth="1"/>
    <col min="10" max="10" width="17.6640625" style="1" customWidth="1"/>
    <col min="11" max="11" width="13.2187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44140625" style="2" bestFit="1" customWidth="1"/>
  </cols>
  <sheetData>
    <row r="1" spans="1:16" x14ac:dyDescent="0.3">
      <c r="A1" t="s">
        <v>6</v>
      </c>
      <c r="B1" t="s">
        <v>34</v>
      </c>
      <c r="C1" s="5" t="s">
        <v>35</v>
      </c>
      <c r="D1" s="5" t="s">
        <v>36</v>
      </c>
      <c r="E1" t="s">
        <v>4</v>
      </c>
      <c r="F1" s="1" t="s">
        <v>5</v>
      </c>
      <c r="G1" s="1" t="s">
        <v>33</v>
      </c>
      <c r="H1" s="1" t="s">
        <v>1</v>
      </c>
      <c r="I1" s="1" t="s">
        <v>2</v>
      </c>
      <c r="J1" s="1" t="s">
        <v>32</v>
      </c>
      <c r="K1" s="1" t="s">
        <v>3</v>
      </c>
      <c r="L1" s="1" t="s">
        <v>31</v>
      </c>
      <c r="M1" s="6" t="s">
        <v>12</v>
      </c>
      <c r="N1" s="8" t="s">
        <v>13</v>
      </c>
      <c r="O1" s="5" t="s">
        <v>41</v>
      </c>
      <c r="P1" s="7" t="s">
        <v>0</v>
      </c>
    </row>
    <row r="2" spans="1:16" x14ac:dyDescent="0.3">
      <c r="A2" t="s">
        <v>10</v>
      </c>
      <c r="B2" t="s">
        <v>14</v>
      </c>
      <c r="C2" s="5" t="s">
        <v>61</v>
      </c>
      <c r="D2" s="5" t="s">
        <v>37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45292</v>
      </c>
      <c r="N2" s="8">
        <v>1</v>
      </c>
      <c r="O2" s="5" t="s">
        <v>19</v>
      </c>
      <c r="P2" s="7">
        <v>2024</v>
      </c>
    </row>
    <row r="3" spans="1:16" x14ac:dyDescent="0.3">
      <c r="A3" t="s">
        <v>10</v>
      </c>
      <c r="B3" t="s">
        <v>17</v>
      </c>
      <c r="C3" s="5" t="s">
        <v>61</v>
      </c>
      <c r="D3" s="5" t="s">
        <v>37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45292</v>
      </c>
      <c r="N3" s="8">
        <v>1</v>
      </c>
      <c r="O3" s="5" t="s">
        <v>19</v>
      </c>
      <c r="P3" s="7">
        <v>2024</v>
      </c>
    </row>
    <row r="4" spans="1:16" x14ac:dyDescent="0.3">
      <c r="A4" t="s">
        <v>8</v>
      </c>
      <c r="B4" t="s">
        <v>16</v>
      </c>
      <c r="C4" s="5" t="s">
        <v>61</v>
      </c>
      <c r="D4" s="5" t="s">
        <v>37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45444</v>
      </c>
      <c r="N4" s="8">
        <v>6</v>
      </c>
      <c r="O4" s="5" t="s">
        <v>24</v>
      </c>
      <c r="P4" s="7">
        <v>2024</v>
      </c>
    </row>
    <row r="5" spans="1:16" x14ac:dyDescent="0.3">
      <c r="A5" t="s">
        <v>8</v>
      </c>
      <c r="B5" t="s">
        <v>17</v>
      </c>
      <c r="C5" s="5" t="s">
        <v>61</v>
      </c>
      <c r="D5" s="5" t="s">
        <v>37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45444</v>
      </c>
      <c r="N5" s="8">
        <v>6</v>
      </c>
      <c r="O5" s="5" t="s">
        <v>24</v>
      </c>
      <c r="P5" s="7">
        <v>2024</v>
      </c>
    </row>
    <row r="6" spans="1:16" x14ac:dyDescent="0.3">
      <c r="A6" t="s">
        <v>8</v>
      </c>
      <c r="B6" t="s">
        <v>18</v>
      </c>
      <c r="C6" s="5" t="s">
        <v>61</v>
      </c>
      <c r="D6" s="5" t="s">
        <v>37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45444</v>
      </c>
      <c r="N6" s="8">
        <v>6</v>
      </c>
      <c r="O6" s="5" t="s">
        <v>24</v>
      </c>
      <c r="P6" s="7">
        <v>2024</v>
      </c>
    </row>
    <row r="7" spans="1:16" x14ac:dyDescent="0.3">
      <c r="A7" t="s">
        <v>10</v>
      </c>
      <c r="B7" t="s">
        <v>17</v>
      </c>
      <c r="C7" s="5" t="s">
        <v>61</v>
      </c>
      <c r="D7" s="5" t="s">
        <v>37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45627</v>
      </c>
      <c r="N7" s="8">
        <v>12</v>
      </c>
      <c r="O7" s="5" t="s">
        <v>30</v>
      </c>
      <c r="P7" s="7">
        <v>2024</v>
      </c>
    </row>
    <row r="8" spans="1:16" x14ac:dyDescent="0.3">
      <c r="A8" t="s">
        <v>8</v>
      </c>
      <c r="B8" t="s">
        <v>17</v>
      </c>
      <c r="C8" s="5" t="s">
        <v>62</v>
      </c>
      <c r="D8" s="5" t="s">
        <v>37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45352</v>
      </c>
      <c r="N8" s="8">
        <v>3</v>
      </c>
      <c r="O8" s="5" t="s">
        <v>21</v>
      </c>
      <c r="P8" s="7">
        <v>2024</v>
      </c>
    </row>
    <row r="9" spans="1:16" x14ac:dyDescent="0.3">
      <c r="A9" t="s">
        <v>11</v>
      </c>
      <c r="B9" t="s">
        <v>14</v>
      </c>
      <c r="C9" s="5" t="s">
        <v>62</v>
      </c>
      <c r="D9" s="5" t="s">
        <v>37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45444</v>
      </c>
      <c r="N9" s="8">
        <v>6</v>
      </c>
      <c r="O9" s="5" t="s">
        <v>24</v>
      </c>
      <c r="P9" s="7">
        <v>2024</v>
      </c>
    </row>
    <row r="10" spans="1:16" x14ac:dyDescent="0.3">
      <c r="A10" t="s">
        <v>10</v>
      </c>
      <c r="B10" t="s">
        <v>16</v>
      </c>
      <c r="C10" s="5" t="s">
        <v>62</v>
      </c>
      <c r="D10" s="5" t="s">
        <v>37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45444</v>
      </c>
      <c r="N10" s="8">
        <v>6</v>
      </c>
      <c r="O10" s="5" t="s">
        <v>24</v>
      </c>
      <c r="P10" s="7">
        <v>2024</v>
      </c>
    </row>
    <row r="11" spans="1:16" x14ac:dyDescent="0.3">
      <c r="A11" t="s">
        <v>11</v>
      </c>
      <c r="B11" t="s">
        <v>17</v>
      </c>
      <c r="C11" s="5" t="s">
        <v>62</v>
      </c>
      <c r="D11" s="5" t="s">
        <v>37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45444</v>
      </c>
      <c r="N11" s="8">
        <v>6</v>
      </c>
      <c r="O11" s="5" t="s">
        <v>24</v>
      </c>
      <c r="P11" s="7">
        <v>2024</v>
      </c>
    </row>
    <row r="12" spans="1:16" x14ac:dyDescent="0.3">
      <c r="A12" t="s">
        <v>8</v>
      </c>
      <c r="B12" t="s">
        <v>18</v>
      </c>
      <c r="C12" s="5" t="s">
        <v>62</v>
      </c>
      <c r="D12" s="5" t="s">
        <v>37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45444</v>
      </c>
      <c r="N12" s="8">
        <v>6</v>
      </c>
      <c r="O12" s="5" t="s">
        <v>24</v>
      </c>
      <c r="P12" s="7">
        <v>2024</v>
      </c>
    </row>
    <row r="13" spans="1:16" x14ac:dyDescent="0.3">
      <c r="A13" t="s">
        <v>9</v>
      </c>
      <c r="B13" t="s">
        <v>14</v>
      </c>
      <c r="C13" s="5" t="s">
        <v>62</v>
      </c>
      <c r="D13" s="5" t="s">
        <v>37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45474</v>
      </c>
      <c r="N13" s="8">
        <v>7</v>
      </c>
      <c r="O13" s="5" t="s">
        <v>25</v>
      </c>
      <c r="P13" s="7">
        <v>2024</v>
      </c>
    </row>
    <row r="14" spans="1:16" x14ac:dyDescent="0.3">
      <c r="A14" t="s">
        <v>7</v>
      </c>
      <c r="B14" t="s">
        <v>18</v>
      </c>
      <c r="C14" s="5" t="s">
        <v>62</v>
      </c>
      <c r="D14" s="5" t="s">
        <v>37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45505</v>
      </c>
      <c r="N14" s="8">
        <v>8</v>
      </c>
      <c r="O14" s="5" t="s">
        <v>26</v>
      </c>
      <c r="P14" s="7">
        <v>2024</v>
      </c>
    </row>
    <row r="15" spans="1:16" x14ac:dyDescent="0.3">
      <c r="A15" t="s">
        <v>10</v>
      </c>
      <c r="B15" t="s">
        <v>17</v>
      </c>
      <c r="C15" s="5" t="s">
        <v>62</v>
      </c>
      <c r="D15" s="5" t="s">
        <v>37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45536</v>
      </c>
      <c r="N15" s="8">
        <v>9</v>
      </c>
      <c r="O15" s="5" t="s">
        <v>27</v>
      </c>
      <c r="P15" s="7">
        <v>2024</v>
      </c>
    </row>
    <row r="16" spans="1:16" x14ac:dyDescent="0.3">
      <c r="A16" t="s">
        <v>9</v>
      </c>
      <c r="B16" t="s">
        <v>14</v>
      </c>
      <c r="C16" s="5" t="s">
        <v>62</v>
      </c>
      <c r="D16" s="5" t="s">
        <v>37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45200</v>
      </c>
      <c r="N16" s="8">
        <v>10</v>
      </c>
      <c r="O16" s="5" t="s">
        <v>28</v>
      </c>
      <c r="P16" s="7">
        <v>2023</v>
      </c>
    </row>
    <row r="17" spans="1:16" x14ac:dyDescent="0.3">
      <c r="A17" t="s">
        <v>8</v>
      </c>
      <c r="B17" t="s">
        <v>15</v>
      </c>
      <c r="C17" s="5" t="s">
        <v>62</v>
      </c>
      <c r="D17" s="5" t="s">
        <v>37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45627</v>
      </c>
      <c r="N17" s="8">
        <v>12</v>
      </c>
      <c r="O17" s="5" t="s">
        <v>30</v>
      </c>
      <c r="P17" s="7">
        <v>2024</v>
      </c>
    </row>
    <row r="18" spans="1:16" x14ac:dyDescent="0.3">
      <c r="A18" t="s">
        <v>10</v>
      </c>
      <c r="B18" t="s">
        <v>14</v>
      </c>
      <c r="C18" s="5" t="s">
        <v>63</v>
      </c>
      <c r="D18" s="5" t="s">
        <v>37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45323</v>
      </c>
      <c r="N18" s="8">
        <v>2</v>
      </c>
      <c r="O18" s="5" t="s">
        <v>20</v>
      </c>
      <c r="P18" s="7">
        <v>2024</v>
      </c>
    </row>
    <row r="19" spans="1:16" x14ac:dyDescent="0.3">
      <c r="A19" t="s">
        <v>8</v>
      </c>
      <c r="B19" t="s">
        <v>18</v>
      </c>
      <c r="C19" s="5" t="s">
        <v>63</v>
      </c>
      <c r="D19" s="5" t="s">
        <v>37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45323</v>
      </c>
      <c r="N19" s="8">
        <v>2</v>
      </c>
      <c r="O19" s="5" t="s">
        <v>20</v>
      </c>
      <c r="P19" s="7">
        <v>2024</v>
      </c>
    </row>
    <row r="20" spans="1:16" x14ac:dyDescent="0.3">
      <c r="A20" t="s">
        <v>11</v>
      </c>
      <c r="B20" t="s">
        <v>14</v>
      </c>
      <c r="C20" s="5" t="s">
        <v>63</v>
      </c>
      <c r="D20" s="5" t="s">
        <v>37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45444</v>
      </c>
      <c r="N20" s="8">
        <v>6</v>
      </c>
      <c r="O20" s="5" t="s">
        <v>24</v>
      </c>
      <c r="P20" s="7">
        <v>2024</v>
      </c>
    </row>
    <row r="21" spans="1:16" x14ac:dyDescent="0.3">
      <c r="A21" t="s">
        <v>10</v>
      </c>
      <c r="B21" t="s">
        <v>17</v>
      </c>
      <c r="C21" s="5" t="s">
        <v>63</v>
      </c>
      <c r="D21" s="5" t="s">
        <v>37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45444</v>
      </c>
      <c r="N21" s="8">
        <v>6</v>
      </c>
      <c r="O21" s="5" t="s">
        <v>24</v>
      </c>
      <c r="P21" s="7">
        <v>2024</v>
      </c>
    </row>
    <row r="22" spans="1:16" x14ac:dyDescent="0.3">
      <c r="A22" t="s">
        <v>11</v>
      </c>
      <c r="B22" t="s">
        <v>17</v>
      </c>
      <c r="C22" s="5" t="s">
        <v>63</v>
      </c>
      <c r="D22" s="5" t="s">
        <v>37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45474</v>
      </c>
      <c r="N22" s="8">
        <v>7</v>
      </c>
      <c r="O22" s="5" t="s">
        <v>25</v>
      </c>
      <c r="P22" s="7">
        <v>2024</v>
      </c>
    </row>
    <row r="23" spans="1:16" x14ac:dyDescent="0.3">
      <c r="A23" t="s">
        <v>10</v>
      </c>
      <c r="B23" t="s">
        <v>18</v>
      </c>
      <c r="C23" s="5" t="s">
        <v>63</v>
      </c>
      <c r="D23" s="5" t="s">
        <v>37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45505</v>
      </c>
      <c r="N23" s="8">
        <v>8</v>
      </c>
      <c r="O23" s="5" t="s">
        <v>26</v>
      </c>
      <c r="P23" s="7">
        <v>2024</v>
      </c>
    </row>
    <row r="24" spans="1:16" x14ac:dyDescent="0.3">
      <c r="A24" t="s">
        <v>8</v>
      </c>
      <c r="B24" t="s">
        <v>16</v>
      </c>
      <c r="C24" s="5" t="s">
        <v>63</v>
      </c>
      <c r="D24" s="5" t="s">
        <v>37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45170</v>
      </c>
      <c r="N24" s="8">
        <v>9</v>
      </c>
      <c r="O24" s="5" t="s">
        <v>27</v>
      </c>
      <c r="P24" s="7">
        <v>2023</v>
      </c>
    </row>
    <row r="25" spans="1:16" x14ac:dyDescent="0.3">
      <c r="A25" t="s">
        <v>7</v>
      </c>
      <c r="B25" t="s">
        <v>18</v>
      </c>
      <c r="C25" s="5" t="s">
        <v>63</v>
      </c>
      <c r="D25" s="5" t="s">
        <v>37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45170</v>
      </c>
      <c r="N25" s="8">
        <v>9</v>
      </c>
      <c r="O25" s="5" t="s">
        <v>27</v>
      </c>
      <c r="P25" s="7">
        <v>2023</v>
      </c>
    </row>
    <row r="26" spans="1:16" x14ac:dyDescent="0.3">
      <c r="A26" t="s">
        <v>8</v>
      </c>
      <c r="B26" t="s">
        <v>18</v>
      </c>
      <c r="C26" s="5" t="s">
        <v>63</v>
      </c>
      <c r="D26" s="5" t="s">
        <v>37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45536</v>
      </c>
      <c r="N26" s="8">
        <v>9</v>
      </c>
      <c r="O26" s="5" t="s">
        <v>27</v>
      </c>
      <c r="P26" s="7">
        <v>2024</v>
      </c>
    </row>
    <row r="27" spans="1:16" x14ac:dyDescent="0.3">
      <c r="A27" t="s">
        <v>10</v>
      </c>
      <c r="B27" t="s">
        <v>15</v>
      </c>
      <c r="C27" s="5" t="s">
        <v>63</v>
      </c>
      <c r="D27" s="5" t="s">
        <v>37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45566</v>
      </c>
      <c r="N27" s="8">
        <v>10</v>
      </c>
      <c r="O27" s="5" t="s">
        <v>28</v>
      </c>
      <c r="P27" s="7">
        <v>2024</v>
      </c>
    </row>
    <row r="28" spans="1:16" x14ac:dyDescent="0.3">
      <c r="A28" t="s">
        <v>10</v>
      </c>
      <c r="B28" t="s">
        <v>14</v>
      </c>
      <c r="C28" s="5" t="s">
        <v>63</v>
      </c>
      <c r="D28" s="5" t="s">
        <v>37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45231</v>
      </c>
      <c r="N28" s="8">
        <v>11</v>
      </c>
      <c r="O28" s="5" t="s">
        <v>29</v>
      </c>
      <c r="P28" s="7">
        <v>2023</v>
      </c>
    </row>
    <row r="29" spans="1:16" x14ac:dyDescent="0.3">
      <c r="A29" t="s">
        <v>11</v>
      </c>
      <c r="B29" t="s">
        <v>15</v>
      </c>
      <c r="C29" s="5" t="s">
        <v>63</v>
      </c>
      <c r="D29" s="5" t="s">
        <v>37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45231</v>
      </c>
      <c r="N29" s="8">
        <v>11</v>
      </c>
      <c r="O29" s="5" t="s">
        <v>29</v>
      </c>
      <c r="P29" s="7">
        <v>2023</v>
      </c>
    </row>
    <row r="30" spans="1:16" x14ac:dyDescent="0.3">
      <c r="A30" t="s">
        <v>8</v>
      </c>
      <c r="B30" t="s">
        <v>14</v>
      </c>
      <c r="C30" s="5" t="s">
        <v>63</v>
      </c>
      <c r="D30" s="5" t="s">
        <v>37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45261</v>
      </c>
      <c r="N30" s="8">
        <v>12</v>
      </c>
      <c r="O30" s="5" t="s">
        <v>30</v>
      </c>
      <c r="P30" s="7">
        <v>2023</v>
      </c>
    </row>
    <row r="31" spans="1:16" x14ac:dyDescent="0.3">
      <c r="A31" t="s">
        <v>10</v>
      </c>
      <c r="B31" t="s">
        <v>14</v>
      </c>
      <c r="C31" s="5" t="s">
        <v>63</v>
      </c>
      <c r="D31" s="5" t="s">
        <v>37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45627</v>
      </c>
      <c r="N31" s="8">
        <v>12</v>
      </c>
      <c r="O31" s="5" t="s">
        <v>30</v>
      </c>
      <c r="P31" s="7">
        <v>2024</v>
      </c>
    </row>
    <row r="32" spans="1:16" x14ac:dyDescent="0.3">
      <c r="A32" t="s">
        <v>10</v>
      </c>
      <c r="B32" t="s">
        <v>17</v>
      </c>
      <c r="C32" s="5" t="s">
        <v>63</v>
      </c>
      <c r="D32" s="5" t="s">
        <v>37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45627</v>
      </c>
      <c r="N32" s="8">
        <v>12</v>
      </c>
      <c r="O32" s="5" t="s">
        <v>30</v>
      </c>
      <c r="P32" s="7">
        <v>2024</v>
      </c>
    </row>
    <row r="33" spans="1:16" x14ac:dyDescent="0.3">
      <c r="A33" t="s">
        <v>10</v>
      </c>
      <c r="B33" t="s">
        <v>18</v>
      </c>
      <c r="C33" s="5" t="s">
        <v>64</v>
      </c>
      <c r="D33" s="5" t="s">
        <v>37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45292</v>
      </c>
      <c r="N33" s="8">
        <v>1</v>
      </c>
      <c r="O33" s="5" t="s">
        <v>19</v>
      </c>
      <c r="P33" s="7">
        <v>2024</v>
      </c>
    </row>
    <row r="34" spans="1:16" x14ac:dyDescent="0.3">
      <c r="A34" t="s">
        <v>9</v>
      </c>
      <c r="B34" t="s">
        <v>16</v>
      </c>
      <c r="C34" s="5" t="s">
        <v>64</v>
      </c>
      <c r="D34" s="5" t="s">
        <v>37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45323</v>
      </c>
      <c r="N34" s="8">
        <v>2</v>
      </c>
      <c r="O34" s="5" t="s">
        <v>20</v>
      </c>
      <c r="P34" s="7">
        <v>2024</v>
      </c>
    </row>
    <row r="35" spans="1:16" x14ac:dyDescent="0.3">
      <c r="A35" t="s">
        <v>11</v>
      </c>
      <c r="B35" t="s">
        <v>17</v>
      </c>
      <c r="C35" s="5" t="s">
        <v>64</v>
      </c>
      <c r="D35" s="5" t="s">
        <v>37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45352</v>
      </c>
      <c r="N35" s="8">
        <v>3</v>
      </c>
      <c r="O35" s="5" t="s">
        <v>21</v>
      </c>
      <c r="P35" s="7">
        <v>2024</v>
      </c>
    </row>
    <row r="36" spans="1:16" x14ac:dyDescent="0.3">
      <c r="A36" t="s">
        <v>10</v>
      </c>
      <c r="B36" t="s">
        <v>17</v>
      </c>
      <c r="C36" s="5" t="s">
        <v>64</v>
      </c>
      <c r="D36" s="5" t="s">
        <v>37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45444</v>
      </c>
      <c r="N36" s="8">
        <v>6</v>
      </c>
      <c r="O36" s="5" t="s">
        <v>24</v>
      </c>
      <c r="P36" s="7">
        <v>2024</v>
      </c>
    </row>
    <row r="37" spans="1:16" x14ac:dyDescent="0.3">
      <c r="A37" t="s">
        <v>11</v>
      </c>
      <c r="B37" t="s">
        <v>17</v>
      </c>
      <c r="C37" s="5" t="s">
        <v>64</v>
      </c>
      <c r="D37" s="5" t="s">
        <v>37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45444</v>
      </c>
      <c r="N37" s="8">
        <v>6</v>
      </c>
      <c r="O37" s="5" t="s">
        <v>24</v>
      </c>
      <c r="P37" s="7">
        <v>2024</v>
      </c>
    </row>
    <row r="38" spans="1:16" x14ac:dyDescent="0.3">
      <c r="A38" t="s">
        <v>9</v>
      </c>
      <c r="B38" t="s">
        <v>15</v>
      </c>
      <c r="C38" s="5" t="s">
        <v>64</v>
      </c>
      <c r="D38" s="5" t="s">
        <v>37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45505</v>
      </c>
      <c r="N38" s="8">
        <v>8</v>
      </c>
      <c r="O38" s="5" t="s">
        <v>26</v>
      </c>
      <c r="P38" s="7">
        <v>2024</v>
      </c>
    </row>
    <row r="39" spans="1:16" x14ac:dyDescent="0.3">
      <c r="A39" t="s">
        <v>9</v>
      </c>
      <c r="B39" t="s">
        <v>14</v>
      </c>
      <c r="C39" s="5" t="s">
        <v>64</v>
      </c>
      <c r="D39" s="5" t="s">
        <v>37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45200</v>
      </c>
      <c r="N39" s="8">
        <v>10</v>
      </c>
      <c r="O39" s="5" t="s">
        <v>28</v>
      </c>
      <c r="P39" s="7">
        <v>2023</v>
      </c>
    </row>
    <row r="40" spans="1:16" x14ac:dyDescent="0.3">
      <c r="A40" t="s">
        <v>7</v>
      </c>
      <c r="B40" t="s">
        <v>14</v>
      </c>
      <c r="C40" s="5" t="s">
        <v>65</v>
      </c>
      <c r="D40" s="5" t="s">
        <v>37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45323</v>
      </c>
      <c r="N40" s="8">
        <v>2</v>
      </c>
      <c r="O40" s="5" t="s">
        <v>20</v>
      </c>
      <c r="P40" s="7">
        <v>2024</v>
      </c>
    </row>
    <row r="41" spans="1:16" x14ac:dyDescent="0.3">
      <c r="A41" t="s">
        <v>11</v>
      </c>
      <c r="B41" t="s">
        <v>17</v>
      </c>
      <c r="C41" s="5" t="s">
        <v>65</v>
      </c>
      <c r="D41" s="5" t="s">
        <v>37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45383</v>
      </c>
      <c r="N41" s="8">
        <v>4</v>
      </c>
      <c r="O41" s="5" t="s">
        <v>22</v>
      </c>
      <c r="P41" s="7">
        <v>2024</v>
      </c>
    </row>
    <row r="42" spans="1:16" x14ac:dyDescent="0.3">
      <c r="A42" t="s">
        <v>8</v>
      </c>
      <c r="B42" t="s">
        <v>16</v>
      </c>
      <c r="C42" s="5" t="s">
        <v>65</v>
      </c>
      <c r="D42" s="5" t="s">
        <v>37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45444</v>
      </c>
      <c r="N42" s="8">
        <v>6</v>
      </c>
      <c r="O42" s="5" t="s">
        <v>24</v>
      </c>
      <c r="P42" s="7">
        <v>2024</v>
      </c>
    </row>
    <row r="43" spans="1:16" x14ac:dyDescent="0.3">
      <c r="A43" t="s">
        <v>8</v>
      </c>
      <c r="B43" t="s">
        <v>17</v>
      </c>
      <c r="C43" s="5" t="s">
        <v>65</v>
      </c>
      <c r="D43" s="5" t="s">
        <v>37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45444</v>
      </c>
      <c r="N43" s="8">
        <v>6</v>
      </c>
      <c r="O43" s="5" t="s">
        <v>24</v>
      </c>
      <c r="P43" s="7">
        <v>2024</v>
      </c>
    </row>
    <row r="44" spans="1:16" x14ac:dyDescent="0.3">
      <c r="A44" t="s">
        <v>10</v>
      </c>
      <c r="B44" t="s">
        <v>16</v>
      </c>
      <c r="C44" s="5" t="s">
        <v>65</v>
      </c>
      <c r="D44" s="5" t="s">
        <v>37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45170</v>
      </c>
      <c r="N44" s="8">
        <v>9</v>
      </c>
      <c r="O44" s="5" t="s">
        <v>27</v>
      </c>
      <c r="P44" s="7">
        <v>2023</v>
      </c>
    </row>
    <row r="45" spans="1:16" x14ac:dyDescent="0.3">
      <c r="A45" t="s">
        <v>7</v>
      </c>
      <c r="B45" t="s">
        <v>16</v>
      </c>
      <c r="C45" s="5" t="s">
        <v>65</v>
      </c>
      <c r="D45" s="5" t="s">
        <v>37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45536</v>
      </c>
      <c r="N45" s="8">
        <v>9</v>
      </c>
      <c r="O45" s="5" t="s">
        <v>27</v>
      </c>
      <c r="P45" s="7">
        <v>2024</v>
      </c>
    </row>
    <row r="46" spans="1:16" x14ac:dyDescent="0.3">
      <c r="A46" t="s">
        <v>10</v>
      </c>
      <c r="B46" t="s">
        <v>14</v>
      </c>
      <c r="C46" s="5" t="s">
        <v>65</v>
      </c>
      <c r="D46" s="5" t="s">
        <v>37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45627</v>
      </c>
      <c r="N46" s="8">
        <v>12</v>
      </c>
      <c r="O46" s="5" t="s">
        <v>30</v>
      </c>
      <c r="P46" s="7">
        <v>2024</v>
      </c>
    </row>
    <row r="47" spans="1:16" x14ac:dyDescent="0.3">
      <c r="A47" t="s">
        <v>10</v>
      </c>
      <c r="B47" t="s">
        <v>16</v>
      </c>
      <c r="C47" s="5" t="s">
        <v>66</v>
      </c>
      <c r="D47" s="5" t="s">
        <v>37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45323</v>
      </c>
      <c r="N47" s="8">
        <v>2</v>
      </c>
      <c r="O47" s="5" t="s">
        <v>20</v>
      </c>
      <c r="P47" s="7">
        <v>2024</v>
      </c>
    </row>
    <row r="48" spans="1:16" x14ac:dyDescent="0.3">
      <c r="A48" t="s">
        <v>11</v>
      </c>
      <c r="B48" t="s">
        <v>15</v>
      </c>
      <c r="C48" s="5" t="s">
        <v>66</v>
      </c>
      <c r="D48" s="5" t="s">
        <v>37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45383</v>
      </c>
      <c r="N48" s="8">
        <v>4</v>
      </c>
      <c r="O48" s="5" t="s">
        <v>22</v>
      </c>
      <c r="P48" s="7">
        <v>2024</v>
      </c>
    </row>
    <row r="49" spans="1:16" x14ac:dyDescent="0.3">
      <c r="A49" t="s">
        <v>9</v>
      </c>
      <c r="B49" t="s">
        <v>17</v>
      </c>
      <c r="C49" s="5" t="s">
        <v>66</v>
      </c>
      <c r="D49" s="5" t="s">
        <v>37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45383</v>
      </c>
      <c r="N49" s="8">
        <v>4</v>
      </c>
      <c r="O49" s="5" t="s">
        <v>22</v>
      </c>
      <c r="P49" s="7">
        <v>2024</v>
      </c>
    </row>
    <row r="50" spans="1:16" x14ac:dyDescent="0.3">
      <c r="A50" t="s">
        <v>10</v>
      </c>
      <c r="B50" t="s">
        <v>16</v>
      </c>
      <c r="C50" s="5" t="s">
        <v>66</v>
      </c>
      <c r="D50" s="5" t="s">
        <v>37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45444</v>
      </c>
      <c r="N50" s="8">
        <v>6</v>
      </c>
      <c r="O50" s="5" t="s">
        <v>24</v>
      </c>
      <c r="P50" s="7">
        <v>2024</v>
      </c>
    </row>
    <row r="51" spans="1:16" x14ac:dyDescent="0.3">
      <c r="A51" t="s">
        <v>10</v>
      </c>
      <c r="B51" t="s">
        <v>17</v>
      </c>
      <c r="C51" s="5" t="s">
        <v>66</v>
      </c>
      <c r="D51" s="5" t="s">
        <v>37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45474</v>
      </c>
      <c r="N51" s="8">
        <v>7</v>
      </c>
      <c r="O51" s="5" t="s">
        <v>25</v>
      </c>
      <c r="P51" s="7">
        <v>2024</v>
      </c>
    </row>
    <row r="52" spans="1:16" x14ac:dyDescent="0.3">
      <c r="A52" t="s">
        <v>11</v>
      </c>
      <c r="B52" t="s">
        <v>15</v>
      </c>
      <c r="C52" s="5" t="s">
        <v>66</v>
      </c>
      <c r="D52" s="5" t="s">
        <v>37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45505</v>
      </c>
      <c r="N52" s="8">
        <v>8</v>
      </c>
      <c r="O52" s="5" t="s">
        <v>26</v>
      </c>
      <c r="P52" s="7">
        <v>2024</v>
      </c>
    </row>
    <row r="53" spans="1:16" x14ac:dyDescent="0.3">
      <c r="A53" t="s">
        <v>10</v>
      </c>
      <c r="B53" t="s">
        <v>15</v>
      </c>
      <c r="C53" s="5" t="s">
        <v>66</v>
      </c>
      <c r="D53" s="5" t="s">
        <v>37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45566</v>
      </c>
      <c r="N53" s="8">
        <v>10</v>
      </c>
      <c r="O53" s="5" t="s">
        <v>28</v>
      </c>
      <c r="P53" s="7">
        <v>2024</v>
      </c>
    </row>
    <row r="54" spans="1:16" x14ac:dyDescent="0.3">
      <c r="A54" t="s">
        <v>8</v>
      </c>
      <c r="B54" t="s">
        <v>15</v>
      </c>
      <c r="C54" s="5" t="s">
        <v>66</v>
      </c>
      <c r="D54" s="5" t="s">
        <v>37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45627</v>
      </c>
      <c r="N54" s="8">
        <v>12</v>
      </c>
      <c r="O54" s="5" t="s">
        <v>30</v>
      </c>
      <c r="P54" s="7">
        <v>2024</v>
      </c>
    </row>
    <row r="55" spans="1:16" x14ac:dyDescent="0.3">
      <c r="A55" t="s">
        <v>10</v>
      </c>
      <c r="B55" t="s">
        <v>16</v>
      </c>
      <c r="C55" s="5" t="s">
        <v>63</v>
      </c>
      <c r="D55" s="5" t="s">
        <v>38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45292</v>
      </c>
      <c r="N55" s="8">
        <v>1</v>
      </c>
      <c r="O55" s="5" t="s">
        <v>19</v>
      </c>
      <c r="P55" s="7">
        <v>2024</v>
      </c>
    </row>
    <row r="56" spans="1:16" x14ac:dyDescent="0.3">
      <c r="A56" t="s">
        <v>8</v>
      </c>
      <c r="B56" t="s">
        <v>16</v>
      </c>
      <c r="C56" s="5" t="s">
        <v>63</v>
      </c>
      <c r="D56" s="5" t="s">
        <v>38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45323</v>
      </c>
      <c r="N56" s="8">
        <v>2</v>
      </c>
      <c r="O56" s="5" t="s">
        <v>20</v>
      </c>
      <c r="P56" s="7">
        <v>2024</v>
      </c>
    </row>
    <row r="57" spans="1:16" x14ac:dyDescent="0.3">
      <c r="A57" t="s">
        <v>10</v>
      </c>
      <c r="B57" t="s">
        <v>16</v>
      </c>
      <c r="C57" s="5" t="s">
        <v>63</v>
      </c>
      <c r="D57" s="5" t="s">
        <v>38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45413</v>
      </c>
      <c r="N57" s="8">
        <v>5</v>
      </c>
      <c r="O57" s="5" t="s">
        <v>23</v>
      </c>
      <c r="P57" s="7">
        <v>2024</v>
      </c>
    </row>
    <row r="58" spans="1:16" x14ac:dyDescent="0.3">
      <c r="A58" t="s">
        <v>10</v>
      </c>
      <c r="B58" t="s">
        <v>16</v>
      </c>
      <c r="C58" s="5" t="s">
        <v>64</v>
      </c>
      <c r="D58" s="5" t="s">
        <v>38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45597</v>
      </c>
      <c r="N58" s="8">
        <v>11</v>
      </c>
      <c r="O58" s="5" t="s">
        <v>29</v>
      </c>
      <c r="P58" s="7">
        <v>2024</v>
      </c>
    </row>
    <row r="59" spans="1:16" x14ac:dyDescent="0.3">
      <c r="A59" t="s">
        <v>10</v>
      </c>
      <c r="B59" t="s">
        <v>14</v>
      </c>
      <c r="C59" s="5" t="s">
        <v>65</v>
      </c>
      <c r="D59" s="5" t="s">
        <v>38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45352</v>
      </c>
      <c r="N59" s="8">
        <v>3</v>
      </c>
      <c r="O59" s="5" t="s">
        <v>21</v>
      </c>
      <c r="P59" s="7">
        <v>2024</v>
      </c>
    </row>
    <row r="60" spans="1:16" x14ac:dyDescent="0.3">
      <c r="A60" t="s">
        <v>11</v>
      </c>
      <c r="B60" t="s">
        <v>15</v>
      </c>
      <c r="C60" s="5" t="s">
        <v>61</v>
      </c>
      <c r="D60" s="5" t="s">
        <v>38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45323</v>
      </c>
      <c r="N60" s="8">
        <v>2</v>
      </c>
      <c r="O60" s="5" t="s">
        <v>20</v>
      </c>
      <c r="P60" s="7">
        <v>2024</v>
      </c>
    </row>
    <row r="61" spans="1:16" x14ac:dyDescent="0.3">
      <c r="A61" t="s">
        <v>10</v>
      </c>
      <c r="B61" t="s">
        <v>18</v>
      </c>
      <c r="C61" s="5" t="s">
        <v>61</v>
      </c>
      <c r="D61" s="5" t="s">
        <v>38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45352</v>
      </c>
      <c r="N61" s="8">
        <v>3</v>
      </c>
      <c r="O61" s="5" t="s">
        <v>21</v>
      </c>
      <c r="P61" s="7">
        <v>2024</v>
      </c>
    </row>
    <row r="62" spans="1:16" x14ac:dyDescent="0.3">
      <c r="A62" t="s">
        <v>10</v>
      </c>
      <c r="B62" t="s">
        <v>15</v>
      </c>
      <c r="C62" s="5" t="s">
        <v>61</v>
      </c>
      <c r="D62" s="5" t="s">
        <v>38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45474</v>
      </c>
      <c r="N62" s="8">
        <v>7</v>
      </c>
      <c r="O62" s="5" t="s">
        <v>25</v>
      </c>
      <c r="P62" s="7">
        <v>2024</v>
      </c>
    </row>
    <row r="63" spans="1:16" x14ac:dyDescent="0.3">
      <c r="A63" t="s">
        <v>11</v>
      </c>
      <c r="B63" t="s">
        <v>14</v>
      </c>
      <c r="C63" s="5" t="s">
        <v>61</v>
      </c>
      <c r="D63" s="5" t="s">
        <v>38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45536</v>
      </c>
      <c r="N63" s="8">
        <v>9</v>
      </c>
      <c r="O63" s="5" t="s">
        <v>27</v>
      </c>
      <c r="P63" s="7">
        <v>2024</v>
      </c>
    </row>
    <row r="64" spans="1:16" x14ac:dyDescent="0.3">
      <c r="A64" t="s">
        <v>9</v>
      </c>
      <c r="B64" t="s">
        <v>15</v>
      </c>
      <c r="C64" s="5" t="s">
        <v>61</v>
      </c>
      <c r="D64" s="5" t="s">
        <v>38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45170</v>
      </c>
      <c r="N64" s="8">
        <v>9</v>
      </c>
      <c r="O64" s="5" t="s">
        <v>27</v>
      </c>
      <c r="P64" s="7">
        <v>2023</v>
      </c>
    </row>
    <row r="65" spans="1:16" x14ac:dyDescent="0.3">
      <c r="A65" t="s">
        <v>11</v>
      </c>
      <c r="B65" t="s">
        <v>16</v>
      </c>
      <c r="C65" s="5" t="s">
        <v>61</v>
      </c>
      <c r="D65" s="5" t="s">
        <v>38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45536</v>
      </c>
      <c r="N65" s="8">
        <v>9</v>
      </c>
      <c r="O65" s="5" t="s">
        <v>27</v>
      </c>
      <c r="P65" s="7">
        <v>2024</v>
      </c>
    </row>
    <row r="66" spans="1:16" x14ac:dyDescent="0.3">
      <c r="A66" t="s">
        <v>11</v>
      </c>
      <c r="B66" t="s">
        <v>17</v>
      </c>
      <c r="C66" s="5" t="s">
        <v>61</v>
      </c>
      <c r="D66" s="5" t="s">
        <v>38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45200</v>
      </c>
      <c r="N66" s="8">
        <v>10</v>
      </c>
      <c r="O66" s="5" t="s">
        <v>28</v>
      </c>
      <c r="P66" s="7">
        <v>2023</v>
      </c>
    </row>
    <row r="67" spans="1:16" x14ac:dyDescent="0.3">
      <c r="A67" t="s">
        <v>7</v>
      </c>
      <c r="B67" t="s">
        <v>18</v>
      </c>
      <c r="C67" s="5" t="s">
        <v>61</v>
      </c>
      <c r="D67" s="5" t="s">
        <v>38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45200</v>
      </c>
      <c r="N67" s="8">
        <v>10</v>
      </c>
      <c r="O67" s="5" t="s">
        <v>28</v>
      </c>
      <c r="P67" s="7">
        <v>2023</v>
      </c>
    </row>
    <row r="68" spans="1:16" x14ac:dyDescent="0.3">
      <c r="A68" t="s">
        <v>10</v>
      </c>
      <c r="B68" t="s">
        <v>18</v>
      </c>
      <c r="C68" s="5" t="s">
        <v>61</v>
      </c>
      <c r="D68" s="5" t="s">
        <v>38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45566</v>
      </c>
      <c r="N68" s="8">
        <v>10</v>
      </c>
      <c r="O68" s="5" t="s">
        <v>28</v>
      </c>
      <c r="P68" s="7">
        <v>2024</v>
      </c>
    </row>
    <row r="69" spans="1:16" x14ac:dyDescent="0.3">
      <c r="A69" t="s">
        <v>10</v>
      </c>
      <c r="B69" t="s">
        <v>16</v>
      </c>
      <c r="C69" s="5" t="s">
        <v>61</v>
      </c>
      <c r="D69" s="5" t="s">
        <v>38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45627</v>
      </c>
      <c r="N69" s="8">
        <v>12</v>
      </c>
      <c r="O69" s="5" t="s">
        <v>30</v>
      </c>
      <c r="P69" s="7">
        <v>2024</v>
      </c>
    </row>
    <row r="70" spans="1:16" x14ac:dyDescent="0.3">
      <c r="A70" t="s">
        <v>8</v>
      </c>
      <c r="B70" t="s">
        <v>18</v>
      </c>
      <c r="C70" s="5" t="s">
        <v>62</v>
      </c>
      <c r="D70" s="5" t="s">
        <v>38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45352</v>
      </c>
      <c r="N70" s="8">
        <v>3</v>
      </c>
      <c r="O70" s="5" t="s">
        <v>21</v>
      </c>
      <c r="P70" s="7">
        <v>2024</v>
      </c>
    </row>
    <row r="71" spans="1:16" x14ac:dyDescent="0.3">
      <c r="A71" t="s">
        <v>7</v>
      </c>
      <c r="B71" t="s">
        <v>15</v>
      </c>
      <c r="C71" s="5" t="s">
        <v>62</v>
      </c>
      <c r="D71" s="5" t="s">
        <v>38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45383</v>
      </c>
      <c r="N71" s="8">
        <v>4</v>
      </c>
      <c r="O71" s="5" t="s">
        <v>22</v>
      </c>
      <c r="P71" s="7">
        <v>2024</v>
      </c>
    </row>
    <row r="72" spans="1:16" x14ac:dyDescent="0.3">
      <c r="A72" t="s">
        <v>10</v>
      </c>
      <c r="B72" t="s">
        <v>16</v>
      </c>
      <c r="C72" s="5" t="s">
        <v>62</v>
      </c>
      <c r="D72" s="5" t="s">
        <v>38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45474</v>
      </c>
      <c r="N72" s="8">
        <v>7</v>
      </c>
      <c r="O72" s="5" t="s">
        <v>25</v>
      </c>
      <c r="P72" s="7">
        <v>2024</v>
      </c>
    </row>
    <row r="73" spans="1:16" x14ac:dyDescent="0.3">
      <c r="A73" t="s">
        <v>10</v>
      </c>
      <c r="B73" t="s">
        <v>14</v>
      </c>
      <c r="C73" s="5" t="s">
        <v>62</v>
      </c>
      <c r="D73" s="5" t="s">
        <v>38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45505</v>
      </c>
      <c r="N73" s="8">
        <v>8</v>
      </c>
      <c r="O73" s="5" t="s">
        <v>26</v>
      </c>
      <c r="P73" s="7">
        <v>2024</v>
      </c>
    </row>
    <row r="74" spans="1:16" x14ac:dyDescent="0.3">
      <c r="A74" t="s">
        <v>7</v>
      </c>
      <c r="B74" t="s">
        <v>15</v>
      </c>
      <c r="C74" s="5" t="s">
        <v>62</v>
      </c>
      <c r="D74" s="5" t="s">
        <v>38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45170</v>
      </c>
      <c r="N74" s="8">
        <v>9</v>
      </c>
      <c r="O74" s="5" t="s">
        <v>27</v>
      </c>
      <c r="P74" s="7">
        <v>2023</v>
      </c>
    </row>
    <row r="75" spans="1:16" x14ac:dyDescent="0.3">
      <c r="A75" t="s">
        <v>9</v>
      </c>
      <c r="B75" t="s">
        <v>15</v>
      </c>
      <c r="C75" s="5" t="s">
        <v>62</v>
      </c>
      <c r="D75" s="5" t="s">
        <v>38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45200</v>
      </c>
      <c r="N75" s="8">
        <v>10</v>
      </c>
      <c r="O75" s="5" t="s">
        <v>28</v>
      </c>
      <c r="P75" s="7">
        <v>2023</v>
      </c>
    </row>
    <row r="76" spans="1:16" x14ac:dyDescent="0.3">
      <c r="A76" t="s">
        <v>8</v>
      </c>
      <c r="B76" t="s">
        <v>15</v>
      </c>
      <c r="C76" s="5" t="s">
        <v>63</v>
      </c>
      <c r="D76" s="5" t="s">
        <v>38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45323</v>
      </c>
      <c r="N76" s="8">
        <v>2</v>
      </c>
      <c r="O76" s="5" t="s">
        <v>20</v>
      </c>
      <c r="P76" s="7">
        <v>2024</v>
      </c>
    </row>
    <row r="77" spans="1:16" x14ac:dyDescent="0.3">
      <c r="A77" t="s">
        <v>10</v>
      </c>
      <c r="B77" t="s">
        <v>15</v>
      </c>
      <c r="C77" s="5" t="s">
        <v>63</v>
      </c>
      <c r="D77" s="5" t="s">
        <v>38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45383</v>
      </c>
      <c r="N77" s="8">
        <v>4</v>
      </c>
      <c r="O77" s="5" t="s">
        <v>22</v>
      </c>
      <c r="P77" s="7">
        <v>2024</v>
      </c>
    </row>
    <row r="78" spans="1:16" x14ac:dyDescent="0.3">
      <c r="A78" t="s">
        <v>9</v>
      </c>
      <c r="B78" t="s">
        <v>15</v>
      </c>
      <c r="C78" s="5" t="s">
        <v>63</v>
      </c>
      <c r="D78" s="5" t="s">
        <v>38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45444</v>
      </c>
      <c r="N78" s="8">
        <v>6</v>
      </c>
      <c r="O78" s="5" t="s">
        <v>24</v>
      </c>
      <c r="P78" s="7">
        <v>2024</v>
      </c>
    </row>
    <row r="79" spans="1:16" x14ac:dyDescent="0.3">
      <c r="A79" t="s">
        <v>9</v>
      </c>
      <c r="B79" t="s">
        <v>16</v>
      </c>
      <c r="C79" s="5" t="s">
        <v>63</v>
      </c>
      <c r="D79" s="5" t="s">
        <v>38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45444</v>
      </c>
      <c r="N79" s="8">
        <v>6</v>
      </c>
      <c r="O79" s="5" t="s">
        <v>24</v>
      </c>
      <c r="P79" s="7">
        <v>2024</v>
      </c>
    </row>
    <row r="80" spans="1:16" x14ac:dyDescent="0.3">
      <c r="A80" t="s">
        <v>9</v>
      </c>
      <c r="B80" t="s">
        <v>18</v>
      </c>
      <c r="C80" s="5" t="s">
        <v>63</v>
      </c>
      <c r="D80" s="5" t="s">
        <v>38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45474</v>
      </c>
      <c r="N80" s="8">
        <v>7</v>
      </c>
      <c r="O80" s="5" t="s">
        <v>25</v>
      </c>
      <c r="P80" s="7">
        <v>2024</v>
      </c>
    </row>
    <row r="81" spans="1:16" x14ac:dyDescent="0.3">
      <c r="A81" t="s">
        <v>8</v>
      </c>
      <c r="B81" t="s">
        <v>17</v>
      </c>
      <c r="C81" s="5" t="s">
        <v>63</v>
      </c>
      <c r="D81" s="5" t="s">
        <v>38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45536</v>
      </c>
      <c r="N81" s="8">
        <v>9</v>
      </c>
      <c r="O81" s="5" t="s">
        <v>27</v>
      </c>
      <c r="P81" s="7">
        <v>2024</v>
      </c>
    </row>
    <row r="82" spans="1:16" x14ac:dyDescent="0.3">
      <c r="A82" t="s">
        <v>11</v>
      </c>
      <c r="B82" t="s">
        <v>17</v>
      </c>
      <c r="C82" s="5" t="s">
        <v>63</v>
      </c>
      <c r="D82" s="5" t="s">
        <v>38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45200</v>
      </c>
      <c r="N82" s="8">
        <v>10</v>
      </c>
      <c r="O82" s="5" t="s">
        <v>28</v>
      </c>
      <c r="P82" s="7">
        <v>2023</v>
      </c>
    </row>
    <row r="83" spans="1:16" x14ac:dyDescent="0.3">
      <c r="A83" t="s">
        <v>7</v>
      </c>
      <c r="B83" t="s">
        <v>15</v>
      </c>
      <c r="C83" s="5" t="s">
        <v>63</v>
      </c>
      <c r="D83" s="5" t="s">
        <v>38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45597</v>
      </c>
      <c r="N83" s="8">
        <v>11</v>
      </c>
      <c r="O83" s="5" t="s">
        <v>29</v>
      </c>
      <c r="P83" s="7">
        <v>2024</v>
      </c>
    </row>
    <row r="84" spans="1:16" x14ac:dyDescent="0.3">
      <c r="A84" t="s">
        <v>10</v>
      </c>
      <c r="B84" t="s">
        <v>16</v>
      </c>
      <c r="C84" s="5" t="s">
        <v>63</v>
      </c>
      <c r="D84" s="5" t="s">
        <v>38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45627</v>
      </c>
      <c r="N84" s="8">
        <v>12</v>
      </c>
      <c r="O84" s="5" t="s">
        <v>30</v>
      </c>
      <c r="P84" s="7">
        <v>2024</v>
      </c>
    </row>
    <row r="85" spans="1:16" x14ac:dyDescent="0.3">
      <c r="A85" t="s">
        <v>10</v>
      </c>
      <c r="B85" t="s">
        <v>16</v>
      </c>
      <c r="C85" s="5" t="s">
        <v>64</v>
      </c>
      <c r="D85" s="5" t="s">
        <v>38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45383</v>
      </c>
      <c r="N85" s="8">
        <v>4</v>
      </c>
      <c r="O85" s="5" t="s">
        <v>22</v>
      </c>
      <c r="P85" s="7">
        <v>2024</v>
      </c>
    </row>
    <row r="86" spans="1:16" x14ac:dyDescent="0.3">
      <c r="A86" t="s">
        <v>10</v>
      </c>
      <c r="B86" t="s">
        <v>18</v>
      </c>
      <c r="C86" s="5" t="s">
        <v>64</v>
      </c>
      <c r="D86" s="5" t="s">
        <v>38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45413</v>
      </c>
      <c r="N86" s="8">
        <v>5</v>
      </c>
      <c r="O86" s="5" t="s">
        <v>23</v>
      </c>
      <c r="P86" s="7">
        <v>2024</v>
      </c>
    </row>
    <row r="87" spans="1:16" x14ac:dyDescent="0.3">
      <c r="A87" t="s">
        <v>9</v>
      </c>
      <c r="B87" t="s">
        <v>14</v>
      </c>
      <c r="C87" s="5" t="s">
        <v>64</v>
      </c>
      <c r="D87" s="5" t="s">
        <v>38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45505</v>
      </c>
      <c r="N87" s="8">
        <v>8</v>
      </c>
      <c r="O87" s="5" t="s">
        <v>26</v>
      </c>
      <c r="P87" s="7">
        <v>2024</v>
      </c>
    </row>
    <row r="88" spans="1:16" x14ac:dyDescent="0.3">
      <c r="A88" t="s">
        <v>9</v>
      </c>
      <c r="B88" t="s">
        <v>15</v>
      </c>
      <c r="C88" s="5" t="s">
        <v>64</v>
      </c>
      <c r="D88" s="5" t="s">
        <v>38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45200</v>
      </c>
      <c r="N88" s="8">
        <v>10</v>
      </c>
      <c r="O88" s="5" t="s">
        <v>28</v>
      </c>
      <c r="P88" s="7">
        <v>2023</v>
      </c>
    </row>
    <row r="89" spans="1:16" x14ac:dyDescent="0.3">
      <c r="A89" t="s">
        <v>10</v>
      </c>
      <c r="B89" t="s">
        <v>14</v>
      </c>
      <c r="C89" s="5" t="s">
        <v>64</v>
      </c>
      <c r="D89" s="5" t="s">
        <v>38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45231</v>
      </c>
      <c r="N89" s="8">
        <v>11</v>
      </c>
      <c r="O89" s="5" t="s">
        <v>29</v>
      </c>
      <c r="P89" s="7">
        <v>2023</v>
      </c>
    </row>
    <row r="90" spans="1:16" x14ac:dyDescent="0.3">
      <c r="A90" t="s">
        <v>10</v>
      </c>
      <c r="B90" t="s">
        <v>17</v>
      </c>
      <c r="C90" s="5" t="s">
        <v>65</v>
      </c>
      <c r="D90" s="5" t="s">
        <v>38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45352</v>
      </c>
      <c r="N90" s="8">
        <v>3</v>
      </c>
      <c r="O90" s="5" t="s">
        <v>21</v>
      </c>
      <c r="P90" s="7">
        <v>2024</v>
      </c>
    </row>
    <row r="91" spans="1:16" x14ac:dyDescent="0.3">
      <c r="A91" t="s">
        <v>10</v>
      </c>
      <c r="B91" t="s">
        <v>14</v>
      </c>
      <c r="C91" s="5" t="s">
        <v>65</v>
      </c>
      <c r="D91" s="5" t="s">
        <v>38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45383</v>
      </c>
      <c r="N91" s="8">
        <v>4</v>
      </c>
      <c r="O91" s="5" t="s">
        <v>22</v>
      </c>
      <c r="P91" s="7">
        <v>2024</v>
      </c>
    </row>
    <row r="92" spans="1:16" x14ac:dyDescent="0.3">
      <c r="A92" t="s">
        <v>9</v>
      </c>
      <c r="B92" t="s">
        <v>15</v>
      </c>
      <c r="C92" s="5" t="s">
        <v>65</v>
      </c>
      <c r="D92" s="5" t="s">
        <v>38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45444</v>
      </c>
      <c r="N92" s="8">
        <v>6</v>
      </c>
      <c r="O92" s="5" t="s">
        <v>24</v>
      </c>
      <c r="P92" s="7">
        <v>2024</v>
      </c>
    </row>
    <row r="93" spans="1:16" x14ac:dyDescent="0.3">
      <c r="A93" t="s">
        <v>9</v>
      </c>
      <c r="B93" t="s">
        <v>16</v>
      </c>
      <c r="C93" s="5" t="s">
        <v>65</v>
      </c>
      <c r="D93" s="5" t="s">
        <v>38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45444</v>
      </c>
      <c r="N93" s="8">
        <v>6</v>
      </c>
      <c r="O93" s="5" t="s">
        <v>24</v>
      </c>
      <c r="P93" s="7">
        <v>2024</v>
      </c>
    </row>
    <row r="94" spans="1:16" x14ac:dyDescent="0.3">
      <c r="A94" t="s">
        <v>7</v>
      </c>
      <c r="B94" t="s">
        <v>17</v>
      </c>
      <c r="C94" s="5" t="s">
        <v>65</v>
      </c>
      <c r="D94" s="5" t="s">
        <v>38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45536</v>
      </c>
      <c r="N94" s="8">
        <v>9</v>
      </c>
      <c r="O94" s="5" t="s">
        <v>27</v>
      </c>
      <c r="P94" s="7">
        <v>2024</v>
      </c>
    </row>
    <row r="95" spans="1:16" x14ac:dyDescent="0.3">
      <c r="A95" t="s">
        <v>7</v>
      </c>
      <c r="B95" t="s">
        <v>18</v>
      </c>
      <c r="C95" s="5" t="s">
        <v>65</v>
      </c>
      <c r="D95" s="5" t="s">
        <v>38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45200</v>
      </c>
      <c r="N95" s="8">
        <v>10</v>
      </c>
      <c r="O95" s="5" t="s">
        <v>28</v>
      </c>
      <c r="P95" s="7">
        <v>2023</v>
      </c>
    </row>
    <row r="96" spans="1:16" x14ac:dyDescent="0.3">
      <c r="A96" t="s">
        <v>10</v>
      </c>
      <c r="B96" t="s">
        <v>18</v>
      </c>
      <c r="C96" s="5" t="s">
        <v>65</v>
      </c>
      <c r="D96" s="5" t="s">
        <v>38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45566</v>
      </c>
      <c r="N96" s="8">
        <v>10</v>
      </c>
      <c r="O96" s="5" t="s">
        <v>28</v>
      </c>
      <c r="P96" s="7">
        <v>2024</v>
      </c>
    </row>
    <row r="97" spans="1:16" x14ac:dyDescent="0.3">
      <c r="A97" t="s">
        <v>9</v>
      </c>
      <c r="B97" t="s">
        <v>16</v>
      </c>
      <c r="C97" s="5" t="s">
        <v>65</v>
      </c>
      <c r="D97" s="5" t="s">
        <v>38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45597</v>
      </c>
      <c r="N97" s="8">
        <v>11</v>
      </c>
      <c r="O97" s="5" t="s">
        <v>29</v>
      </c>
      <c r="P97" s="7">
        <v>2024</v>
      </c>
    </row>
    <row r="98" spans="1:16" x14ac:dyDescent="0.3">
      <c r="A98" t="s">
        <v>11</v>
      </c>
      <c r="B98" t="s">
        <v>15</v>
      </c>
      <c r="C98" s="5" t="s">
        <v>66</v>
      </c>
      <c r="D98" s="5" t="s">
        <v>38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45170</v>
      </c>
      <c r="N98" s="8">
        <v>9</v>
      </c>
      <c r="O98" s="5" t="s">
        <v>27</v>
      </c>
      <c r="P98" s="7">
        <v>2023</v>
      </c>
    </row>
    <row r="99" spans="1:16" x14ac:dyDescent="0.3">
      <c r="A99" t="s">
        <v>8</v>
      </c>
      <c r="B99" t="s">
        <v>16</v>
      </c>
      <c r="C99" s="5" t="s">
        <v>66</v>
      </c>
      <c r="D99" s="5" t="s">
        <v>38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45231</v>
      </c>
      <c r="N99" s="8">
        <v>11</v>
      </c>
      <c r="O99" s="5" t="s">
        <v>29</v>
      </c>
      <c r="P99" s="7">
        <v>2023</v>
      </c>
    </row>
    <row r="100" spans="1:16" x14ac:dyDescent="0.3">
      <c r="A100" t="s">
        <v>9</v>
      </c>
      <c r="B100" t="s">
        <v>14</v>
      </c>
      <c r="C100" s="5" t="s">
        <v>61</v>
      </c>
      <c r="D100" s="5" t="s">
        <v>38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45383</v>
      </c>
      <c r="N100" s="8">
        <v>4</v>
      </c>
      <c r="O100" s="5" t="s">
        <v>22</v>
      </c>
      <c r="P100" s="7">
        <v>2024</v>
      </c>
    </row>
    <row r="101" spans="1:16" x14ac:dyDescent="0.3">
      <c r="A101" t="s">
        <v>11</v>
      </c>
      <c r="B101" t="s">
        <v>14</v>
      </c>
      <c r="C101" s="5" t="s">
        <v>61</v>
      </c>
      <c r="D101" s="5" t="s">
        <v>38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45566</v>
      </c>
      <c r="N101" s="8">
        <v>10</v>
      </c>
      <c r="O101" s="5" t="s">
        <v>28</v>
      </c>
      <c r="P101" s="7">
        <v>2024</v>
      </c>
    </row>
    <row r="102" spans="1:16" x14ac:dyDescent="0.3">
      <c r="A102" t="s">
        <v>7</v>
      </c>
      <c r="B102" t="s">
        <v>17</v>
      </c>
      <c r="C102" s="5" t="s">
        <v>61</v>
      </c>
      <c r="D102" s="5" t="s">
        <v>38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45200</v>
      </c>
      <c r="N102" s="8">
        <v>10</v>
      </c>
      <c r="O102" s="5" t="s">
        <v>28</v>
      </c>
      <c r="P102" s="7">
        <v>2023</v>
      </c>
    </row>
    <row r="103" spans="1:16" x14ac:dyDescent="0.3">
      <c r="A103" t="s">
        <v>10</v>
      </c>
      <c r="B103" t="s">
        <v>16</v>
      </c>
      <c r="C103" s="5" t="s">
        <v>61</v>
      </c>
      <c r="D103" s="5" t="s">
        <v>38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45231</v>
      </c>
      <c r="N103" s="8">
        <v>11</v>
      </c>
      <c r="O103" s="5" t="s">
        <v>29</v>
      </c>
      <c r="P103" s="7">
        <v>2023</v>
      </c>
    </row>
    <row r="104" spans="1:16" x14ac:dyDescent="0.3">
      <c r="A104" t="s">
        <v>10</v>
      </c>
      <c r="B104" t="s">
        <v>14</v>
      </c>
      <c r="C104" s="5" t="s">
        <v>61</v>
      </c>
      <c r="D104" s="5" t="s">
        <v>38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45627</v>
      </c>
      <c r="N104" s="8">
        <v>12</v>
      </c>
      <c r="O104" s="5" t="s">
        <v>30</v>
      </c>
      <c r="P104" s="7">
        <v>2024</v>
      </c>
    </row>
    <row r="105" spans="1:16" x14ac:dyDescent="0.3">
      <c r="A105" t="s">
        <v>11</v>
      </c>
      <c r="B105" t="s">
        <v>15</v>
      </c>
      <c r="C105" s="5" t="s">
        <v>62</v>
      </c>
      <c r="D105" s="5" t="s">
        <v>38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45444</v>
      </c>
      <c r="N105" s="8">
        <v>6</v>
      </c>
      <c r="O105" s="5" t="s">
        <v>24</v>
      </c>
      <c r="P105" s="7">
        <v>2024</v>
      </c>
    </row>
    <row r="106" spans="1:16" x14ac:dyDescent="0.3">
      <c r="A106" t="s">
        <v>10</v>
      </c>
      <c r="B106" t="s">
        <v>15</v>
      </c>
      <c r="C106" s="5" t="s">
        <v>62</v>
      </c>
      <c r="D106" s="5" t="s">
        <v>38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45566</v>
      </c>
      <c r="N106" s="8">
        <v>10</v>
      </c>
      <c r="O106" s="5" t="s">
        <v>28</v>
      </c>
      <c r="P106" s="7">
        <v>2024</v>
      </c>
    </row>
    <row r="107" spans="1:16" x14ac:dyDescent="0.3">
      <c r="A107" t="s">
        <v>11</v>
      </c>
      <c r="B107" t="s">
        <v>18</v>
      </c>
      <c r="C107" s="5" t="s">
        <v>62</v>
      </c>
      <c r="D107" s="5" t="s">
        <v>38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45597</v>
      </c>
      <c r="N107" s="8">
        <v>11</v>
      </c>
      <c r="O107" s="5" t="s">
        <v>29</v>
      </c>
      <c r="P107" s="7">
        <v>2024</v>
      </c>
    </row>
    <row r="108" spans="1:16" x14ac:dyDescent="0.3">
      <c r="A108" t="s">
        <v>9</v>
      </c>
      <c r="B108" t="s">
        <v>18</v>
      </c>
      <c r="C108" s="5" t="s">
        <v>62</v>
      </c>
      <c r="D108" s="5" t="s">
        <v>38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45231</v>
      </c>
      <c r="N108" s="8">
        <v>11</v>
      </c>
      <c r="O108" s="5" t="s">
        <v>29</v>
      </c>
      <c r="P108" s="7">
        <v>2023</v>
      </c>
    </row>
    <row r="109" spans="1:16" x14ac:dyDescent="0.3">
      <c r="A109" t="s">
        <v>8</v>
      </c>
      <c r="B109" t="s">
        <v>14</v>
      </c>
      <c r="C109" s="5" t="s">
        <v>63</v>
      </c>
      <c r="D109" s="5" t="s">
        <v>38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45323</v>
      </c>
      <c r="N109" s="8">
        <v>2</v>
      </c>
      <c r="O109" s="5" t="s">
        <v>20</v>
      </c>
      <c r="P109" s="7">
        <v>2024</v>
      </c>
    </row>
    <row r="110" spans="1:16" x14ac:dyDescent="0.3">
      <c r="A110" t="s">
        <v>7</v>
      </c>
      <c r="B110" t="s">
        <v>16</v>
      </c>
      <c r="C110" s="5" t="s">
        <v>63</v>
      </c>
      <c r="D110" s="5" t="s">
        <v>38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45413</v>
      </c>
      <c r="N110" s="8">
        <v>5</v>
      </c>
      <c r="O110" s="5" t="s">
        <v>23</v>
      </c>
      <c r="P110" s="7">
        <v>2024</v>
      </c>
    </row>
    <row r="111" spans="1:16" x14ac:dyDescent="0.3">
      <c r="A111" t="s">
        <v>7</v>
      </c>
      <c r="B111" t="s">
        <v>17</v>
      </c>
      <c r="C111" s="5" t="s">
        <v>63</v>
      </c>
      <c r="D111" s="5" t="s">
        <v>38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45413</v>
      </c>
      <c r="N111" s="8">
        <v>5</v>
      </c>
      <c r="O111" s="5" t="s">
        <v>23</v>
      </c>
      <c r="P111" s="7">
        <v>2024</v>
      </c>
    </row>
    <row r="112" spans="1:16" x14ac:dyDescent="0.3">
      <c r="A112" t="s">
        <v>11</v>
      </c>
      <c r="B112" t="s">
        <v>15</v>
      </c>
      <c r="C112" s="5" t="s">
        <v>63</v>
      </c>
      <c r="D112" s="5" t="s">
        <v>38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45444</v>
      </c>
      <c r="N112" s="8">
        <v>6</v>
      </c>
      <c r="O112" s="5" t="s">
        <v>24</v>
      </c>
      <c r="P112" s="7">
        <v>2024</v>
      </c>
    </row>
    <row r="113" spans="1:16" x14ac:dyDescent="0.3">
      <c r="A113" t="s">
        <v>9</v>
      </c>
      <c r="B113" t="s">
        <v>18</v>
      </c>
      <c r="C113" s="5" t="s">
        <v>63</v>
      </c>
      <c r="D113" s="5" t="s">
        <v>38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45444</v>
      </c>
      <c r="N113" s="8">
        <v>6</v>
      </c>
      <c r="O113" s="5" t="s">
        <v>24</v>
      </c>
      <c r="P113" s="7">
        <v>2024</v>
      </c>
    </row>
    <row r="114" spans="1:16" x14ac:dyDescent="0.3">
      <c r="A114" t="s">
        <v>11</v>
      </c>
      <c r="B114" t="s">
        <v>14</v>
      </c>
      <c r="C114" s="5" t="s">
        <v>63</v>
      </c>
      <c r="D114" s="5" t="s">
        <v>38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45566</v>
      </c>
      <c r="N114" s="8">
        <v>10</v>
      </c>
      <c r="O114" s="5" t="s">
        <v>28</v>
      </c>
      <c r="P114" s="7">
        <v>2024</v>
      </c>
    </row>
    <row r="115" spans="1:16" x14ac:dyDescent="0.3">
      <c r="A115" t="s">
        <v>9</v>
      </c>
      <c r="B115" t="s">
        <v>17</v>
      </c>
      <c r="C115" s="5" t="s">
        <v>63</v>
      </c>
      <c r="D115" s="5" t="s">
        <v>38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45200</v>
      </c>
      <c r="N115" s="8">
        <v>10</v>
      </c>
      <c r="O115" s="5" t="s">
        <v>28</v>
      </c>
      <c r="P115" s="7">
        <v>2023</v>
      </c>
    </row>
    <row r="116" spans="1:16" x14ac:dyDescent="0.3">
      <c r="A116" t="s">
        <v>9</v>
      </c>
      <c r="B116" t="s">
        <v>18</v>
      </c>
      <c r="C116" s="5" t="s">
        <v>63</v>
      </c>
      <c r="D116" s="5" t="s">
        <v>38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45200</v>
      </c>
      <c r="N116" s="8">
        <v>10</v>
      </c>
      <c r="O116" s="5" t="s">
        <v>28</v>
      </c>
      <c r="P116" s="7">
        <v>2023</v>
      </c>
    </row>
    <row r="117" spans="1:16" x14ac:dyDescent="0.3">
      <c r="A117" t="s">
        <v>11</v>
      </c>
      <c r="B117" t="s">
        <v>16</v>
      </c>
      <c r="C117" s="5" t="s">
        <v>63</v>
      </c>
      <c r="D117" s="5" t="s">
        <v>38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45231</v>
      </c>
      <c r="N117" s="8">
        <v>11</v>
      </c>
      <c r="O117" s="5" t="s">
        <v>29</v>
      </c>
      <c r="P117" s="7">
        <v>2023</v>
      </c>
    </row>
    <row r="118" spans="1:16" x14ac:dyDescent="0.3">
      <c r="A118" t="s">
        <v>7</v>
      </c>
      <c r="B118" t="s">
        <v>14</v>
      </c>
      <c r="C118" s="5" t="s">
        <v>63</v>
      </c>
      <c r="D118" s="5" t="s">
        <v>38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45627</v>
      </c>
      <c r="N118" s="8">
        <v>12</v>
      </c>
      <c r="O118" s="5" t="s">
        <v>30</v>
      </c>
      <c r="P118" s="7">
        <v>2024</v>
      </c>
    </row>
    <row r="119" spans="1:16" x14ac:dyDescent="0.3">
      <c r="A119" t="s">
        <v>10</v>
      </c>
      <c r="B119" t="s">
        <v>14</v>
      </c>
      <c r="C119" s="5" t="s">
        <v>63</v>
      </c>
      <c r="D119" s="5" t="s">
        <v>38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45627</v>
      </c>
      <c r="N119" s="8">
        <v>12</v>
      </c>
      <c r="O119" s="5" t="s">
        <v>30</v>
      </c>
      <c r="P119" s="7">
        <v>2024</v>
      </c>
    </row>
    <row r="120" spans="1:16" x14ac:dyDescent="0.3">
      <c r="A120" t="s">
        <v>9</v>
      </c>
      <c r="B120" t="s">
        <v>14</v>
      </c>
      <c r="C120" s="5" t="s">
        <v>63</v>
      </c>
      <c r="D120" s="5" t="s">
        <v>38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45627</v>
      </c>
      <c r="N120" s="8">
        <v>12</v>
      </c>
      <c r="O120" s="5" t="s">
        <v>30</v>
      </c>
      <c r="P120" s="7">
        <v>2024</v>
      </c>
    </row>
    <row r="121" spans="1:16" x14ac:dyDescent="0.3">
      <c r="A121" t="s">
        <v>8</v>
      </c>
      <c r="B121" t="s">
        <v>15</v>
      </c>
      <c r="C121" s="5" t="s">
        <v>63</v>
      </c>
      <c r="D121" s="5" t="s">
        <v>38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45261</v>
      </c>
      <c r="N121" s="8">
        <v>12</v>
      </c>
      <c r="O121" s="5" t="s">
        <v>30</v>
      </c>
      <c r="P121" s="7">
        <v>2023</v>
      </c>
    </row>
    <row r="122" spans="1:16" x14ac:dyDescent="0.3">
      <c r="A122" t="s">
        <v>10</v>
      </c>
      <c r="B122" t="s">
        <v>15</v>
      </c>
      <c r="C122" s="5" t="s">
        <v>63</v>
      </c>
      <c r="D122" s="5" t="s">
        <v>38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45261</v>
      </c>
      <c r="N122" s="8">
        <v>12</v>
      </c>
      <c r="O122" s="5" t="s">
        <v>30</v>
      </c>
      <c r="P122" s="7">
        <v>2023</v>
      </c>
    </row>
    <row r="123" spans="1:16" x14ac:dyDescent="0.3">
      <c r="A123" t="s">
        <v>11</v>
      </c>
      <c r="B123" t="s">
        <v>16</v>
      </c>
      <c r="C123" s="5" t="s">
        <v>63</v>
      </c>
      <c r="D123" s="5" t="s">
        <v>38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45627</v>
      </c>
      <c r="N123" s="8">
        <v>12</v>
      </c>
      <c r="O123" s="5" t="s">
        <v>30</v>
      </c>
      <c r="P123" s="7">
        <v>2024</v>
      </c>
    </row>
    <row r="124" spans="1:16" x14ac:dyDescent="0.3">
      <c r="A124" t="s">
        <v>11</v>
      </c>
      <c r="B124" t="s">
        <v>18</v>
      </c>
      <c r="C124" s="5" t="s">
        <v>63</v>
      </c>
      <c r="D124" s="5" t="s">
        <v>38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45627</v>
      </c>
      <c r="N124" s="8">
        <v>12</v>
      </c>
      <c r="O124" s="5" t="s">
        <v>30</v>
      </c>
      <c r="P124" s="7">
        <v>2024</v>
      </c>
    </row>
    <row r="125" spans="1:16" x14ac:dyDescent="0.3">
      <c r="A125" t="s">
        <v>10</v>
      </c>
      <c r="B125" t="s">
        <v>15</v>
      </c>
      <c r="C125" s="5" t="s">
        <v>64</v>
      </c>
      <c r="D125" s="5" t="s">
        <v>38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45566</v>
      </c>
      <c r="N125" s="8">
        <v>10</v>
      </c>
      <c r="O125" s="5" t="s">
        <v>28</v>
      </c>
      <c r="P125" s="7">
        <v>2024</v>
      </c>
    </row>
    <row r="126" spans="1:16" x14ac:dyDescent="0.3">
      <c r="A126" t="s">
        <v>10</v>
      </c>
      <c r="B126" t="s">
        <v>17</v>
      </c>
      <c r="C126" s="5" t="s">
        <v>64</v>
      </c>
      <c r="D126" s="5" t="s">
        <v>38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45200</v>
      </c>
      <c r="N126" s="8">
        <v>10</v>
      </c>
      <c r="O126" s="5" t="s">
        <v>28</v>
      </c>
      <c r="P126" s="7">
        <v>2023</v>
      </c>
    </row>
    <row r="127" spans="1:16" x14ac:dyDescent="0.3">
      <c r="A127" t="s">
        <v>10</v>
      </c>
      <c r="B127" t="s">
        <v>17</v>
      </c>
      <c r="C127" s="5" t="s">
        <v>64</v>
      </c>
      <c r="D127" s="5" t="s">
        <v>38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45566</v>
      </c>
      <c r="N127" s="8">
        <v>10</v>
      </c>
      <c r="O127" s="5" t="s">
        <v>28</v>
      </c>
      <c r="P127" s="7">
        <v>2024</v>
      </c>
    </row>
    <row r="128" spans="1:16" x14ac:dyDescent="0.3">
      <c r="A128" t="s">
        <v>9</v>
      </c>
      <c r="B128" t="s">
        <v>17</v>
      </c>
      <c r="C128" s="5" t="s">
        <v>64</v>
      </c>
      <c r="D128" s="5" t="s">
        <v>38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45200</v>
      </c>
      <c r="N128" s="8">
        <v>10</v>
      </c>
      <c r="O128" s="5" t="s">
        <v>28</v>
      </c>
      <c r="P128" s="7">
        <v>2023</v>
      </c>
    </row>
    <row r="129" spans="1:16" x14ac:dyDescent="0.3">
      <c r="A129" t="s">
        <v>9</v>
      </c>
      <c r="B129" t="s">
        <v>18</v>
      </c>
      <c r="C129" s="5" t="s">
        <v>64</v>
      </c>
      <c r="D129" s="5" t="s">
        <v>38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45200</v>
      </c>
      <c r="N129" s="8">
        <v>10</v>
      </c>
      <c r="O129" s="5" t="s">
        <v>28</v>
      </c>
      <c r="P129" s="7">
        <v>2023</v>
      </c>
    </row>
    <row r="130" spans="1:16" x14ac:dyDescent="0.3">
      <c r="A130" t="s">
        <v>11</v>
      </c>
      <c r="B130" t="s">
        <v>16</v>
      </c>
      <c r="C130" s="5" t="s">
        <v>64</v>
      </c>
      <c r="D130" s="5" t="s">
        <v>38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45627</v>
      </c>
      <c r="N130" s="8">
        <v>12</v>
      </c>
      <c r="O130" s="5" t="s">
        <v>30</v>
      </c>
      <c r="P130" s="7">
        <v>2024</v>
      </c>
    </row>
    <row r="131" spans="1:16" x14ac:dyDescent="0.3">
      <c r="A131" t="s">
        <v>10</v>
      </c>
      <c r="B131" t="s">
        <v>18</v>
      </c>
      <c r="C131" s="5" t="s">
        <v>64</v>
      </c>
      <c r="D131" s="5" t="s">
        <v>38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45261</v>
      </c>
      <c r="N131" s="8">
        <v>12</v>
      </c>
      <c r="O131" s="5" t="s">
        <v>30</v>
      </c>
      <c r="P131" s="7">
        <v>2023</v>
      </c>
    </row>
    <row r="132" spans="1:16" x14ac:dyDescent="0.3">
      <c r="A132" t="s">
        <v>11</v>
      </c>
      <c r="B132" t="s">
        <v>18</v>
      </c>
      <c r="C132" s="5" t="s">
        <v>64</v>
      </c>
      <c r="D132" s="5" t="s">
        <v>38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45627</v>
      </c>
      <c r="N132" s="8">
        <v>12</v>
      </c>
      <c r="O132" s="5" t="s">
        <v>30</v>
      </c>
      <c r="P132" s="7">
        <v>2024</v>
      </c>
    </row>
    <row r="133" spans="1:16" x14ac:dyDescent="0.3">
      <c r="A133" t="s">
        <v>9</v>
      </c>
      <c r="B133" t="s">
        <v>18</v>
      </c>
      <c r="C133" s="5" t="s">
        <v>65</v>
      </c>
      <c r="D133" s="5" t="s">
        <v>38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45444</v>
      </c>
      <c r="N133" s="8">
        <v>6</v>
      </c>
      <c r="O133" s="5" t="s">
        <v>24</v>
      </c>
      <c r="P133" s="7">
        <v>2024</v>
      </c>
    </row>
    <row r="134" spans="1:16" x14ac:dyDescent="0.3">
      <c r="A134" t="s">
        <v>7</v>
      </c>
      <c r="B134" t="s">
        <v>17</v>
      </c>
      <c r="C134" s="5" t="s">
        <v>65</v>
      </c>
      <c r="D134" s="5" t="s">
        <v>38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45200</v>
      </c>
      <c r="N134" s="8">
        <v>10</v>
      </c>
      <c r="O134" s="5" t="s">
        <v>28</v>
      </c>
      <c r="P134" s="7">
        <v>2023</v>
      </c>
    </row>
    <row r="135" spans="1:16" x14ac:dyDescent="0.3">
      <c r="A135" t="s">
        <v>10</v>
      </c>
      <c r="B135" t="s">
        <v>17</v>
      </c>
      <c r="C135" s="5" t="s">
        <v>65</v>
      </c>
      <c r="D135" s="5" t="s">
        <v>38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45566</v>
      </c>
      <c r="N135" s="8">
        <v>10</v>
      </c>
      <c r="O135" s="5" t="s">
        <v>28</v>
      </c>
      <c r="P135" s="7">
        <v>2024</v>
      </c>
    </row>
    <row r="136" spans="1:16" x14ac:dyDescent="0.3">
      <c r="A136" t="s">
        <v>9</v>
      </c>
      <c r="B136" t="s">
        <v>14</v>
      </c>
      <c r="C136" s="5" t="s">
        <v>65</v>
      </c>
      <c r="D136" s="5" t="s">
        <v>38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45627</v>
      </c>
      <c r="N136" s="8">
        <v>12</v>
      </c>
      <c r="O136" s="5" t="s">
        <v>30</v>
      </c>
      <c r="P136" s="7">
        <v>2024</v>
      </c>
    </row>
    <row r="137" spans="1:16" x14ac:dyDescent="0.3">
      <c r="A137" t="s">
        <v>10</v>
      </c>
      <c r="B137" t="s">
        <v>15</v>
      </c>
      <c r="C137" s="5" t="s">
        <v>65</v>
      </c>
      <c r="D137" s="5" t="s">
        <v>38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45261</v>
      </c>
      <c r="N137" s="8">
        <v>12</v>
      </c>
      <c r="O137" s="5" t="s">
        <v>30</v>
      </c>
      <c r="P137" s="7">
        <v>2023</v>
      </c>
    </row>
    <row r="138" spans="1:16" x14ac:dyDescent="0.3">
      <c r="A138" t="s">
        <v>10</v>
      </c>
      <c r="B138" t="s">
        <v>18</v>
      </c>
      <c r="C138" s="5" t="s">
        <v>65</v>
      </c>
      <c r="D138" s="5" t="s">
        <v>38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45261</v>
      </c>
      <c r="N138" s="8">
        <v>12</v>
      </c>
      <c r="O138" s="5" t="s">
        <v>30</v>
      </c>
      <c r="P138" s="7">
        <v>2023</v>
      </c>
    </row>
    <row r="139" spans="1:16" x14ac:dyDescent="0.3">
      <c r="A139" t="s">
        <v>7</v>
      </c>
      <c r="B139" t="s">
        <v>17</v>
      </c>
      <c r="C139" s="5" t="s">
        <v>66</v>
      </c>
      <c r="D139" s="5" t="s">
        <v>38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45352</v>
      </c>
      <c r="N139" s="8">
        <v>3</v>
      </c>
      <c r="O139" s="5" t="s">
        <v>21</v>
      </c>
      <c r="P139" s="7">
        <v>2024</v>
      </c>
    </row>
    <row r="140" spans="1:16" x14ac:dyDescent="0.3">
      <c r="A140" t="s">
        <v>7</v>
      </c>
      <c r="B140" t="s">
        <v>18</v>
      </c>
      <c r="C140" s="5" t="s">
        <v>66</v>
      </c>
      <c r="D140" s="5" t="s">
        <v>38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45352</v>
      </c>
      <c r="N140" s="8">
        <v>3</v>
      </c>
      <c r="O140" s="5" t="s">
        <v>21</v>
      </c>
      <c r="P140" s="7">
        <v>2024</v>
      </c>
    </row>
    <row r="141" spans="1:16" x14ac:dyDescent="0.3">
      <c r="A141" t="s">
        <v>9</v>
      </c>
      <c r="B141" t="s">
        <v>17</v>
      </c>
      <c r="C141" s="5" t="s">
        <v>66</v>
      </c>
      <c r="D141" s="5" t="s">
        <v>38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45413</v>
      </c>
      <c r="N141" s="8">
        <v>5</v>
      </c>
      <c r="O141" s="5" t="s">
        <v>23</v>
      </c>
      <c r="P141" s="7">
        <v>2024</v>
      </c>
    </row>
    <row r="142" spans="1:16" x14ac:dyDescent="0.3">
      <c r="A142" t="s">
        <v>10</v>
      </c>
      <c r="B142" t="s">
        <v>17</v>
      </c>
      <c r="C142" s="5" t="s">
        <v>66</v>
      </c>
      <c r="D142" s="5" t="s">
        <v>38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45200</v>
      </c>
      <c r="N142" s="8">
        <v>10</v>
      </c>
      <c r="O142" s="5" t="s">
        <v>28</v>
      </c>
      <c r="P142" s="7">
        <v>2023</v>
      </c>
    </row>
    <row r="143" spans="1:16" x14ac:dyDescent="0.3">
      <c r="A143" t="s">
        <v>10</v>
      </c>
      <c r="B143" t="s">
        <v>15</v>
      </c>
      <c r="C143" s="5" t="s">
        <v>66</v>
      </c>
      <c r="D143" s="5" t="s">
        <v>38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45597</v>
      </c>
      <c r="N143" s="8">
        <v>11</v>
      </c>
      <c r="O143" s="5" t="s">
        <v>29</v>
      </c>
      <c r="P143" s="7">
        <v>2024</v>
      </c>
    </row>
    <row r="144" spans="1:16" x14ac:dyDescent="0.3">
      <c r="A144" t="s">
        <v>10</v>
      </c>
      <c r="B144" t="s">
        <v>16</v>
      </c>
      <c r="C144" s="5" t="s">
        <v>66</v>
      </c>
      <c r="D144" s="5" t="s">
        <v>38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45597</v>
      </c>
      <c r="N144" s="8">
        <v>11</v>
      </c>
      <c r="O144" s="5" t="s">
        <v>29</v>
      </c>
      <c r="P144" s="7">
        <v>2024</v>
      </c>
    </row>
    <row r="145" spans="1:16" x14ac:dyDescent="0.3">
      <c r="A145" t="s">
        <v>7</v>
      </c>
      <c r="B145" t="s">
        <v>14</v>
      </c>
      <c r="C145" s="5" t="s">
        <v>66</v>
      </c>
      <c r="D145" s="5" t="s">
        <v>38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45627</v>
      </c>
      <c r="N145" s="8">
        <v>12</v>
      </c>
      <c r="O145" s="5" t="s">
        <v>30</v>
      </c>
      <c r="P145" s="7">
        <v>2024</v>
      </c>
    </row>
    <row r="146" spans="1:16" x14ac:dyDescent="0.3">
      <c r="A146" t="s">
        <v>9</v>
      </c>
      <c r="B146" t="s">
        <v>16</v>
      </c>
      <c r="C146" s="5" t="s">
        <v>61</v>
      </c>
      <c r="D146" s="5" t="s">
        <v>38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45383</v>
      </c>
      <c r="N146" s="8">
        <v>4</v>
      </c>
      <c r="O146" s="5" t="s">
        <v>22</v>
      </c>
      <c r="P146" s="7">
        <v>2024</v>
      </c>
    </row>
    <row r="147" spans="1:16" x14ac:dyDescent="0.3">
      <c r="A147" t="s">
        <v>10</v>
      </c>
      <c r="B147" t="s">
        <v>17</v>
      </c>
      <c r="C147" s="5" t="s">
        <v>61</v>
      </c>
      <c r="D147" s="5" t="s">
        <v>38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45383</v>
      </c>
      <c r="N147" s="8">
        <v>4</v>
      </c>
      <c r="O147" s="5" t="s">
        <v>22</v>
      </c>
      <c r="P147" s="7">
        <v>2024</v>
      </c>
    </row>
    <row r="148" spans="1:16" x14ac:dyDescent="0.3">
      <c r="A148" t="s">
        <v>7</v>
      </c>
      <c r="B148" t="s">
        <v>17</v>
      </c>
      <c r="C148" s="5" t="s">
        <v>61</v>
      </c>
      <c r="D148" s="5" t="s">
        <v>38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45444</v>
      </c>
      <c r="N148" s="8">
        <v>6</v>
      </c>
      <c r="O148" s="5" t="s">
        <v>24</v>
      </c>
      <c r="P148" s="7">
        <v>2024</v>
      </c>
    </row>
    <row r="149" spans="1:16" x14ac:dyDescent="0.3">
      <c r="A149" t="s">
        <v>11</v>
      </c>
      <c r="B149" t="s">
        <v>15</v>
      </c>
      <c r="C149" s="5" t="s">
        <v>61</v>
      </c>
      <c r="D149" s="5" t="s">
        <v>38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45536</v>
      </c>
      <c r="N149" s="8">
        <v>9</v>
      </c>
      <c r="O149" s="5" t="s">
        <v>27</v>
      </c>
      <c r="P149" s="7">
        <v>2024</v>
      </c>
    </row>
    <row r="150" spans="1:16" x14ac:dyDescent="0.3">
      <c r="A150" t="s">
        <v>11</v>
      </c>
      <c r="B150" t="s">
        <v>14</v>
      </c>
      <c r="C150" s="5" t="s">
        <v>61</v>
      </c>
      <c r="D150" s="5" t="s">
        <v>38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45261</v>
      </c>
      <c r="N150" s="8">
        <v>12</v>
      </c>
      <c r="O150" s="5" t="s">
        <v>30</v>
      </c>
      <c r="P150" s="7">
        <v>2023</v>
      </c>
    </row>
    <row r="151" spans="1:16" x14ac:dyDescent="0.3">
      <c r="A151" t="s">
        <v>10</v>
      </c>
      <c r="B151" t="s">
        <v>17</v>
      </c>
      <c r="C151" s="5" t="s">
        <v>62</v>
      </c>
      <c r="D151" s="5" t="s">
        <v>38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45323</v>
      </c>
      <c r="N151" s="8">
        <v>2</v>
      </c>
      <c r="O151" s="5" t="s">
        <v>20</v>
      </c>
      <c r="P151" s="7">
        <v>2024</v>
      </c>
    </row>
    <row r="152" spans="1:16" x14ac:dyDescent="0.3">
      <c r="A152" t="s">
        <v>11</v>
      </c>
      <c r="B152" t="s">
        <v>16</v>
      </c>
      <c r="C152" s="5" t="s">
        <v>62</v>
      </c>
      <c r="D152" s="5" t="s">
        <v>38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45444</v>
      </c>
      <c r="N152" s="8">
        <v>6</v>
      </c>
      <c r="O152" s="5" t="s">
        <v>24</v>
      </c>
      <c r="P152" s="7">
        <v>2024</v>
      </c>
    </row>
    <row r="153" spans="1:16" x14ac:dyDescent="0.3">
      <c r="A153" t="s">
        <v>10</v>
      </c>
      <c r="B153" t="s">
        <v>16</v>
      </c>
      <c r="C153" s="5" t="s">
        <v>62</v>
      </c>
      <c r="D153" s="5" t="s">
        <v>38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45536</v>
      </c>
      <c r="N153" s="8">
        <v>9</v>
      </c>
      <c r="O153" s="5" t="s">
        <v>27</v>
      </c>
      <c r="P153" s="7">
        <v>2024</v>
      </c>
    </row>
    <row r="154" spans="1:16" x14ac:dyDescent="0.3">
      <c r="A154" t="s">
        <v>10</v>
      </c>
      <c r="B154" t="s">
        <v>17</v>
      </c>
      <c r="C154" s="5" t="s">
        <v>62</v>
      </c>
      <c r="D154" s="5" t="s">
        <v>38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45170</v>
      </c>
      <c r="N154" s="8">
        <v>9</v>
      </c>
      <c r="O154" s="5" t="s">
        <v>27</v>
      </c>
      <c r="P154" s="7">
        <v>2023</v>
      </c>
    </row>
    <row r="155" spans="1:16" x14ac:dyDescent="0.3">
      <c r="A155" t="s">
        <v>9</v>
      </c>
      <c r="B155" t="s">
        <v>16</v>
      </c>
      <c r="C155" s="5" t="s">
        <v>62</v>
      </c>
      <c r="D155" s="5" t="s">
        <v>38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45627</v>
      </c>
      <c r="N155" s="8">
        <v>12</v>
      </c>
      <c r="O155" s="5" t="s">
        <v>30</v>
      </c>
      <c r="P155" s="7">
        <v>2024</v>
      </c>
    </row>
    <row r="156" spans="1:16" x14ac:dyDescent="0.3">
      <c r="A156" t="s">
        <v>9</v>
      </c>
      <c r="B156" t="s">
        <v>17</v>
      </c>
      <c r="C156" s="5" t="s">
        <v>62</v>
      </c>
      <c r="D156" s="5" t="s">
        <v>38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45627</v>
      </c>
      <c r="N156" s="8">
        <v>12</v>
      </c>
      <c r="O156" s="5" t="s">
        <v>30</v>
      </c>
      <c r="P156" s="7">
        <v>2024</v>
      </c>
    </row>
    <row r="157" spans="1:16" x14ac:dyDescent="0.3">
      <c r="A157" t="s">
        <v>7</v>
      </c>
      <c r="B157" t="s">
        <v>16</v>
      </c>
      <c r="C157" s="5" t="s">
        <v>63</v>
      </c>
      <c r="D157" s="5" t="s">
        <v>38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45292</v>
      </c>
      <c r="N157" s="8">
        <v>1</v>
      </c>
      <c r="O157" s="5" t="s">
        <v>19</v>
      </c>
      <c r="P157" s="7">
        <v>2024</v>
      </c>
    </row>
    <row r="158" spans="1:16" x14ac:dyDescent="0.3">
      <c r="A158" t="s">
        <v>9</v>
      </c>
      <c r="B158" t="s">
        <v>14</v>
      </c>
      <c r="C158" s="5" t="s">
        <v>63</v>
      </c>
      <c r="D158" s="5" t="s">
        <v>38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45352</v>
      </c>
      <c r="N158" s="8">
        <v>3</v>
      </c>
      <c r="O158" s="5" t="s">
        <v>21</v>
      </c>
      <c r="P158" s="7">
        <v>2024</v>
      </c>
    </row>
    <row r="159" spans="1:16" x14ac:dyDescent="0.3">
      <c r="A159" t="s">
        <v>11</v>
      </c>
      <c r="B159" t="s">
        <v>16</v>
      </c>
      <c r="C159" s="5" t="s">
        <v>63</v>
      </c>
      <c r="D159" s="5" t="s">
        <v>38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45444</v>
      </c>
      <c r="N159" s="8">
        <v>6</v>
      </c>
      <c r="O159" s="5" t="s">
        <v>24</v>
      </c>
      <c r="P159" s="7">
        <v>2024</v>
      </c>
    </row>
    <row r="160" spans="1:16" x14ac:dyDescent="0.3">
      <c r="A160" t="s">
        <v>7</v>
      </c>
      <c r="B160" t="s">
        <v>17</v>
      </c>
      <c r="C160" s="5" t="s">
        <v>63</v>
      </c>
      <c r="D160" s="5" t="s">
        <v>38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45444</v>
      </c>
      <c r="N160" s="8">
        <v>6</v>
      </c>
      <c r="O160" s="5" t="s">
        <v>24</v>
      </c>
      <c r="P160" s="7">
        <v>2024</v>
      </c>
    </row>
    <row r="161" spans="1:16" x14ac:dyDescent="0.3">
      <c r="A161" t="s">
        <v>9</v>
      </c>
      <c r="B161" t="s">
        <v>17</v>
      </c>
      <c r="C161" s="5" t="s">
        <v>63</v>
      </c>
      <c r="D161" s="5" t="s">
        <v>38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45444</v>
      </c>
      <c r="N161" s="8">
        <v>6</v>
      </c>
      <c r="O161" s="5" t="s">
        <v>24</v>
      </c>
      <c r="P161" s="7">
        <v>2024</v>
      </c>
    </row>
    <row r="162" spans="1:16" x14ac:dyDescent="0.3">
      <c r="A162" t="s">
        <v>11</v>
      </c>
      <c r="B162" t="s">
        <v>15</v>
      </c>
      <c r="C162" s="5" t="s">
        <v>63</v>
      </c>
      <c r="D162" s="5" t="s">
        <v>38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45474</v>
      </c>
      <c r="N162" s="8">
        <v>7</v>
      </c>
      <c r="O162" s="5" t="s">
        <v>25</v>
      </c>
      <c r="P162" s="7">
        <v>2024</v>
      </c>
    </row>
    <row r="163" spans="1:16" x14ac:dyDescent="0.3">
      <c r="A163" t="s">
        <v>9</v>
      </c>
      <c r="B163" t="s">
        <v>14</v>
      </c>
      <c r="C163" s="5" t="s">
        <v>63</v>
      </c>
      <c r="D163" s="5" t="s">
        <v>38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45566</v>
      </c>
      <c r="N163" s="8">
        <v>10</v>
      </c>
      <c r="O163" s="5" t="s">
        <v>28</v>
      </c>
      <c r="P163" s="7">
        <v>2024</v>
      </c>
    </row>
    <row r="164" spans="1:16" x14ac:dyDescent="0.3">
      <c r="A164" t="s">
        <v>8</v>
      </c>
      <c r="B164" t="s">
        <v>17</v>
      </c>
      <c r="C164" s="5" t="s">
        <v>63</v>
      </c>
      <c r="D164" s="5" t="s">
        <v>38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45200</v>
      </c>
      <c r="N164" s="8">
        <v>10</v>
      </c>
      <c r="O164" s="5" t="s">
        <v>28</v>
      </c>
      <c r="P164" s="7">
        <v>2023</v>
      </c>
    </row>
    <row r="165" spans="1:16" x14ac:dyDescent="0.3">
      <c r="A165" t="s">
        <v>9</v>
      </c>
      <c r="B165" t="s">
        <v>16</v>
      </c>
      <c r="C165" s="5" t="s">
        <v>63</v>
      </c>
      <c r="D165" s="5" t="s">
        <v>38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45627</v>
      </c>
      <c r="N165" s="8">
        <v>12</v>
      </c>
      <c r="O165" s="5" t="s">
        <v>30</v>
      </c>
      <c r="P165" s="7">
        <v>2024</v>
      </c>
    </row>
    <row r="166" spans="1:16" x14ac:dyDescent="0.3">
      <c r="A166" t="s">
        <v>9</v>
      </c>
      <c r="B166" t="s">
        <v>17</v>
      </c>
      <c r="C166" s="5" t="s">
        <v>63</v>
      </c>
      <c r="D166" s="5" t="s">
        <v>38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45627</v>
      </c>
      <c r="N166" s="8">
        <v>12</v>
      </c>
      <c r="O166" s="5" t="s">
        <v>30</v>
      </c>
      <c r="P166" s="7">
        <v>2024</v>
      </c>
    </row>
    <row r="167" spans="1:16" x14ac:dyDescent="0.3">
      <c r="A167" t="s">
        <v>9</v>
      </c>
      <c r="B167" t="s">
        <v>14</v>
      </c>
      <c r="C167" s="5" t="s">
        <v>64</v>
      </c>
      <c r="D167" s="5" t="s">
        <v>38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45566</v>
      </c>
      <c r="N167" s="8">
        <v>10</v>
      </c>
      <c r="O167" s="5" t="s">
        <v>28</v>
      </c>
      <c r="P167" s="7">
        <v>2024</v>
      </c>
    </row>
    <row r="168" spans="1:16" x14ac:dyDescent="0.3">
      <c r="A168" t="s">
        <v>7</v>
      </c>
      <c r="B168" t="s">
        <v>15</v>
      </c>
      <c r="C168" s="5" t="s">
        <v>65</v>
      </c>
      <c r="D168" s="5" t="s">
        <v>38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45323</v>
      </c>
      <c r="N168" s="8">
        <v>2</v>
      </c>
      <c r="O168" s="5" t="s">
        <v>20</v>
      </c>
      <c r="P168" s="7">
        <v>2024</v>
      </c>
    </row>
    <row r="169" spans="1:16" x14ac:dyDescent="0.3">
      <c r="A169" t="s">
        <v>11</v>
      </c>
      <c r="B169" t="s">
        <v>18</v>
      </c>
      <c r="C169" s="5" t="s">
        <v>65</v>
      </c>
      <c r="D169" s="5" t="s">
        <v>38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45383</v>
      </c>
      <c r="N169" s="8">
        <v>4</v>
      </c>
      <c r="O169" s="5" t="s">
        <v>22</v>
      </c>
      <c r="P169" s="7">
        <v>2024</v>
      </c>
    </row>
    <row r="170" spans="1:16" x14ac:dyDescent="0.3">
      <c r="A170" t="s">
        <v>9</v>
      </c>
      <c r="B170" t="s">
        <v>17</v>
      </c>
      <c r="C170" s="5" t="s">
        <v>65</v>
      </c>
      <c r="D170" s="5" t="s">
        <v>38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45444</v>
      </c>
      <c r="N170" s="8">
        <v>6</v>
      </c>
      <c r="O170" s="5" t="s">
        <v>24</v>
      </c>
      <c r="P170" s="7">
        <v>2024</v>
      </c>
    </row>
    <row r="171" spans="1:16" x14ac:dyDescent="0.3">
      <c r="A171" t="s">
        <v>7</v>
      </c>
      <c r="B171" t="s">
        <v>14</v>
      </c>
      <c r="C171" s="5" t="s">
        <v>65</v>
      </c>
      <c r="D171" s="5" t="s">
        <v>38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45505</v>
      </c>
      <c r="N171" s="8">
        <v>8</v>
      </c>
      <c r="O171" s="5" t="s">
        <v>26</v>
      </c>
      <c r="P171" s="7">
        <v>2024</v>
      </c>
    </row>
    <row r="172" spans="1:16" x14ac:dyDescent="0.3">
      <c r="A172" t="s">
        <v>10</v>
      </c>
      <c r="B172" t="s">
        <v>18</v>
      </c>
      <c r="C172" s="5" t="s">
        <v>65</v>
      </c>
      <c r="D172" s="5" t="s">
        <v>38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45505</v>
      </c>
      <c r="N172" s="8">
        <v>8</v>
      </c>
      <c r="O172" s="5" t="s">
        <v>26</v>
      </c>
      <c r="P172" s="7">
        <v>2024</v>
      </c>
    </row>
    <row r="173" spans="1:16" x14ac:dyDescent="0.3">
      <c r="A173" t="s">
        <v>8</v>
      </c>
      <c r="B173" t="s">
        <v>17</v>
      </c>
      <c r="C173" s="5" t="s">
        <v>65</v>
      </c>
      <c r="D173" s="5" t="s">
        <v>38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45200</v>
      </c>
      <c r="N173" s="8">
        <v>10</v>
      </c>
      <c r="O173" s="5" t="s">
        <v>28</v>
      </c>
      <c r="P173" s="7">
        <v>2023</v>
      </c>
    </row>
    <row r="174" spans="1:16" x14ac:dyDescent="0.3">
      <c r="A174" t="s">
        <v>10</v>
      </c>
      <c r="B174" t="s">
        <v>14</v>
      </c>
      <c r="C174" s="5" t="s">
        <v>61</v>
      </c>
      <c r="D174" s="5" t="s">
        <v>38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45413</v>
      </c>
      <c r="N174" s="8">
        <v>5</v>
      </c>
      <c r="O174" s="5" t="s">
        <v>23</v>
      </c>
      <c r="P174" s="7">
        <v>2024</v>
      </c>
    </row>
    <row r="175" spans="1:16" x14ac:dyDescent="0.3">
      <c r="A175" t="s">
        <v>10</v>
      </c>
      <c r="B175" t="s">
        <v>18</v>
      </c>
      <c r="C175" s="5" t="s">
        <v>63</v>
      </c>
      <c r="D175" s="5" t="s">
        <v>38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45170</v>
      </c>
      <c r="N175" s="8">
        <v>9</v>
      </c>
      <c r="O175" s="5" t="s">
        <v>27</v>
      </c>
      <c r="P175" s="7">
        <v>2023</v>
      </c>
    </row>
    <row r="176" spans="1:16" x14ac:dyDescent="0.3">
      <c r="A176" t="s">
        <v>10</v>
      </c>
      <c r="B176" t="s">
        <v>14</v>
      </c>
      <c r="C176" s="5" t="s">
        <v>64</v>
      </c>
      <c r="D176" s="5" t="s">
        <v>38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45383</v>
      </c>
      <c r="N176" s="8">
        <v>4</v>
      </c>
      <c r="O176" s="5" t="s">
        <v>22</v>
      </c>
      <c r="P176" s="7">
        <v>2024</v>
      </c>
    </row>
    <row r="177" spans="1:16" x14ac:dyDescent="0.3">
      <c r="A177" t="s">
        <v>11</v>
      </c>
      <c r="B177" t="s">
        <v>17</v>
      </c>
      <c r="C177" s="5" t="s">
        <v>65</v>
      </c>
      <c r="D177" s="5" t="s">
        <v>38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45292</v>
      </c>
      <c r="N177" s="8">
        <v>1</v>
      </c>
      <c r="O177" s="5" t="s">
        <v>19</v>
      </c>
      <c r="P177" s="7">
        <v>2024</v>
      </c>
    </row>
    <row r="178" spans="1:16" x14ac:dyDescent="0.3">
      <c r="A178" t="s">
        <v>8</v>
      </c>
      <c r="B178" t="s">
        <v>18</v>
      </c>
      <c r="C178" s="5" t="s">
        <v>62</v>
      </c>
      <c r="D178" s="5" t="s">
        <v>38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45566</v>
      </c>
      <c r="N178" s="8">
        <v>10</v>
      </c>
      <c r="O178" s="5" t="s">
        <v>28</v>
      </c>
      <c r="P178" s="7">
        <v>2024</v>
      </c>
    </row>
    <row r="179" spans="1:16" x14ac:dyDescent="0.3">
      <c r="A179" t="s">
        <v>8</v>
      </c>
      <c r="B179" t="s">
        <v>18</v>
      </c>
      <c r="C179" s="5" t="s">
        <v>63</v>
      </c>
      <c r="D179" s="5" t="s">
        <v>38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45566</v>
      </c>
      <c r="N179" s="8">
        <v>10</v>
      </c>
      <c r="O179" s="5" t="s">
        <v>28</v>
      </c>
      <c r="P179" s="7">
        <v>2024</v>
      </c>
    </row>
    <row r="180" spans="1:16" x14ac:dyDescent="0.3">
      <c r="A180" t="s">
        <v>8</v>
      </c>
      <c r="B180" t="s">
        <v>16</v>
      </c>
      <c r="C180" s="5" t="s">
        <v>63</v>
      </c>
      <c r="D180" s="5" t="s">
        <v>38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45261</v>
      </c>
      <c r="N180" s="8">
        <v>12</v>
      </c>
      <c r="O180" s="5" t="s">
        <v>30</v>
      </c>
      <c r="P180" s="7">
        <v>2023</v>
      </c>
    </row>
    <row r="181" spans="1:16" x14ac:dyDescent="0.3">
      <c r="A181" t="s">
        <v>10</v>
      </c>
      <c r="B181" t="s">
        <v>15</v>
      </c>
      <c r="C181" s="5" t="s">
        <v>64</v>
      </c>
      <c r="D181" s="5" t="s">
        <v>38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45170</v>
      </c>
      <c r="N181" s="8">
        <v>9</v>
      </c>
      <c r="O181" s="5" t="s">
        <v>27</v>
      </c>
      <c r="P181" s="7">
        <v>2023</v>
      </c>
    </row>
    <row r="182" spans="1:16" x14ac:dyDescent="0.3">
      <c r="A182" t="s">
        <v>10</v>
      </c>
      <c r="B182" t="s">
        <v>14</v>
      </c>
      <c r="C182" s="5" t="s">
        <v>61</v>
      </c>
      <c r="D182" s="5" t="s">
        <v>38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45200</v>
      </c>
      <c r="N182" s="8">
        <v>10</v>
      </c>
      <c r="O182" s="5" t="s">
        <v>28</v>
      </c>
      <c r="P182" s="7">
        <v>2023</v>
      </c>
    </row>
    <row r="183" spans="1:16" x14ac:dyDescent="0.3">
      <c r="A183" t="s">
        <v>7</v>
      </c>
      <c r="B183" t="s">
        <v>17</v>
      </c>
      <c r="C183" s="5" t="s">
        <v>61</v>
      </c>
      <c r="D183" s="5" t="s">
        <v>38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45566</v>
      </c>
      <c r="N183" s="8">
        <v>10</v>
      </c>
      <c r="O183" s="5" t="s">
        <v>28</v>
      </c>
      <c r="P183" s="7">
        <v>2024</v>
      </c>
    </row>
    <row r="184" spans="1:16" x14ac:dyDescent="0.3">
      <c r="A184" t="s">
        <v>10</v>
      </c>
      <c r="B184" t="s">
        <v>15</v>
      </c>
      <c r="C184" s="5" t="s">
        <v>61</v>
      </c>
      <c r="D184" s="5" t="s">
        <v>38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45627</v>
      </c>
      <c r="N184" s="8">
        <v>12</v>
      </c>
      <c r="O184" s="5" t="s">
        <v>30</v>
      </c>
      <c r="P184" s="7">
        <v>2024</v>
      </c>
    </row>
    <row r="185" spans="1:16" x14ac:dyDescent="0.3">
      <c r="A185" t="s">
        <v>8</v>
      </c>
      <c r="B185" t="s">
        <v>14</v>
      </c>
      <c r="C185" s="5" t="s">
        <v>62</v>
      </c>
      <c r="D185" s="5" t="s">
        <v>38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45352</v>
      </c>
      <c r="N185" s="8">
        <v>3</v>
      </c>
      <c r="O185" s="5" t="s">
        <v>21</v>
      </c>
      <c r="P185" s="7">
        <v>2024</v>
      </c>
    </row>
    <row r="186" spans="1:16" x14ac:dyDescent="0.3">
      <c r="A186" t="s">
        <v>7</v>
      </c>
      <c r="B186" t="s">
        <v>17</v>
      </c>
      <c r="C186" s="5" t="s">
        <v>62</v>
      </c>
      <c r="D186" s="5" t="s">
        <v>38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45505</v>
      </c>
      <c r="N186" s="8">
        <v>8</v>
      </c>
      <c r="O186" s="5" t="s">
        <v>26</v>
      </c>
      <c r="P186" s="7">
        <v>2024</v>
      </c>
    </row>
    <row r="187" spans="1:16" x14ac:dyDescent="0.3">
      <c r="A187" t="s">
        <v>10</v>
      </c>
      <c r="B187" t="s">
        <v>14</v>
      </c>
      <c r="C187" s="5" t="s">
        <v>62</v>
      </c>
      <c r="D187" s="5" t="s">
        <v>38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45200</v>
      </c>
      <c r="N187" s="8">
        <v>10</v>
      </c>
      <c r="O187" s="5" t="s">
        <v>28</v>
      </c>
      <c r="P187" s="7">
        <v>2023</v>
      </c>
    </row>
    <row r="188" spans="1:16" x14ac:dyDescent="0.3">
      <c r="A188" t="s">
        <v>7</v>
      </c>
      <c r="B188" t="s">
        <v>17</v>
      </c>
      <c r="C188" s="5" t="s">
        <v>62</v>
      </c>
      <c r="D188" s="5" t="s">
        <v>38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45566</v>
      </c>
      <c r="N188" s="8">
        <v>10</v>
      </c>
      <c r="O188" s="5" t="s">
        <v>28</v>
      </c>
      <c r="P188" s="7">
        <v>2024</v>
      </c>
    </row>
    <row r="189" spans="1:16" x14ac:dyDescent="0.3">
      <c r="A189" t="s">
        <v>9</v>
      </c>
      <c r="B189" t="s">
        <v>18</v>
      </c>
      <c r="C189" s="5" t="s">
        <v>62</v>
      </c>
      <c r="D189" s="5" t="s">
        <v>38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45627</v>
      </c>
      <c r="N189" s="8">
        <v>12</v>
      </c>
      <c r="O189" s="5" t="s">
        <v>30</v>
      </c>
      <c r="P189" s="7">
        <v>2024</v>
      </c>
    </row>
    <row r="190" spans="1:16" x14ac:dyDescent="0.3">
      <c r="A190" t="s">
        <v>10</v>
      </c>
      <c r="B190" t="s">
        <v>14</v>
      </c>
      <c r="C190" s="5" t="s">
        <v>63</v>
      </c>
      <c r="D190" s="5" t="s">
        <v>38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45292</v>
      </c>
      <c r="N190" s="8">
        <v>1</v>
      </c>
      <c r="O190" s="5" t="s">
        <v>19</v>
      </c>
      <c r="P190" s="7">
        <v>2024</v>
      </c>
    </row>
    <row r="191" spans="1:16" x14ac:dyDescent="0.3">
      <c r="A191" t="s">
        <v>9</v>
      </c>
      <c r="B191" t="s">
        <v>17</v>
      </c>
      <c r="C191" s="5" t="s">
        <v>63</v>
      </c>
      <c r="D191" s="5" t="s">
        <v>38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45352</v>
      </c>
      <c r="N191" s="8">
        <v>3</v>
      </c>
      <c r="O191" s="5" t="s">
        <v>21</v>
      </c>
      <c r="P191" s="7">
        <v>2024</v>
      </c>
    </row>
    <row r="192" spans="1:16" x14ac:dyDescent="0.3">
      <c r="A192" t="s">
        <v>7</v>
      </c>
      <c r="B192" t="s">
        <v>17</v>
      </c>
      <c r="C192" s="5" t="s">
        <v>63</v>
      </c>
      <c r="D192" s="5" t="s">
        <v>38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45383</v>
      </c>
      <c r="N192" s="8">
        <v>4</v>
      </c>
      <c r="O192" s="5" t="s">
        <v>22</v>
      </c>
      <c r="P192" s="7">
        <v>2024</v>
      </c>
    </row>
    <row r="193" spans="1:16" x14ac:dyDescent="0.3">
      <c r="A193" t="s">
        <v>7</v>
      </c>
      <c r="B193" t="s">
        <v>15</v>
      </c>
      <c r="C193" s="5" t="s">
        <v>63</v>
      </c>
      <c r="D193" s="5" t="s">
        <v>38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45413</v>
      </c>
      <c r="N193" s="8">
        <v>5</v>
      </c>
      <c r="O193" s="5" t="s">
        <v>23</v>
      </c>
      <c r="P193" s="7">
        <v>2024</v>
      </c>
    </row>
    <row r="194" spans="1:16" x14ac:dyDescent="0.3">
      <c r="A194" t="s">
        <v>10</v>
      </c>
      <c r="B194" t="s">
        <v>15</v>
      </c>
      <c r="C194" s="5" t="s">
        <v>63</v>
      </c>
      <c r="D194" s="5" t="s">
        <v>38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45474</v>
      </c>
      <c r="N194" s="8">
        <v>7</v>
      </c>
      <c r="O194" s="5" t="s">
        <v>25</v>
      </c>
      <c r="P194" s="7">
        <v>2024</v>
      </c>
    </row>
    <row r="195" spans="1:16" x14ac:dyDescent="0.3">
      <c r="A195" t="s">
        <v>9</v>
      </c>
      <c r="B195" t="s">
        <v>16</v>
      </c>
      <c r="C195" s="5" t="s">
        <v>63</v>
      </c>
      <c r="D195" s="5" t="s">
        <v>38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45474</v>
      </c>
      <c r="N195" s="8">
        <v>7</v>
      </c>
      <c r="O195" s="5" t="s">
        <v>25</v>
      </c>
      <c r="P195" s="7">
        <v>2024</v>
      </c>
    </row>
    <row r="196" spans="1:16" x14ac:dyDescent="0.3">
      <c r="A196" t="s">
        <v>8</v>
      </c>
      <c r="B196" t="s">
        <v>14</v>
      </c>
      <c r="C196" s="5" t="s">
        <v>63</v>
      </c>
      <c r="D196" s="5" t="s">
        <v>38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45536</v>
      </c>
      <c r="N196" s="8">
        <v>9</v>
      </c>
      <c r="O196" s="5" t="s">
        <v>27</v>
      </c>
      <c r="P196" s="7">
        <v>2024</v>
      </c>
    </row>
    <row r="197" spans="1:16" x14ac:dyDescent="0.3">
      <c r="A197" t="s">
        <v>10</v>
      </c>
      <c r="B197" t="s">
        <v>14</v>
      </c>
      <c r="C197" s="5" t="s">
        <v>63</v>
      </c>
      <c r="D197" s="5" t="s">
        <v>38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45536</v>
      </c>
      <c r="N197" s="8">
        <v>9</v>
      </c>
      <c r="O197" s="5" t="s">
        <v>27</v>
      </c>
      <c r="P197" s="7">
        <v>2024</v>
      </c>
    </row>
    <row r="198" spans="1:16" x14ac:dyDescent="0.3">
      <c r="A198" t="s">
        <v>10</v>
      </c>
      <c r="B198" t="s">
        <v>15</v>
      </c>
      <c r="C198" s="5" t="s">
        <v>63</v>
      </c>
      <c r="D198" s="5" t="s">
        <v>38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45536</v>
      </c>
      <c r="N198" s="8">
        <v>9</v>
      </c>
      <c r="O198" s="5" t="s">
        <v>27</v>
      </c>
      <c r="P198" s="7">
        <v>2024</v>
      </c>
    </row>
    <row r="199" spans="1:16" x14ac:dyDescent="0.3">
      <c r="A199" t="s">
        <v>8</v>
      </c>
      <c r="B199" t="s">
        <v>15</v>
      </c>
      <c r="C199" s="5" t="s">
        <v>63</v>
      </c>
      <c r="D199" s="5" t="s">
        <v>38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45200</v>
      </c>
      <c r="N199" s="8">
        <v>10</v>
      </c>
      <c r="O199" s="5" t="s">
        <v>28</v>
      </c>
      <c r="P199" s="7">
        <v>2023</v>
      </c>
    </row>
    <row r="200" spans="1:16" x14ac:dyDescent="0.3">
      <c r="A200" t="s">
        <v>8</v>
      </c>
      <c r="B200" t="s">
        <v>18</v>
      </c>
      <c r="C200" s="5" t="s">
        <v>63</v>
      </c>
      <c r="D200" s="5" t="s">
        <v>38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45200</v>
      </c>
      <c r="N200" s="8">
        <v>10</v>
      </c>
      <c r="O200" s="5" t="s">
        <v>28</v>
      </c>
      <c r="P200" s="7">
        <v>2023</v>
      </c>
    </row>
    <row r="201" spans="1:16" x14ac:dyDescent="0.3">
      <c r="A201" t="s">
        <v>10</v>
      </c>
      <c r="B201" t="s">
        <v>15</v>
      </c>
      <c r="C201" s="5" t="s">
        <v>63</v>
      </c>
      <c r="D201" s="5" t="s">
        <v>38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45627</v>
      </c>
      <c r="N201" s="8">
        <v>12</v>
      </c>
      <c r="O201" s="5" t="s">
        <v>30</v>
      </c>
      <c r="P201" s="7">
        <v>2024</v>
      </c>
    </row>
    <row r="202" spans="1:16" x14ac:dyDescent="0.3">
      <c r="A202" t="s">
        <v>9</v>
      </c>
      <c r="B202" t="s">
        <v>18</v>
      </c>
      <c r="C202" s="5" t="s">
        <v>63</v>
      </c>
      <c r="D202" s="5" t="s">
        <v>38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45627</v>
      </c>
      <c r="N202" s="8">
        <v>12</v>
      </c>
      <c r="O202" s="5" t="s">
        <v>30</v>
      </c>
      <c r="P202" s="7">
        <v>2024</v>
      </c>
    </row>
    <row r="203" spans="1:16" x14ac:dyDescent="0.3">
      <c r="A203" t="s">
        <v>11</v>
      </c>
      <c r="B203" t="s">
        <v>15</v>
      </c>
      <c r="C203" s="5" t="s">
        <v>64</v>
      </c>
      <c r="D203" s="5" t="s">
        <v>38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45352</v>
      </c>
      <c r="N203" s="8">
        <v>3</v>
      </c>
      <c r="O203" s="5" t="s">
        <v>21</v>
      </c>
      <c r="P203" s="7">
        <v>2024</v>
      </c>
    </row>
    <row r="204" spans="1:16" x14ac:dyDescent="0.3">
      <c r="A204" t="s">
        <v>10</v>
      </c>
      <c r="B204" t="s">
        <v>14</v>
      </c>
      <c r="C204" s="5" t="s">
        <v>64</v>
      </c>
      <c r="D204" s="5" t="s">
        <v>38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45170</v>
      </c>
      <c r="N204" s="8">
        <v>9</v>
      </c>
      <c r="O204" s="5" t="s">
        <v>27</v>
      </c>
      <c r="P204" s="7">
        <v>2023</v>
      </c>
    </row>
    <row r="205" spans="1:16" x14ac:dyDescent="0.3">
      <c r="A205" t="s">
        <v>10</v>
      </c>
      <c r="B205" t="s">
        <v>16</v>
      </c>
      <c r="C205" s="5" t="s">
        <v>64</v>
      </c>
      <c r="D205" s="5" t="s">
        <v>38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45566</v>
      </c>
      <c r="N205" s="8">
        <v>10</v>
      </c>
      <c r="O205" s="5" t="s">
        <v>28</v>
      </c>
      <c r="P205" s="7">
        <v>2024</v>
      </c>
    </row>
    <row r="206" spans="1:16" x14ac:dyDescent="0.3">
      <c r="A206" t="s">
        <v>11</v>
      </c>
      <c r="B206" t="s">
        <v>16</v>
      </c>
      <c r="C206" s="5" t="s">
        <v>65</v>
      </c>
      <c r="D206" s="5" t="s">
        <v>38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45413</v>
      </c>
      <c r="N206" s="8">
        <v>5</v>
      </c>
      <c r="O206" s="5" t="s">
        <v>23</v>
      </c>
      <c r="P206" s="7">
        <v>2024</v>
      </c>
    </row>
    <row r="207" spans="1:16" x14ac:dyDescent="0.3">
      <c r="A207" t="s">
        <v>10</v>
      </c>
      <c r="B207" t="s">
        <v>15</v>
      </c>
      <c r="C207" s="5" t="s">
        <v>65</v>
      </c>
      <c r="D207" s="5" t="s">
        <v>38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45170</v>
      </c>
      <c r="N207" s="8">
        <v>9</v>
      </c>
      <c r="O207" s="5" t="s">
        <v>27</v>
      </c>
      <c r="P207" s="7">
        <v>2023</v>
      </c>
    </row>
    <row r="208" spans="1:16" x14ac:dyDescent="0.3">
      <c r="A208" t="s">
        <v>10</v>
      </c>
      <c r="B208" t="s">
        <v>16</v>
      </c>
      <c r="C208" s="5" t="s">
        <v>65</v>
      </c>
      <c r="D208" s="5" t="s">
        <v>38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45566</v>
      </c>
      <c r="N208" s="8">
        <v>10</v>
      </c>
      <c r="O208" s="5" t="s">
        <v>28</v>
      </c>
      <c r="P208" s="7">
        <v>2024</v>
      </c>
    </row>
    <row r="209" spans="1:16" x14ac:dyDescent="0.3">
      <c r="A209" t="s">
        <v>8</v>
      </c>
      <c r="B209" t="s">
        <v>18</v>
      </c>
      <c r="C209" s="5" t="s">
        <v>65</v>
      </c>
      <c r="D209" s="5" t="s">
        <v>38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45200</v>
      </c>
      <c r="N209" s="8">
        <v>10</v>
      </c>
      <c r="O209" s="5" t="s">
        <v>28</v>
      </c>
      <c r="P209" s="7">
        <v>2023</v>
      </c>
    </row>
    <row r="210" spans="1:16" x14ac:dyDescent="0.3">
      <c r="A210" t="s">
        <v>10</v>
      </c>
      <c r="B210" t="s">
        <v>18</v>
      </c>
      <c r="C210" s="5" t="s">
        <v>66</v>
      </c>
      <c r="D210" s="5" t="s">
        <v>38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45323</v>
      </c>
      <c r="N210" s="8">
        <v>2</v>
      </c>
      <c r="O210" s="5" t="s">
        <v>20</v>
      </c>
      <c r="P210" s="7">
        <v>2024</v>
      </c>
    </row>
    <row r="211" spans="1:16" x14ac:dyDescent="0.3">
      <c r="A211" t="s">
        <v>9</v>
      </c>
      <c r="B211" t="s">
        <v>18</v>
      </c>
      <c r="C211" s="5" t="s">
        <v>66</v>
      </c>
      <c r="D211" s="5" t="s">
        <v>38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45383</v>
      </c>
      <c r="N211" s="8">
        <v>4</v>
      </c>
      <c r="O211" s="5" t="s">
        <v>22</v>
      </c>
      <c r="P211" s="7">
        <v>2024</v>
      </c>
    </row>
    <row r="212" spans="1:16" x14ac:dyDescent="0.3">
      <c r="A212" t="s">
        <v>10</v>
      </c>
      <c r="B212" t="s">
        <v>17</v>
      </c>
      <c r="C212" s="5" t="s">
        <v>66</v>
      </c>
      <c r="D212" s="5" t="s">
        <v>38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45536</v>
      </c>
      <c r="N212" s="8">
        <v>9</v>
      </c>
      <c r="O212" s="5" t="s">
        <v>27</v>
      </c>
      <c r="P212" s="7">
        <v>2024</v>
      </c>
    </row>
    <row r="213" spans="1:16" x14ac:dyDescent="0.3">
      <c r="A213" t="s">
        <v>8</v>
      </c>
      <c r="B213" t="s">
        <v>15</v>
      </c>
      <c r="C213" s="5" t="s">
        <v>66</v>
      </c>
      <c r="D213" s="5" t="s">
        <v>38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45200</v>
      </c>
      <c r="N213" s="8">
        <v>10</v>
      </c>
      <c r="O213" s="5" t="s">
        <v>28</v>
      </c>
      <c r="P213" s="7">
        <v>2023</v>
      </c>
    </row>
    <row r="214" spans="1:16" x14ac:dyDescent="0.3">
      <c r="A214" t="s">
        <v>10</v>
      </c>
      <c r="B214" t="s">
        <v>14</v>
      </c>
      <c r="C214" s="5" t="s">
        <v>66</v>
      </c>
      <c r="D214" s="5" t="s">
        <v>38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45261</v>
      </c>
      <c r="N214" s="8">
        <v>12</v>
      </c>
      <c r="O214" s="5" t="s">
        <v>30</v>
      </c>
      <c r="P214" s="7">
        <v>2023</v>
      </c>
    </row>
    <row r="215" spans="1:16" x14ac:dyDescent="0.3">
      <c r="A215" t="s">
        <v>10</v>
      </c>
      <c r="B215" t="s">
        <v>17</v>
      </c>
      <c r="C215" s="5" t="s">
        <v>62</v>
      </c>
      <c r="D215" s="5" t="s">
        <v>39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45200</v>
      </c>
      <c r="N215" s="8">
        <v>10</v>
      </c>
      <c r="O215" s="5" t="s">
        <v>28</v>
      </c>
      <c r="P215" s="7">
        <v>2023</v>
      </c>
    </row>
    <row r="216" spans="1:16" x14ac:dyDescent="0.3">
      <c r="A216" t="s">
        <v>10</v>
      </c>
      <c r="B216" t="s">
        <v>17</v>
      </c>
      <c r="C216" s="5" t="s">
        <v>63</v>
      </c>
      <c r="D216" s="5" t="s">
        <v>39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45292</v>
      </c>
      <c r="N216" s="8">
        <v>1</v>
      </c>
      <c r="O216" s="5" t="s">
        <v>19</v>
      </c>
      <c r="P216" s="7">
        <v>2024</v>
      </c>
    </row>
    <row r="217" spans="1:16" x14ac:dyDescent="0.3">
      <c r="A217" t="s">
        <v>10</v>
      </c>
      <c r="B217" t="s">
        <v>14</v>
      </c>
      <c r="C217" s="5" t="s">
        <v>63</v>
      </c>
      <c r="D217" s="5" t="s">
        <v>39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45170</v>
      </c>
      <c r="N217" s="8">
        <v>9</v>
      </c>
      <c r="O217" s="5" t="s">
        <v>27</v>
      </c>
      <c r="P217" s="7">
        <v>2023</v>
      </c>
    </row>
    <row r="218" spans="1:16" x14ac:dyDescent="0.3">
      <c r="A218" t="s">
        <v>10</v>
      </c>
      <c r="B218" t="s">
        <v>18</v>
      </c>
      <c r="C218" s="5" t="s">
        <v>63</v>
      </c>
      <c r="D218" s="5" t="s">
        <v>39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45566</v>
      </c>
      <c r="N218" s="8">
        <v>10</v>
      </c>
      <c r="O218" s="5" t="s">
        <v>28</v>
      </c>
      <c r="P218" s="7">
        <v>2024</v>
      </c>
    </row>
    <row r="219" spans="1:16" x14ac:dyDescent="0.3">
      <c r="A219" t="s">
        <v>11</v>
      </c>
      <c r="B219" t="s">
        <v>14</v>
      </c>
      <c r="C219" s="5" t="s">
        <v>63</v>
      </c>
      <c r="D219" s="5" t="s">
        <v>39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45627</v>
      </c>
      <c r="N219" s="8">
        <v>12</v>
      </c>
      <c r="O219" s="5" t="s">
        <v>30</v>
      </c>
      <c r="P219" s="7">
        <v>2024</v>
      </c>
    </row>
    <row r="220" spans="1:16" x14ac:dyDescent="0.3">
      <c r="A220" t="s">
        <v>11</v>
      </c>
      <c r="B220" t="s">
        <v>14</v>
      </c>
      <c r="C220" s="5" t="s">
        <v>64</v>
      </c>
      <c r="D220" s="5" t="s">
        <v>39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45627</v>
      </c>
      <c r="N220" s="8">
        <v>12</v>
      </c>
      <c r="O220" s="5" t="s">
        <v>30</v>
      </c>
      <c r="P220" s="7">
        <v>2024</v>
      </c>
    </row>
    <row r="221" spans="1:16" x14ac:dyDescent="0.3">
      <c r="A221" t="s">
        <v>10</v>
      </c>
      <c r="B221" t="s">
        <v>18</v>
      </c>
      <c r="C221" s="5" t="s">
        <v>65</v>
      </c>
      <c r="D221" s="5" t="s">
        <v>39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45566</v>
      </c>
      <c r="N221" s="8">
        <v>10</v>
      </c>
      <c r="O221" s="5" t="s">
        <v>28</v>
      </c>
      <c r="P221" s="7">
        <v>2024</v>
      </c>
    </row>
    <row r="222" spans="1:16" x14ac:dyDescent="0.3">
      <c r="A222" t="s">
        <v>10</v>
      </c>
      <c r="B222" t="s">
        <v>18</v>
      </c>
      <c r="C222" s="5" t="s">
        <v>66</v>
      </c>
      <c r="D222" s="5" t="s">
        <v>39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45474</v>
      </c>
      <c r="N222" s="8">
        <v>7</v>
      </c>
      <c r="O222" s="5" t="s">
        <v>25</v>
      </c>
      <c r="P222" s="7">
        <v>2024</v>
      </c>
    </row>
    <row r="223" spans="1:16" x14ac:dyDescent="0.3">
      <c r="A223" t="s">
        <v>11</v>
      </c>
      <c r="B223" t="s">
        <v>18</v>
      </c>
      <c r="C223" s="5" t="s">
        <v>66</v>
      </c>
      <c r="D223" s="5" t="s">
        <v>39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45505</v>
      </c>
      <c r="N223" s="8">
        <v>8</v>
      </c>
      <c r="O223" s="5" t="s">
        <v>26</v>
      </c>
      <c r="P223" s="7">
        <v>2024</v>
      </c>
    </row>
    <row r="224" spans="1:16" x14ac:dyDescent="0.3">
      <c r="A224" t="s">
        <v>10</v>
      </c>
      <c r="B224" t="s">
        <v>17</v>
      </c>
      <c r="C224" s="5" t="s">
        <v>66</v>
      </c>
      <c r="D224" s="5" t="s">
        <v>39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45200</v>
      </c>
      <c r="N224" s="8">
        <v>10</v>
      </c>
      <c r="O224" s="5" t="s">
        <v>28</v>
      </c>
      <c r="P224" s="7">
        <v>2023</v>
      </c>
    </row>
    <row r="225" spans="1:16" x14ac:dyDescent="0.3">
      <c r="A225" t="s">
        <v>11</v>
      </c>
      <c r="B225" t="s">
        <v>16</v>
      </c>
      <c r="C225" s="5" t="s">
        <v>61</v>
      </c>
      <c r="D225" s="5" t="s">
        <v>39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45323</v>
      </c>
      <c r="N225" s="8">
        <v>2</v>
      </c>
      <c r="O225" s="5" t="s">
        <v>20</v>
      </c>
      <c r="P225" s="7">
        <v>2024</v>
      </c>
    </row>
    <row r="226" spans="1:16" x14ac:dyDescent="0.3">
      <c r="A226" t="s">
        <v>11</v>
      </c>
      <c r="B226" t="s">
        <v>17</v>
      </c>
      <c r="C226" s="5" t="s">
        <v>61</v>
      </c>
      <c r="D226" s="5" t="s">
        <v>39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45323</v>
      </c>
      <c r="N226" s="8">
        <v>2</v>
      </c>
      <c r="O226" s="5" t="s">
        <v>20</v>
      </c>
      <c r="P226" s="7">
        <v>2024</v>
      </c>
    </row>
    <row r="227" spans="1:16" x14ac:dyDescent="0.3">
      <c r="A227" t="s">
        <v>10</v>
      </c>
      <c r="B227" t="s">
        <v>16</v>
      </c>
      <c r="C227" s="5" t="s">
        <v>61</v>
      </c>
      <c r="D227" s="5" t="s">
        <v>39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45413</v>
      </c>
      <c r="N227" s="8">
        <v>5</v>
      </c>
      <c r="O227" s="5" t="s">
        <v>23</v>
      </c>
      <c r="P227" s="7">
        <v>2024</v>
      </c>
    </row>
    <row r="228" spans="1:16" x14ac:dyDescent="0.3">
      <c r="A228" t="s">
        <v>7</v>
      </c>
      <c r="B228" t="s">
        <v>15</v>
      </c>
      <c r="C228" s="5" t="s">
        <v>61</v>
      </c>
      <c r="D228" s="5" t="s">
        <v>39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45444</v>
      </c>
      <c r="N228" s="8">
        <v>6</v>
      </c>
      <c r="O228" s="5" t="s">
        <v>24</v>
      </c>
      <c r="P228" s="7">
        <v>2024</v>
      </c>
    </row>
    <row r="229" spans="1:16" x14ac:dyDescent="0.3">
      <c r="A229" t="s">
        <v>10</v>
      </c>
      <c r="B229" t="s">
        <v>17</v>
      </c>
      <c r="C229" s="5" t="s">
        <v>61</v>
      </c>
      <c r="D229" s="5" t="s">
        <v>39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45231</v>
      </c>
      <c r="N229" s="8">
        <v>11</v>
      </c>
      <c r="O229" s="5" t="s">
        <v>29</v>
      </c>
      <c r="P229" s="7">
        <v>2023</v>
      </c>
    </row>
    <row r="230" spans="1:16" x14ac:dyDescent="0.3">
      <c r="A230" t="s">
        <v>8</v>
      </c>
      <c r="B230" t="s">
        <v>18</v>
      </c>
      <c r="C230" s="5" t="s">
        <v>61</v>
      </c>
      <c r="D230" s="5" t="s">
        <v>39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45597</v>
      </c>
      <c r="N230" s="8">
        <v>11</v>
      </c>
      <c r="O230" s="5" t="s">
        <v>29</v>
      </c>
      <c r="P230" s="7">
        <v>2024</v>
      </c>
    </row>
    <row r="231" spans="1:16" x14ac:dyDescent="0.3">
      <c r="A231" t="s">
        <v>10</v>
      </c>
      <c r="B231" t="s">
        <v>15</v>
      </c>
      <c r="C231" s="5" t="s">
        <v>61</v>
      </c>
      <c r="D231" s="5" t="s">
        <v>39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45627</v>
      </c>
      <c r="N231" s="8">
        <v>12</v>
      </c>
      <c r="O231" s="5" t="s">
        <v>30</v>
      </c>
      <c r="P231" s="7">
        <v>2024</v>
      </c>
    </row>
    <row r="232" spans="1:16" x14ac:dyDescent="0.3">
      <c r="A232" t="s">
        <v>10</v>
      </c>
      <c r="B232" t="s">
        <v>16</v>
      </c>
      <c r="C232" s="5" t="s">
        <v>61</v>
      </c>
      <c r="D232" s="5" t="s">
        <v>39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45627</v>
      </c>
      <c r="N232" s="8">
        <v>12</v>
      </c>
      <c r="O232" s="5" t="s">
        <v>30</v>
      </c>
      <c r="P232" s="7">
        <v>2024</v>
      </c>
    </row>
    <row r="233" spans="1:16" x14ac:dyDescent="0.3">
      <c r="A233" t="s">
        <v>10</v>
      </c>
      <c r="B233" t="s">
        <v>16</v>
      </c>
      <c r="C233" s="5" t="s">
        <v>62</v>
      </c>
      <c r="D233" s="5" t="s">
        <v>39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45292</v>
      </c>
      <c r="N233" s="8">
        <v>1</v>
      </c>
      <c r="O233" s="5" t="s">
        <v>19</v>
      </c>
      <c r="P233" s="7">
        <v>2024</v>
      </c>
    </row>
    <row r="234" spans="1:16" x14ac:dyDescent="0.3">
      <c r="A234" t="s">
        <v>9</v>
      </c>
      <c r="B234" t="s">
        <v>15</v>
      </c>
      <c r="C234" s="5" t="s">
        <v>62</v>
      </c>
      <c r="D234" s="5" t="s">
        <v>39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45474</v>
      </c>
      <c r="N234" s="8">
        <v>7</v>
      </c>
      <c r="O234" s="5" t="s">
        <v>25</v>
      </c>
      <c r="P234" s="7">
        <v>2024</v>
      </c>
    </row>
    <row r="235" spans="1:16" x14ac:dyDescent="0.3">
      <c r="A235" t="s">
        <v>10</v>
      </c>
      <c r="B235" t="s">
        <v>18</v>
      </c>
      <c r="C235" s="5" t="s">
        <v>62</v>
      </c>
      <c r="D235" s="5" t="s">
        <v>39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45170</v>
      </c>
      <c r="N235" s="8">
        <v>9</v>
      </c>
      <c r="O235" s="5" t="s">
        <v>27</v>
      </c>
      <c r="P235" s="7">
        <v>2023</v>
      </c>
    </row>
    <row r="236" spans="1:16" x14ac:dyDescent="0.3">
      <c r="A236" t="s">
        <v>11</v>
      </c>
      <c r="B236" t="s">
        <v>17</v>
      </c>
      <c r="C236" s="5" t="s">
        <v>62</v>
      </c>
      <c r="D236" s="5" t="s">
        <v>39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45597</v>
      </c>
      <c r="N236" s="8">
        <v>11</v>
      </c>
      <c r="O236" s="5" t="s">
        <v>29</v>
      </c>
      <c r="P236" s="7">
        <v>2024</v>
      </c>
    </row>
    <row r="237" spans="1:16" x14ac:dyDescent="0.3">
      <c r="A237" t="s">
        <v>7</v>
      </c>
      <c r="B237" t="s">
        <v>18</v>
      </c>
      <c r="C237" s="5" t="s">
        <v>62</v>
      </c>
      <c r="D237" s="5" t="s">
        <v>39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45261</v>
      </c>
      <c r="N237" s="8">
        <v>12</v>
      </c>
      <c r="O237" s="5" t="s">
        <v>30</v>
      </c>
      <c r="P237" s="7">
        <v>2023</v>
      </c>
    </row>
    <row r="238" spans="1:16" x14ac:dyDescent="0.3">
      <c r="A238" t="s">
        <v>10</v>
      </c>
      <c r="B238" t="s">
        <v>16</v>
      </c>
      <c r="C238" s="5" t="s">
        <v>63</v>
      </c>
      <c r="D238" s="5" t="s">
        <v>39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45323</v>
      </c>
      <c r="N238" s="8">
        <v>2</v>
      </c>
      <c r="O238" s="5" t="s">
        <v>20</v>
      </c>
      <c r="P238" s="7">
        <v>2024</v>
      </c>
    </row>
    <row r="239" spans="1:16" x14ac:dyDescent="0.3">
      <c r="A239" t="s">
        <v>9</v>
      </c>
      <c r="B239" t="s">
        <v>15</v>
      </c>
      <c r="C239" s="5" t="s">
        <v>63</v>
      </c>
      <c r="D239" s="5" t="s">
        <v>39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45352</v>
      </c>
      <c r="N239" s="8">
        <v>3</v>
      </c>
      <c r="O239" s="5" t="s">
        <v>21</v>
      </c>
      <c r="P239" s="7">
        <v>2024</v>
      </c>
    </row>
    <row r="240" spans="1:16" x14ac:dyDescent="0.3">
      <c r="A240" t="s">
        <v>9</v>
      </c>
      <c r="B240" t="s">
        <v>16</v>
      </c>
      <c r="C240" s="5" t="s">
        <v>63</v>
      </c>
      <c r="D240" s="5" t="s">
        <v>39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45352</v>
      </c>
      <c r="N240" s="8">
        <v>3</v>
      </c>
      <c r="O240" s="5" t="s">
        <v>21</v>
      </c>
      <c r="P240" s="7">
        <v>2024</v>
      </c>
    </row>
    <row r="241" spans="1:16" x14ac:dyDescent="0.3">
      <c r="A241" t="s">
        <v>7</v>
      </c>
      <c r="B241" t="s">
        <v>18</v>
      </c>
      <c r="C241" s="5" t="s">
        <v>63</v>
      </c>
      <c r="D241" s="5" t="s">
        <v>39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45383</v>
      </c>
      <c r="N241" s="8">
        <v>4</v>
      </c>
      <c r="O241" s="5" t="s">
        <v>22</v>
      </c>
      <c r="P241" s="7">
        <v>2024</v>
      </c>
    </row>
    <row r="242" spans="1:16" x14ac:dyDescent="0.3">
      <c r="A242" t="s">
        <v>10</v>
      </c>
      <c r="B242" t="s">
        <v>15</v>
      </c>
      <c r="C242" s="5" t="s">
        <v>63</v>
      </c>
      <c r="D242" s="5" t="s">
        <v>39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45413</v>
      </c>
      <c r="N242" s="8">
        <v>5</v>
      </c>
      <c r="O242" s="5" t="s">
        <v>23</v>
      </c>
      <c r="P242" s="7">
        <v>2024</v>
      </c>
    </row>
    <row r="243" spans="1:16" x14ac:dyDescent="0.3">
      <c r="A243" t="s">
        <v>7</v>
      </c>
      <c r="B243" t="s">
        <v>15</v>
      </c>
      <c r="C243" s="5" t="s">
        <v>63</v>
      </c>
      <c r="D243" s="5" t="s">
        <v>39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45444</v>
      </c>
      <c r="N243" s="8">
        <v>6</v>
      </c>
      <c r="O243" s="5" t="s">
        <v>24</v>
      </c>
      <c r="P243" s="7">
        <v>2024</v>
      </c>
    </row>
    <row r="244" spans="1:16" x14ac:dyDescent="0.3">
      <c r="A244" t="s">
        <v>10</v>
      </c>
      <c r="B244" t="s">
        <v>15</v>
      </c>
      <c r="C244" s="5" t="s">
        <v>63</v>
      </c>
      <c r="D244" s="5" t="s">
        <v>39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45444</v>
      </c>
      <c r="N244" s="8">
        <v>6</v>
      </c>
      <c r="O244" s="5" t="s">
        <v>24</v>
      </c>
      <c r="P244" s="7">
        <v>2024</v>
      </c>
    </row>
    <row r="245" spans="1:16" x14ac:dyDescent="0.3">
      <c r="A245" t="s">
        <v>8</v>
      </c>
      <c r="B245" t="s">
        <v>16</v>
      </c>
      <c r="C245" s="5" t="s">
        <v>63</v>
      </c>
      <c r="D245" s="5" t="s">
        <v>39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45536</v>
      </c>
      <c r="N245" s="8">
        <v>9</v>
      </c>
      <c r="O245" s="5" t="s">
        <v>27</v>
      </c>
      <c r="P245" s="7">
        <v>2024</v>
      </c>
    </row>
    <row r="246" spans="1:16" x14ac:dyDescent="0.3">
      <c r="A246" t="s">
        <v>10</v>
      </c>
      <c r="B246" t="s">
        <v>14</v>
      </c>
      <c r="C246" s="5" t="s">
        <v>63</v>
      </c>
      <c r="D246" s="5" t="s">
        <v>39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45200</v>
      </c>
      <c r="N246" s="8">
        <v>10</v>
      </c>
      <c r="O246" s="5" t="s">
        <v>28</v>
      </c>
      <c r="P246" s="7">
        <v>2023</v>
      </c>
    </row>
    <row r="247" spans="1:16" x14ac:dyDescent="0.3">
      <c r="A247" t="s">
        <v>10</v>
      </c>
      <c r="B247" t="s">
        <v>14</v>
      </c>
      <c r="C247" s="5" t="s">
        <v>63</v>
      </c>
      <c r="D247" s="5" t="s">
        <v>39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45200</v>
      </c>
      <c r="N247" s="8">
        <v>10</v>
      </c>
      <c r="O247" s="5" t="s">
        <v>28</v>
      </c>
      <c r="P247" s="7">
        <v>2023</v>
      </c>
    </row>
    <row r="248" spans="1:16" x14ac:dyDescent="0.3">
      <c r="A248" t="s">
        <v>9</v>
      </c>
      <c r="B248" t="s">
        <v>15</v>
      </c>
      <c r="C248" s="5" t="s">
        <v>63</v>
      </c>
      <c r="D248" s="5" t="s">
        <v>39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45566</v>
      </c>
      <c r="N248" s="8">
        <v>10</v>
      </c>
      <c r="O248" s="5" t="s">
        <v>28</v>
      </c>
      <c r="P248" s="7">
        <v>2024</v>
      </c>
    </row>
    <row r="249" spans="1:16" x14ac:dyDescent="0.3">
      <c r="A249" t="s">
        <v>9</v>
      </c>
      <c r="B249" t="s">
        <v>16</v>
      </c>
      <c r="C249" s="5" t="s">
        <v>63</v>
      </c>
      <c r="D249" s="5" t="s">
        <v>39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45200</v>
      </c>
      <c r="N249" s="8">
        <v>10</v>
      </c>
      <c r="O249" s="5" t="s">
        <v>28</v>
      </c>
      <c r="P249" s="7">
        <v>2023</v>
      </c>
    </row>
    <row r="250" spans="1:16" x14ac:dyDescent="0.3">
      <c r="A250" t="s">
        <v>10</v>
      </c>
      <c r="B250" t="s">
        <v>14</v>
      </c>
      <c r="C250" s="5" t="s">
        <v>63</v>
      </c>
      <c r="D250" s="5" t="s">
        <v>39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45261</v>
      </c>
      <c r="N250" s="8">
        <v>12</v>
      </c>
      <c r="O250" s="5" t="s">
        <v>30</v>
      </c>
      <c r="P250" s="7">
        <v>2023</v>
      </c>
    </row>
    <row r="251" spans="1:16" x14ac:dyDescent="0.3">
      <c r="A251" t="s">
        <v>10</v>
      </c>
      <c r="B251" t="s">
        <v>15</v>
      </c>
      <c r="C251" s="5" t="s">
        <v>63</v>
      </c>
      <c r="D251" s="5" t="s">
        <v>39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45627</v>
      </c>
      <c r="N251" s="8">
        <v>12</v>
      </c>
      <c r="O251" s="5" t="s">
        <v>30</v>
      </c>
      <c r="P251" s="7">
        <v>2024</v>
      </c>
    </row>
    <row r="252" spans="1:16" x14ac:dyDescent="0.3">
      <c r="A252" t="s">
        <v>10</v>
      </c>
      <c r="B252" t="s">
        <v>16</v>
      </c>
      <c r="C252" s="5" t="s">
        <v>63</v>
      </c>
      <c r="D252" s="5" t="s">
        <v>39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45261</v>
      </c>
      <c r="N252" s="8">
        <v>12</v>
      </c>
      <c r="O252" s="5" t="s">
        <v>30</v>
      </c>
      <c r="P252" s="7">
        <v>2023</v>
      </c>
    </row>
    <row r="253" spans="1:16" x14ac:dyDescent="0.3">
      <c r="A253" t="s">
        <v>8</v>
      </c>
      <c r="B253" t="s">
        <v>17</v>
      </c>
      <c r="C253" s="5" t="s">
        <v>63</v>
      </c>
      <c r="D253" s="5" t="s">
        <v>39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45261</v>
      </c>
      <c r="N253" s="8">
        <v>12</v>
      </c>
      <c r="O253" s="5" t="s">
        <v>30</v>
      </c>
      <c r="P253" s="7">
        <v>2023</v>
      </c>
    </row>
    <row r="254" spans="1:16" x14ac:dyDescent="0.3">
      <c r="A254" t="s">
        <v>8</v>
      </c>
      <c r="B254" t="s">
        <v>15</v>
      </c>
      <c r="C254" s="5" t="s">
        <v>64</v>
      </c>
      <c r="D254" s="5" t="s">
        <v>39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45292</v>
      </c>
      <c r="N254" s="8">
        <v>1</v>
      </c>
      <c r="O254" s="5" t="s">
        <v>19</v>
      </c>
      <c r="P254" s="7">
        <v>2024</v>
      </c>
    </row>
    <row r="255" spans="1:16" x14ac:dyDescent="0.3">
      <c r="A255" t="s">
        <v>8</v>
      </c>
      <c r="B255" t="s">
        <v>18</v>
      </c>
      <c r="C255" s="5" t="s">
        <v>64</v>
      </c>
      <c r="D255" s="5" t="s">
        <v>39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45292</v>
      </c>
      <c r="N255" s="8">
        <v>1</v>
      </c>
      <c r="O255" s="5" t="s">
        <v>19</v>
      </c>
      <c r="P255" s="7">
        <v>2024</v>
      </c>
    </row>
    <row r="256" spans="1:16" x14ac:dyDescent="0.3">
      <c r="A256" t="s">
        <v>9</v>
      </c>
      <c r="B256" t="s">
        <v>17</v>
      </c>
      <c r="C256" s="5" t="s">
        <v>64</v>
      </c>
      <c r="D256" s="5" t="s">
        <v>39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45323</v>
      </c>
      <c r="N256" s="8">
        <v>2</v>
      </c>
      <c r="O256" s="5" t="s">
        <v>20</v>
      </c>
      <c r="P256" s="7">
        <v>2024</v>
      </c>
    </row>
    <row r="257" spans="1:16" x14ac:dyDescent="0.3">
      <c r="A257" t="s">
        <v>10</v>
      </c>
      <c r="B257" t="s">
        <v>15</v>
      </c>
      <c r="C257" s="5" t="s">
        <v>64</v>
      </c>
      <c r="D257" s="5" t="s">
        <v>39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45444</v>
      </c>
      <c r="N257" s="8">
        <v>6</v>
      </c>
      <c r="O257" s="5" t="s">
        <v>24</v>
      </c>
      <c r="P257" s="7">
        <v>2024</v>
      </c>
    </row>
    <row r="258" spans="1:16" x14ac:dyDescent="0.3">
      <c r="A258" t="s">
        <v>10</v>
      </c>
      <c r="B258" t="s">
        <v>15</v>
      </c>
      <c r="C258" s="5" t="s">
        <v>64</v>
      </c>
      <c r="D258" s="5" t="s">
        <v>39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45505</v>
      </c>
      <c r="N258" s="8">
        <v>8</v>
      </c>
      <c r="O258" s="5" t="s">
        <v>26</v>
      </c>
      <c r="P258" s="7">
        <v>2024</v>
      </c>
    </row>
    <row r="259" spans="1:16" x14ac:dyDescent="0.3">
      <c r="A259" t="s">
        <v>10</v>
      </c>
      <c r="B259" t="s">
        <v>16</v>
      </c>
      <c r="C259" s="5" t="s">
        <v>64</v>
      </c>
      <c r="D259" s="5" t="s">
        <v>39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45505</v>
      </c>
      <c r="N259" s="8">
        <v>8</v>
      </c>
      <c r="O259" s="5" t="s">
        <v>26</v>
      </c>
      <c r="P259" s="7">
        <v>2024</v>
      </c>
    </row>
    <row r="260" spans="1:16" x14ac:dyDescent="0.3">
      <c r="A260" t="s">
        <v>9</v>
      </c>
      <c r="B260" t="s">
        <v>15</v>
      </c>
      <c r="C260" s="5" t="s">
        <v>64</v>
      </c>
      <c r="D260" s="5" t="s">
        <v>39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45566</v>
      </c>
      <c r="N260" s="8">
        <v>10</v>
      </c>
      <c r="O260" s="5" t="s">
        <v>28</v>
      </c>
      <c r="P260" s="7">
        <v>2024</v>
      </c>
    </row>
    <row r="261" spans="1:16" x14ac:dyDescent="0.3">
      <c r="A261" t="s">
        <v>9</v>
      </c>
      <c r="B261" t="s">
        <v>16</v>
      </c>
      <c r="C261" s="5" t="s">
        <v>64</v>
      </c>
      <c r="D261" s="5" t="s">
        <v>39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45200</v>
      </c>
      <c r="N261" s="8">
        <v>10</v>
      </c>
      <c r="O261" s="5" t="s">
        <v>28</v>
      </c>
      <c r="P261" s="7">
        <v>2023</v>
      </c>
    </row>
    <row r="262" spans="1:16" x14ac:dyDescent="0.3">
      <c r="A262" t="s">
        <v>10</v>
      </c>
      <c r="B262" t="s">
        <v>16</v>
      </c>
      <c r="C262" s="5" t="s">
        <v>64</v>
      </c>
      <c r="D262" s="5" t="s">
        <v>39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45261</v>
      </c>
      <c r="N262" s="8">
        <v>12</v>
      </c>
      <c r="O262" s="5" t="s">
        <v>30</v>
      </c>
      <c r="P262" s="7">
        <v>2023</v>
      </c>
    </row>
    <row r="263" spans="1:16" x14ac:dyDescent="0.3">
      <c r="A263" t="s">
        <v>7</v>
      </c>
      <c r="B263" t="s">
        <v>17</v>
      </c>
      <c r="C263" s="5" t="s">
        <v>64</v>
      </c>
      <c r="D263" s="5" t="s">
        <v>39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45627</v>
      </c>
      <c r="N263" s="8">
        <v>12</v>
      </c>
      <c r="O263" s="5" t="s">
        <v>30</v>
      </c>
      <c r="P263" s="7">
        <v>2024</v>
      </c>
    </row>
    <row r="264" spans="1:16" x14ac:dyDescent="0.3">
      <c r="A264" t="s">
        <v>10</v>
      </c>
      <c r="B264" t="s">
        <v>14</v>
      </c>
      <c r="C264" s="5" t="s">
        <v>65</v>
      </c>
      <c r="D264" s="5" t="s">
        <v>39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45200</v>
      </c>
      <c r="N264" s="8">
        <v>10</v>
      </c>
      <c r="O264" s="5" t="s">
        <v>28</v>
      </c>
      <c r="P264" s="7">
        <v>2023</v>
      </c>
    </row>
    <row r="265" spans="1:16" x14ac:dyDescent="0.3">
      <c r="A265" t="s">
        <v>10</v>
      </c>
      <c r="B265" t="s">
        <v>15</v>
      </c>
      <c r="C265" s="5" t="s">
        <v>65</v>
      </c>
      <c r="D265" s="5" t="s">
        <v>39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45231</v>
      </c>
      <c r="N265" s="8">
        <v>11</v>
      </c>
      <c r="O265" s="5" t="s">
        <v>29</v>
      </c>
      <c r="P265" s="7">
        <v>2023</v>
      </c>
    </row>
    <row r="266" spans="1:16" x14ac:dyDescent="0.3">
      <c r="A266" t="s">
        <v>10</v>
      </c>
      <c r="B266" t="s">
        <v>17</v>
      </c>
      <c r="C266" s="5" t="s">
        <v>65</v>
      </c>
      <c r="D266" s="5" t="s">
        <v>39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45231</v>
      </c>
      <c r="N266" s="8">
        <v>11</v>
      </c>
      <c r="O266" s="5" t="s">
        <v>29</v>
      </c>
      <c r="P266" s="7">
        <v>2023</v>
      </c>
    </row>
    <row r="267" spans="1:16" x14ac:dyDescent="0.3">
      <c r="A267" t="s">
        <v>10</v>
      </c>
      <c r="B267" t="s">
        <v>15</v>
      </c>
      <c r="C267" s="5" t="s">
        <v>65</v>
      </c>
      <c r="D267" s="5" t="s">
        <v>39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45627</v>
      </c>
      <c r="N267" s="8">
        <v>12</v>
      </c>
      <c r="O267" s="5" t="s">
        <v>30</v>
      </c>
      <c r="P267" s="7">
        <v>2024</v>
      </c>
    </row>
    <row r="268" spans="1:16" x14ac:dyDescent="0.3">
      <c r="A268" t="s">
        <v>10</v>
      </c>
      <c r="B268" t="s">
        <v>15</v>
      </c>
      <c r="C268" s="5" t="s">
        <v>65</v>
      </c>
      <c r="D268" s="5" t="s">
        <v>39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45627</v>
      </c>
      <c r="N268" s="8">
        <v>12</v>
      </c>
      <c r="O268" s="5" t="s">
        <v>30</v>
      </c>
      <c r="P268" s="7">
        <v>2024</v>
      </c>
    </row>
    <row r="269" spans="1:16" x14ac:dyDescent="0.3">
      <c r="A269" t="s">
        <v>10</v>
      </c>
      <c r="B269" t="s">
        <v>16</v>
      </c>
      <c r="C269" s="5" t="s">
        <v>65</v>
      </c>
      <c r="D269" s="5" t="s">
        <v>39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45627</v>
      </c>
      <c r="N269" s="8">
        <v>12</v>
      </c>
      <c r="O269" s="5" t="s">
        <v>30</v>
      </c>
      <c r="P269" s="7">
        <v>2024</v>
      </c>
    </row>
    <row r="270" spans="1:16" x14ac:dyDescent="0.3">
      <c r="A270" t="s">
        <v>10</v>
      </c>
      <c r="B270" t="s">
        <v>17</v>
      </c>
      <c r="C270" s="5" t="s">
        <v>66</v>
      </c>
      <c r="D270" s="5" t="s">
        <v>39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45323</v>
      </c>
      <c r="N270" s="8">
        <v>2</v>
      </c>
      <c r="O270" s="5" t="s">
        <v>20</v>
      </c>
      <c r="P270" s="7">
        <v>2024</v>
      </c>
    </row>
    <row r="271" spans="1:16" x14ac:dyDescent="0.3">
      <c r="A271" t="s">
        <v>10</v>
      </c>
      <c r="B271" t="s">
        <v>14</v>
      </c>
      <c r="C271" s="5" t="s">
        <v>66</v>
      </c>
      <c r="D271" s="5" t="s">
        <v>39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45505</v>
      </c>
      <c r="N271" s="8">
        <v>8</v>
      </c>
      <c r="O271" s="5" t="s">
        <v>26</v>
      </c>
      <c r="P271" s="7">
        <v>2024</v>
      </c>
    </row>
    <row r="272" spans="1:16" x14ac:dyDescent="0.3">
      <c r="A272" t="s">
        <v>10</v>
      </c>
      <c r="B272" t="s">
        <v>14</v>
      </c>
      <c r="C272" s="5" t="s">
        <v>66</v>
      </c>
      <c r="D272" s="5" t="s">
        <v>39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45200</v>
      </c>
      <c r="N272" s="8">
        <v>10</v>
      </c>
      <c r="O272" s="5" t="s">
        <v>28</v>
      </c>
      <c r="P272" s="7">
        <v>2023</v>
      </c>
    </row>
    <row r="273" spans="1:16" x14ac:dyDescent="0.3">
      <c r="A273" t="s">
        <v>7</v>
      </c>
      <c r="B273" t="s">
        <v>17</v>
      </c>
      <c r="C273" s="5" t="s">
        <v>66</v>
      </c>
      <c r="D273" s="5" t="s">
        <v>39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45627</v>
      </c>
      <c r="N273" s="8">
        <v>12</v>
      </c>
      <c r="O273" s="5" t="s">
        <v>30</v>
      </c>
      <c r="P273" s="7">
        <v>2024</v>
      </c>
    </row>
    <row r="274" spans="1:16" x14ac:dyDescent="0.3">
      <c r="A274" t="s">
        <v>8</v>
      </c>
      <c r="B274" t="s">
        <v>16</v>
      </c>
      <c r="C274" s="5" t="s">
        <v>63</v>
      </c>
      <c r="D274" s="5" t="s">
        <v>39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45383</v>
      </c>
      <c r="N274" s="8">
        <v>4</v>
      </c>
      <c r="O274" s="5" t="s">
        <v>22</v>
      </c>
      <c r="P274" s="7">
        <v>2024</v>
      </c>
    </row>
    <row r="275" spans="1:16" x14ac:dyDescent="0.3">
      <c r="A275" t="s">
        <v>10</v>
      </c>
      <c r="B275" t="s">
        <v>15</v>
      </c>
      <c r="C275" s="5" t="s">
        <v>61</v>
      </c>
      <c r="D275" s="5" t="s">
        <v>39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45292</v>
      </c>
      <c r="N275" s="8">
        <v>1</v>
      </c>
      <c r="O275" s="5" t="s">
        <v>19</v>
      </c>
      <c r="P275" s="7">
        <v>2024</v>
      </c>
    </row>
    <row r="276" spans="1:16" x14ac:dyDescent="0.3">
      <c r="A276" t="s">
        <v>8</v>
      </c>
      <c r="B276" t="s">
        <v>14</v>
      </c>
      <c r="C276" s="5" t="s">
        <v>61</v>
      </c>
      <c r="D276" s="5" t="s">
        <v>39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45444</v>
      </c>
      <c r="N276" s="8">
        <v>6</v>
      </c>
      <c r="O276" s="5" t="s">
        <v>24</v>
      </c>
      <c r="P276" s="7">
        <v>2024</v>
      </c>
    </row>
    <row r="277" spans="1:16" x14ac:dyDescent="0.3">
      <c r="A277" t="s">
        <v>11</v>
      </c>
      <c r="B277" t="s">
        <v>18</v>
      </c>
      <c r="C277" s="5" t="s">
        <v>61</v>
      </c>
      <c r="D277" s="5" t="s">
        <v>39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45536</v>
      </c>
      <c r="N277" s="8">
        <v>9</v>
      </c>
      <c r="O277" s="5" t="s">
        <v>27</v>
      </c>
      <c r="P277" s="7">
        <v>2024</v>
      </c>
    </row>
    <row r="278" spans="1:16" x14ac:dyDescent="0.3">
      <c r="A278" t="s">
        <v>11</v>
      </c>
      <c r="B278" t="s">
        <v>14</v>
      </c>
      <c r="C278" s="5" t="s">
        <v>61</v>
      </c>
      <c r="D278" s="5" t="s">
        <v>39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45200</v>
      </c>
      <c r="N278" s="8">
        <v>10</v>
      </c>
      <c r="O278" s="5" t="s">
        <v>28</v>
      </c>
      <c r="P278" s="7">
        <v>2023</v>
      </c>
    </row>
    <row r="279" spans="1:16" x14ac:dyDescent="0.3">
      <c r="A279" t="s">
        <v>8</v>
      </c>
      <c r="B279" t="s">
        <v>15</v>
      </c>
      <c r="C279" s="5" t="s">
        <v>61</v>
      </c>
      <c r="D279" s="5" t="s">
        <v>39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45597</v>
      </c>
      <c r="N279" s="8">
        <v>11</v>
      </c>
      <c r="O279" s="5" t="s">
        <v>29</v>
      </c>
      <c r="P279" s="7">
        <v>2024</v>
      </c>
    </row>
    <row r="280" spans="1:16" x14ac:dyDescent="0.3">
      <c r="A280" t="s">
        <v>10</v>
      </c>
      <c r="B280" t="s">
        <v>15</v>
      </c>
      <c r="C280" s="5" t="s">
        <v>61</v>
      </c>
      <c r="D280" s="5" t="s">
        <v>39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45231</v>
      </c>
      <c r="N280" s="8">
        <v>11</v>
      </c>
      <c r="O280" s="5" t="s">
        <v>29</v>
      </c>
      <c r="P280" s="7">
        <v>2023</v>
      </c>
    </row>
    <row r="281" spans="1:16" x14ac:dyDescent="0.3">
      <c r="A281" t="s">
        <v>9</v>
      </c>
      <c r="B281" t="s">
        <v>17</v>
      </c>
      <c r="C281" s="5" t="s">
        <v>61</v>
      </c>
      <c r="D281" s="5" t="s">
        <v>39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45261</v>
      </c>
      <c r="N281" s="8">
        <v>12</v>
      </c>
      <c r="O281" s="5" t="s">
        <v>30</v>
      </c>
      <c r="P281" s="7">
        <v>2023</v>
      </c>
    </row>
    <row r="282" spans="1:16" x14ac:dyDescent="0.3">
      <c r="A282" t="s">
        <v>10</v>
      </c>
      <c r="B282" t="s">
        <v>18</v>
      </c>
      <c r="C282" s="5" t="s">
        <v>62</v>
      </c>
      <c r="D282" s="5" t="s">
        <v>39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45383</v>
      </c>
      <c r="N282" s="8">
        <v>4</v>
      </c>
      <c r="O282" s="5" t="s">
        <v>22</v>
      </c>
      <c r="P282" s="7">
        <v>2024</v>
      </c>
    </row>
    <row r="283" spans="1:16" x14ac:dyDescent="0.3">
      <c r="A283" t="s">
        <v>10</v>
      </c>
      <c r="B283" t="s">
        <v>17</v>
      </c>
      <c r="C283" s="5" t="s">
        <v>62</v>
      </c>
      <c r="D283" s="5" t="s">
        <v>39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45413</v>
      </c>
      <c r="N283" s="8">
        <v>5</v>
      </c>
      <c r="O283" s="5" t="s">
        <v>23</v>
      </c>
      <c r="P283" s="7">
        <v>2024</v>
      </c>
    </row>
    <row r="284" spans="1:16" x14ac:dyDescent="0.3">
      <c r="A284" t="s">
        <v>10</v>
      </c>
      <c r="B284" t="s">
        <v>16</v>
      </c>
      <c r="C284" s="5" t="s">
        <v>62</v>
      </c>
      <c r="D284" s="5" t="s">
        <v>39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45200</v>
      </c>
      <c r="N284" s="8">
        <v>10</v>
      </c>
      <c r="O284" s="5" t="s">
        <v>28</v>
      </c>
      <c r="P284" s="7">
        <v>2023</v>
      </c>
    </row>
    <row r="285" spans="1:16" x14ac:dyDescent="0.3">
      <c r="A285" t="s">
        <v>11</v>
      </c>
      <c r="B285" t="s">
        <v>15</v>
      </c>
      <c r="C285" s="5" t="s">
        <v>62</v>
      </c>
      <c r="D285" s="5" t="s">
        <v>39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45597</v>
      </c>
      <c r="N285" s="8">
        <v>11</v>
      </c>
      <c r="O285" s="5" t="s">
        <v>29</v>
      </c>
      <c r="P285" s="7">
        <v>2024</v>
      </c>
    </row>
    <row r="286" spans="1:16" x14ac:dyDescent="0.3">
      <c r="A286" t="s">
        <v>10</v>
      </c>
      <c r="B286" t="s">
        <v>16</v>
      </c>
      <c r="C286" s="5" t="s">
        <v>63</v>
      </c>
      <c r="D286" s="5" t="s">
        <v>39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45444</v>
      </c>
      <c r="N286" s="8">
        <v>6</v>
      </c>
      <c r="O286" s="5" t="s">
        <v>24</v>
      </c>
      <c r="P286" s="7">
        <v>2024</v>
      </c>
    </row>
    <row r="287" spans="1:16" x14ac:dyDescent="0.3">
      <c r="A287" t="s">
        <v>11</v>
      </c>
      <c r="B287" t="s">
        <v>14</v>
      </c>
      <c r="C287" s="5" t="s">
        <v>63</v>
      </c>
      <c r="D287" s="5" t="s">
        <v>39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45200</v>
      </c>
      <c r="N287" s="8">
        <v>10</v>
      </c>
      <c r="O287" s="5" t="s">
        <v>28</v>
      </c>
      <c r="P287" s="7">
        <v>2023</v>
      </c>
    </row>
    <row r="288" spans="1:16" x14ac:dyDescent="0.3">
      <c r="A288" t="s">
        <v>10</v>
      </c>
      <c r="B288" t="s">
        <v>15</v>
      </c>
      <c r="C288" s="5" t="s">
        <v>63</v>
      </c>
      <c r="D288" s="5" t="s">
        <v>39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45200</v>
      </c>
      <c r="N288" s="8">
        <v>10</v>
      </c>
      <c r="O288" s="5" t="s">
        <v>28</v>
      </c>
      <c r="P288" s="7">
        <v>2023</v>
      </c>
    </row>
    <row r="289" spans="1:16" x14ac:dyDescent="0.3">
      <c r="A289" t="s">
        <v>9</v>
      </c>
      <c r="B289" t="s">
        <v>14</v>
      </c>
      <c r="C289" s="5" t="s">
        <v>64</v>
      </c>
      <c r="D289" s="5" t="s">
        <v>39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45323</v>
      </c>
      <c r="N289" s="8">
        <v>2</v>
      </c>
      <c r="O289" s="5" t="s">
        <v>20</v>
      </c>
      <c r="P289" s="7">
        <v>2024</v>
      </c>
    </row>
    <row r="290" spans="1:16" x14ac:dyDescent="0.3">
      <c r="A290" t="s">
        <v>9</v>
      </c>
      <c r="B290" t="s">
        <v>15</v>
      </c>
      <c r="C290" s="5" t="s">
        <v>64</v>
      </c>
      <c r="D290" s="5" t="s">
        <v>39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45323</v>
      </c>
      <c r="N290" s="8">
        <v>2</v>
      </c>
      <c r="O290" s="5" t="s">
        <v>20</v>
      </c>
      <c r="P290" s="7">
        <v>2024</v>
      </c>
    </row>
    <row r="291" spans="1:16" x14ac:dyDescent="0.3">
      <c r="A291" t="s">
        <v>8</v>
      </c>
      <c r="B291" t="s">
        <v>17</v>
      </c>
      <c r="C291" s="5" t="s">
        <v>64</v>
      </c>
      <c r="D291" s="5" t="s">
        <v>39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45413</v>
      </c>
      <c r="N291" s="8">
        <v>5</v>
      </c>
      <c r="O291" s="5" t="s">
        <v>23</v>
      </c>
      <c r="P291" s="7">
        <v>2024</v>
      </c>
    </row>
    <row r="292" spans="1:16" x14ac:dyDescent="0.3">
      <c r="A292" t="s">
        <v>10</v>
      </c>
      <c r="B292" t="s">
        <v>16</v>
      </c>
      <c r="C292" s="5" t="s">
        <v>64</v>
      </c>
      <c r="D292" s="5" t="s">
        <v>39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45444</v>
      </c>
      <c r="N292" s="8">
        <v>6</v>
      </c>
      <c r="O292" s="5" t="s">
        <v>24</v>
      </c>
      <c r="P292" s="7">
        <v>2024</v>
      </c>
    </row>
    <row r="293" spans="1:16" x14ac:dyDescent="0.3">
      <c r="A293" t="s">
        <v>10</v>
      </c>
      <c r="B293" t="s">
        <v>18</v>
      </c>
      <c r="C293" s="5" t="s">
        <v>64</v>
      </c>
      <c r="D293" s="5" t="s">
        <v>39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45444</v>
      </c>
      <c r="N293" s="8">
        <v>6</v>
      </c>
      <c r="O293" s="5" t="s">
        <v>24</v>
      </c>
      <c r="P293" s="7">
        <v>2024</v>
      </c>
    </row>
    <row r="294" spans="1:16" x14ac:dyDescent="0.3">
      <c r="A294" t="s">
        <v>7</v>
      </c>
      <c r="B294" t="s">
        <v>16</v>
      </c>
      <c r="C294" s="5" t="s">
        <v>64</v>
      </c>
      <c r="D294" s="5" t="s">
        <v>39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45200</v>
      </c>
      <c r="N294" s="8">
        <v>10</v>
      </c>
      <c r="O294" s="5" t="s">
        <v>28</v>
      </c>
      <c r="P294" s="7">
        <v>2023</v>
      </c>
    </row>
    <row r="295" spans="1:16" x14ac:dyDescent="0.3">
      <c r="A295" t="s">
        <v>10</v>
      </c>
      <c r="B295" t="s">
        <v>16</v>
      </c>
      <c r="C295" s="5" t="s">
        <v>64</v>
      </c>
      <c r="D295" s="5" t="s">
        <v>39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45200</v>
      </c>
      <c r="N295" s="8">
        <v>10</v>
      </c>
      <c r="O295" s="5" t="s">
        <v>28</v>
      </c>
      <c r="P295" s="7">
        <v>2023</v>
      </c>
    </row>
    <row r="296" spans="1:16" x14ac:dyDescent="0.3">
      <c r="A296" t="s">
        <v>8</v>
      </c>
      <c r="B296" t="s">
        <v>14</v>
      </c>
      <c r="C296" s="5" t="s">
        <v>65</v>
      </c>
      <c r="D296" s="5" t="s">
        <v>39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45444</v>
      </c>
      <c r="N296" s="8">
        <v>6</v>
      </c>
      <c r="O296" s="5" t="s">
        <v>24</v>
      </c>
      <c r="P296" s="7">
        <v>2024</v>
      </c>
    </row>
    <row r="297" spans="1:16" x14ac:dyDescent="0.3">
      <c r="A297" t="s">
        <v>10</v>
      </c>
      <c r="B297" t="s">
        <v>18</v>
      </c>
      <c r="C297" s="5" t="s">
        <v>65</v>
      </c>
      <c r="D297" s="5" t="s">
        <v>39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45444</v>
      </c>
      <c r="N297" s="8">
        <v>6</v>
      </c>
      <c r="O297" s="5" t="s">
        <v>24</v>
      </c>
      <c r="P297" s="7">
        <v>2024</v>
      </c>
    </row>
    <row r="298" spans="1:16" x14ac:dyDescent="0.3">
      <c r="A298" t="s">
        <v>7</v>
      </c>
      <c r="B298" t="s">
        <v>16</v>
      </c>
      <c r="C298" s="5" t="s">
        <v>65</v>
      </c>
      <c r="D298" s="5" t="s">
        <v>39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45200</v>
      </c>
      <c r="N298" s="8">
        <v>10</v>
      </c>
      <c r="O298" s="5" t="s">
        <v>28</v>
      </c>
      <c r="P298" s="7">
        <v>2023</v>
      </c>
    </row>
    <row r="299" spans="1:16" x14ac:dyDescent="0.3">
      <c r="A299" t="s">
        <v>10</v>
      </c>
      <c r="B299" t="s">
        <v>18</v>
      </c>
      <c r="C299" s="5" t="s">
        <v>65</v>
      </c>
      <c r="D299" s="5" t="s">
        <v>39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45231</v>
      </c>
      <c r="N299" s="8">
        <v>11</v>
      </c>
      <c r="O299" s="5" t="s">
        <v>29</v>
      </c>
      <c r="P299" s="7">
        <v>2023</v>
      </c>
    </row>
    <row r="300" spans="1:16" x14ac:dyDescent="0.3">
      <c r="A300" t="s">
        <v>7</v>
      </c>
      <c r="B300" t="s">
        <v>14</v>
      </c>
      <c r="C300" s="5" t="s">
        <v>65</v>
      </c>
      <c r="D300" s="5" t="s">
        <v>39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45261</v>
      </c>
      <c r="N300" s="8">
        <v>12</v>
      </c>
      <c r="O300" s="5" t="s">
        <v>30</v>
      </c>
      <c r="P300" s="7">
        <v>2023</v>
      </c>
    </row>
    <row r="301" spans="1:16" x14ac:dyDescent="0.3">
      <c r="A301" t="s">
        <v>9</v>
      </c>
      <c r="B301" t="s">
        <v>16</v>
      </c>
      <c r="C301" s="5" t="s">
        <v>66</v>
      </c>
      <c r="D301" s="5" t="s">
        <v>39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45292</v>
      </c>
      <c r="N301" s="8">
        <v>1</v>
      </c>
      <c r="O301" s="5" t="s">
        <v>19</v>
      </c>
      <c r="P301" s="7">
        <v>2024</v>
      </c>
    </row>
    <row r="302" spans="1:16" x14ac:dyDescent="0.3">
      <c r="A302" t="s">
        <v>10</v>
      </c>
      <c r="B302" t="s">
        <v>18</v>
      </c>
      <c r="C302" s="5" t="s">
        <v>66</v>
      </c>
      <c r="D302" s="5" t="s">
        <v>39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45536</v>
      </c>
      <c r="N302" s="8">
        <v>9</v>
      </c>
      <c r="O302" s="5" t="s">
        <v>27</v>
      </c>
      <c r="P302" s="7">
        <v>2024</v>
      </c>
    </row>
    <row r="303" spans="1:16" x14ac:dyDescent="0.3">
      <c r="A303" t="s">
        <v>10</v>
      </c>
      <c r="B303" t="s">
        <v>15</v>
      </c>
      <c r="C303" s="5" t="s">
        <v>66</v>
      </c>
      <c r="D303" s="5" t="s">
        <v>39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45200</v>
      </c>
      <c r="N303" s="8">
        <v>10</v>
      </c>
      <c r="O303" s="5" t="s">
        <v>28</v>
      </c>
      <c r="P303" s="7">
        <v>2023</v>
      </c>
    </row>
    <row r="304" spans="1:16" x14ac:dyDescent="0.3">
      <c r="A304" t="s">
        <v>10</v>
      </c>
      <c r="B304" t="s">
        <v>16</v>
      </c>
      <c r="C304" s="5" t="s">
        <v>66</v>
      </c>
      <c r="D304" s="5" t="s">
        <v>39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45200</v>
      </c>
      <c r="N304" s="8">
        <v>10</v>
      </c>
      <c r="O304" s="5" t="s">
        <v>28</v>
      </c>
      <c r="P304" s="7">
        <v>2023</v>
      </c>
    </row>
    <row r="305" spans="1:16" x14ac:dyDescent="0.3">
      <c r="A305" t="s">
        <v>10</v>
      </c>
      <c r="B305" t="s">
        <v>16</v>
      </c>
      <c r="C305" s="5" t="s">
        <v>66</v>
      </c>
      <c r="D305" s="5" t="s">
        <v>39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45200</v>
      </c>
      <c r="N305" s="8">
        <v>10</v>
      </c>
      <c r="O305" s="5" t="s">
        <v>28</v>
      </c>
      <c r="P305" s="7">
        <v>2023</v>
      </c>
    </row>
    <row r="306" spans="1:16" x14ac:dyDescent="0.3">
      <c r="A306" t="s">
        <v>10</v>
      </c>
      <c r="B306" t="s">
        <v>16</v>
      </c>
      <c r="C306" s="5" t="s">
        <v>62</v>
      </c>
      <c r="D306" s="5" t="s">
        <v>39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45200</v>
      </c>
      <c r="N306" s="8">
        <v>10</v>
      </c>
      <c r="O306" s="5" t="s">
        <v>28</v>
      </c>
      <c r="P306" s="7">
        <v>2023</v>
      </c>
    </row>
    <row r="307" spans="1:16" x14ac:dyDescent="0.3">
      <c r="A307" t="s">
        <v>8</v>
      </c>
      <c r="B307" t="s">
        <v>15</v>
      </c>
      <c r="C307" s="5" t="s">
        <v>63</v>
      </c>
      <c r="D307" s="5" t="s">
        <v>39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45505</v>
      </c>
      <c r="N307" s="8">
        <v>8</v>
      </c>
      <c r="O307" s="5" t="s">
        <v>26</v>
      </c>
      <c r="P307" s="7">
        <v>2024</v>
      </c>
    </row>
    <row r="308" spans="1:16" x14ac:dyDescent="0.3">
      <c r="A308" t="s">
        <v>8</v>
      </c>
      <c r="B308" t="s">
        <v>17</v>
      </c>
      <c r="C308" s="5" t="s">
        <v>63</v>
      </c>
      <c r="D308" s="5" t="s">
        <v>39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45505</v>
      </c>
      <c r="N308" s="8">
        <v>8</v>
      </c>
      <c r="O308" s="5" t="s">
        <v>26</v>
      </c>
      <c r="P308" s="7">
        <v>2024</v>
      </c>
    </row>
    <row r="309" spans="1:16" x14ac:dyDescent="0.3">
      <c r="A309" t="s">
        <v>8</v>
      </c>
      <c r="B309" t="s">
        <v>15</v>
      </c>
      <c r="C309" s="5" t="s">
        <v>63</v>
      </c>
      <c r="D309" s="5" t="s">
        <v>39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45566</v>
      </c>
      <c r="N309" s="8">
        <v>10</v>
      </c>
      <c r="O309" s="5" t="s">
        <v>28</v>
      </c>
      <c r="P309" s="7">
        <v>2024</v>
      </c>
    </row>
    <row r="310" spans="1:16" x14ac:dyDescent="0.3">
      <c r="A310" t="s">
        <v>10</v>
      </c>
      <c r="B310" t="s">
        <v>16</v>
      </c>
      <c r="C310" s="5" t="s">
        <v>63</v>
      </c>
      <c r="D310" s="5" t="s">
        <v>39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45200</v>
      </c>
      <c r="N310" s="8">
        <v>10</v>
      </c>
      <c r="O310" s="5" t="s">
        <v>28</v>
      </c>
      <c r="P310" s="7">
        <v>2023</v>
      </c>
    </row>
    <row r="311" spans="1:16" x14ac:dyDescent="0.3">
      <c r="A311" t="s">
        <v>10</v>
      </c>
      <c r="B311" t="s">
        <v>17</v>
      </c>
      <c r="C311" s="5" t="s">
        <v>64</v>
      </c>
      <c r="D311" s="5" t="s">
        <v>39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45505</v>
      </c>
      <c r="N311" s="8">
        <v>8</v>
      </c>
      <c r="O311" s="5" t="s">
        <v>26</v>
      </c>
      <c r="P311" s="7">
        <v>2024</v>
      </c>
    </row>
    <row r="312" spans="1:16" x14ac:dyDescent="0.3">
      <c r="A312" t="s">
        <v>10</v>
      </c>
      <c r="B312" t="s">
        <v>18</v>
      </c>
      <c r="C312" s="5" t="s">
        <v>64</v>
      </c>
      <c r="D312" s="5" t="s">
        <v>39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45597</v>
      </c>
      <c r="N312" s="8">
        <v>11</v>
      </c>
      <c r="O312" s="5" t="s">
        <v>29</v>
      </c>
      <c r="P312" s="7">
        <v>2024</v>
      </c>
    </row>
    <row r="313" spans="1:16" x14ac:dyDescent="0.3">
      <c r="A313" t="s">
        <v>8</v>
      </c>
      <c r="B313" t="s">
        <v>15</v>
      </c>
      <c r="C313" s="5" t="s">
        <v>65</v>
      </c>
      <c r="D313" s="5" t="s">
        <v>39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45566</v>
      </c>
      <c r="N313" s="8">
        <v>10</v>
      </c>
      <c r="O313" s="5" t="s">
        <v>28</v>
      </c>
      <c r="P313" s="7">
        <v>2024</v>
      </c>
    </row>
    <row r="314" spans="1:16" x14ac:dyDescent="0.3">
      <c r="A314" t="s">
        <v>11</v>
      </c>
      <c r="B314" t="s">
        <v>18</v>
      </c>
      <c r="C314" s="5" t="s">
        <v>61</v>
      </c>
      <c r="D314" s="5" t="s">
        <v>39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45323</v>
      </c>
      <c r="N314" s="8">
        <v>2</v>
      </c>
      <c r="O314" s="5" t="s">
        <v>20</v>
      </c>
      <c r="P314" s="7">
        <v>2024</v>
      </c>
    </row>
    <row r="315" spans="1:16" x14ac:dyDescent="0.3">
      <c r="A315" t="s">
        <v>11</v>
      </c>
      <c r="B315" t="s">
        <v>14</v>
      </c>
      <c r="C315" s="5" t="s">
        <v>61</v>
      </c>
      <c r="D315" s="5" t="s">
        <v>39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45505</v>
      </c>
      <c r="N315" s="8">
        <v>8</v>
      </c>
      <c r="O315" s="5" t="s">
        <v>26</v>
      </c>
      <c r="P315" s="7">
        <v>2024</v>
      </c>
    </row>
    <row r="316" spans="1:16" x14ac:dyDescent="0.3">
      <c r="A316" t="s">
        <v>10</v>
      </c>
      <c r="B316" t="s">
        <v>18</v>
      </c>
      <c r="C316" s="5" t="s">
        <v>61</v>
      </c>
      <c r="D316" s="5" t="s">
        <v>39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45170</v>
      </c>
      <c r="N316" s="8">
        <v>9</v>
      </c>
      <c r="O316" s="5" t="s">
        <v>27</v>
      </c>
      <c r="P316" s="7">
        <v>2023</v>
      </c>
    </row>
    <row r="317" spans="1:16" x14ac:dyDescent="0.3">
      <c r="A317" t="s">
        <v>11</v>
      </c>
      <c r="B317" t="s">
        <v>18</v>
      </c>
      <c r="C317" s="5" t="s">
        <v>62</v>
      </c>
      <c r="D317" s="5" t="s">
        <v>39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45292</v>
      </c>
      <c r="N317" s="8">
        <v>1</v>
      </c>
      <c r="O317" s="5" t="s">
        <v>19</v>
      </c>
      <c r="P317" s="7">
        <v>2024</v>
      </c>
    </row>
    <row r="318" spans="1:16" x14ac:dyDescent="0.3">
      <c r="A318" t="s">
        <v>11</v>
      </c>
      <c r="B318" t="s">
        <v>16</v>
      </c>
      <c r="C318" s="5" t="s">
        <v>62</v>
      </c>
      <c r="D318" s="5" t="s">
        <v>39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45597</v>
      </c>
      <c r="N318" s="8">
        <v>11</v>
      </c>
      <c r="O318" s="5" t="s">
        <v>29</v>
      </c>
      <c r="P318" s="7">
        <v>2024</v>
      </c>
    </row>
    <row r="319" spans="1:16" x14ac:dyDescent="0.3">
      <c r="A319" t="s">
        <v>10</v>
      </c>
      <c r="B319" t="s">
        <v>16</v>
      </c>
      <c r="C319" s="5" t="s">
        <v>63</v>
      </c>
      <c r="D319" s="5" t="s">
        <v>39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45170</v>
      </c>
      <c r="N319" s="8">
        <v>9</v>
      </c>
      <c r="O319" s="5" t="s">
        <v>27</v>
      </c>
      <c r="P319" s="7">
        <v>2023</v>
      </c>
    </row>
    <row r="320" spans="1:16" x14ac:dyDescent="0.3">
      <c r="A320" t="s">
        <v>8</v>
      </c>
      <c r="B320" t="s">
        <v>14</v>
      </c>
      <c r="C320" s="5" t="s">
        <v>64</v>
      </c>
      <c r="D320" s="5" t="s">
        <v>39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45413</v>
      </c>
      <c r="N320" s="8">
        <v>5</v>
      </c>
      <c r="O320" s="5" t="s">
        <v>23</v>
      </c>
      <c r="P320" s="7">
        <v>2024</v>
      </c>
    </row>
    <row r="321" spans="1:16" x14ac:dyDescent="0.3">
      <c r="A321" t="s">
        <v>10</v>
      </c>
      <c r="B321" t="s">
        <v>14</v>
      </c>
      <c r="C321" s="5" t="s">
        <v>64</v>
      </c>
      <c r="D321" s="5" t="s">
        <v>39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45444</v>
      </c>
      <c r="N321" s="8">
        <v>6</v>
      </c>
      <c r="O321" s="5" t="s">
        <v>24</v>
      </c>
      <c r="P321" s="7">
        <v>2024</v>
      </c>
    </row>
    <row r="322" spans="1:16" x14ac:dyDescent="0.3">
      <c r="A322" t="s">
        <v>10</v>
      </c>
      <c r="B322" t="s">
        <v>15</v>
      </c>
      <c r="C322" s="5" t="s">
        <v>64</v>
      </c>
      <c r="D322" s="5" t="s">
        <v>39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45597</v>
      </c>
      <c r="N322" s="8">
        <v>11</v>
      </c>
      <c r="O322" s="5" t="s">
        <v>29</v>
      </c>
      <c r="P322" s="7">
        <v>2024</v>
      </c>
    </row>
    <row r="323" spans="1:16" x14ac:dyDescent="0.3">
      <c r="A323" t="s">
        <v>10</v>
      </c>
      <c r="B323" t="s">
        <v>14</v>
      </c>
      <c r="C323" s="5" t="s">
        <v>64</v>
      </c>
      <c r="D323" s="5" t="s">
        <v>39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45627</v>
      </c>
      <c r="N323" s="8">
        <v>12</v>
      </c>
      <c r="O323" s="5" t="s">
        <v>30</v>
      </c>
      <c r="P323" s="7">
        <v>2024</v>
      </c>
    </row>
    <row r="324" spans="1:16" x14ac:dyDescent="0.3">
      <c r="A324" t="s">
        <v>11</v>
      </c>
      <c r="B324" t="s">
        <v>16</v>
      </c>
      <c r="C324" s="5" t="s">
        <v>65</v>
      </c>
      <c r="D324" s="5" t="s">
        <v>39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45383</v>
      </c>
      <c r="N324" s="8">
        <v>4</v>
      </c>
      <c r="O324" s="5" t="s">
        <v>22</v>
      </c>
      <c r="P324" s="7">
        <v>2024</v>
      </c>
    </row>
    <row r="325" spans="1:16" x14ac:dyDescent="0.3">
      <c r="A325" t="s">
        <v>11</v>
      </c>
      <c r="B325" t="s">
        <v>17</v>
      </c>
      <c r="C325" s="5" t="s">
        <v>65</v>
      </c>
      <c r="D325" s="5" t="s">
        <v>39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45170</v>
      </c>
      <c r="N325" s="8">
        <v>9</v>
      </c>
      <c r="O325" s="5" t="s">
        <v>27</v>
      </c>
      <c r="P325" s="7">
        <v>2023</v>
      </c>
    </row>
    <row r="326" spans="1:16" x14ac:dyDescent="0.3">
      <c r="A326" t="s">
        <v>10</v>
      </c>
      <c r="B326" t="s">
        <v>14</v>
      </c>
      <c r="C326" s="5" t="s">
        <v>65</v>
      </c>
      <c r="D326" s="5" t="s">
        <v>39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45627</v>
      </c>
      <c r="N326" s="8">
        <v>12</v>
      </c>
      <c r="O326" s="5" t="s">
        <v>30</v>
      </c>
      <c r="P326" s="7">
        <v>2024</v>
      </c>
    </row>
    <row r="327" spans="1:16" x14ac:dyDescent="0.3">
      <c r="A327" t="s">
        <v>10</v>
      </c>
      <c r="B327" t="s">
        <v>14</v>
      </c>
      <c r="C327" s="5" t="s">
        <v>66</v>
      </c>
      <c r="D327" s="5" t="s">
        <v>39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45444</v>
      </c>
      <c r="N327" s="8">
        <v>6</v>
      </c>
      <c r="O327" s="5" t="s">
        <v>24</v>
      </c>
      <c r="P327" s="7">
        <v>2024</v>
      </c>
    </row>
    <row r="328" spans="1:16" x14ac:dyDescent="0.3">
      <c r="A328" t="s">
        <v>10</v>
      </c>
      <c r="B328" t="s">
        <v>15</v>
      </c>
      <c r="C328" s="5" t="s">
        <v>61</v>
      </c>
      <c r="D328" s="5" t="s">
        <v>39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45352</v>
      </c>
      <c r="N328" s="8">
        <v>3</v>
      </c>
      <c r="O328" s="5" t="s">
        <v>21</v>
      </c>
      <c r="P328" s="7">
        <v>2024</v>
      </c>
    </row>
    <row r="329" spans="1:16" x14ac:dyDescent="0.3">
      <c r="A329" t="s">
        <v>7</v>
      </c>
      <c r="B329" t="s">
        <v>16</v>
      </c>
      <c r="C329" s="5" t="s">
        <v>61</v>
      </c>
      <c r="D329" s="5" t="s">
        <v>39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45444</v>
      </c>
      <c r="N329" s="8">
        <v>6</v>
      </c>
      <c r="O329" s="5" t="s">
        <v>24</v>
      </c>
      <c r="P329" s="7">
        <v>2024</v>
      </c>
    </row>
    <row r="330" spans="1:16" x14ac:dyDescent="0.3">
      <c r="A330" t="s">
        <v>7</v>
      </c>
      <c r="B330" t="s">
        <v>16</v>
      </c>
      <c r="C330" s="5" t="s">
        <v>61</v>
      </c>
      <c r="D330" s="5" t="s">
        <v>39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45566</v>
      </c>
      <c r="N330" s="8">
        <v>10</v>
      </c>
      <c r="O330" s="5" t="s">
        <v>28</v>
      </c>
      <c r="P330" s="7">
        <v>2024</v>
      </c>
    </row>
    <row r="331" spans="1:16" x14ac:dyDescent="0.3">
      <c r="A331" t="s">
        <v>10</v>
      </c>
      <c r="B331" t="s">
        <v>16</v>
      </c>
      <c r="C331" s="5" t="s">
        <v>62</v>
      </c>
      <c r="D331" s="5" t="s">
        <v>39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45566</v>
      </c>
      <c r="N331" s="8">
        <v>10</v>
      </c>
      <c r="O331" s="5" t="s">
        <v>28</v>
      </c>
      <c r="P331" s="7">
        <v>2024</v>
      </c>
    </row>
    <row r="332" spans="1:16" x14ac:dyDescent="0.3">
      <c r="A332" t="s">
        <v>7</v>
      </c>
      <c r="B332" t="s">
        <v>16</v>
      </c>
      <c r="C332" s="5" t="s">
        <v>62</v>
      </c>
      <c r="D332" s="5" t="s">
        <v>39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45566</v>
      </c>
      <c r="N332" s="8">
        <v>10</v>
      </c>
      <c r="O332" s="5" t="s">
        <v>28</v>
      </c>
      <c r="P332" s="7">
        <v>2024</v>
      </c>
    </row>
    <row r="333" spans="1:16" x14ac:dyDescent="0.3">
      <c r="A333" t="s">
        <v>9</v>
      </c>
      <c r="B333" t="s">
        <v>17</v>
      </c>
      <c r="C333" s="5" t="s">
        <v>62</v>
      </c>
      <c r="D333" s="5" t="s">
        <v>39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45231</v>
      </c>
      <c r="N333" s="8">
        <v>11</v>
      </c>
      <c r="O333" s="5" t="s">
        <v>29</v>
      </c>
      <c r="P333" s="7">
        <v>2023</v>
      </c>
    </row>
    <row r="334" spans="1:16" x14ac:dyDescent="0.3">
      <c r="A334" t="s">
        <v>7</v>
      </c>
      <c r="B334" t="s">
        <v>14</v>
      </c>
      <c r="C334" s="5" t="s">
        <v>63</v>
      </c>
      <c r="D334" s="5" t="s">
        <v>39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45413</v>
      </c>
      <c r="N334" s="8">
        <v>5</v>
      </c>
      <c r="O334" s="5" t="s">
        <v>23</v>
      </c>
      <c r="P334" s="7">
        <v>2024</v>
      </c>
    </row>
    <row r="335" spans="1:16" x14ac:dyDescent="0.3">
      <c r="A335" t="s">
        <v>7</v>
      </c>
      <c r="B335" t="s">
        <v>16</v>
      </c>
      <c r="C335" s="5" t="s">
        <v>63</v>
      </c>
      <c r="D335" s="5" t="s">
        <v>39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45444</v>
      </c>
      <c r="N335" s="8">
        <v>6</v>
      </c>
      <c r="O335" s="5" t="s">
        <v>24</v>
      </c>
      <c r="P335" s="7">
        <v>2024</v>
      </c>
    </row>
    <row r="336" spans="1:16" x14ac:dyDescent="0.3">
      <c r="A336" t="s">
        <v>9</v>
      </c>
      <c r="B336" t="s">
        <v>17</v>
      </c>
      <c r="C336" s="5" t="s">
        <v>63</v>
      </c>
      <c r="D336" s="5" t="s">
        <v>39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45474</v>
      </c>
      <c r="N336" s="8">
        <v>7</v>
      </c>
      <c r="O336" s="5" t="s">
        <v>25</v>
      </c>
      <c r="P336" s="7">
        <v>2024</v>
      </c>
    </row>
    <row r="337" spans="1:16" x14ac:dyDescent="0.3">
      <c r="A337" t="s">
        <v>8</v>
      </c>
      <c r="B337" t="s">
        <v>16</v>
      </c>
      <c r="C337" s="5" t="s">
        <v>63</v>
      </c>
      <c r="D337" s="5" t="s">
        <v>39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45505</v>
      </c>
      <c r="N337" s="8">
        <v>8</v>
      </c>
      <c r="O337" s="5" t="s">
        <v>26</v>
      </c>
      <c r="P337" s="7">
        <v>2024</v>
      </c>
    </row>
    <row r="338" spans="1:16" x14ac:dyDescent="0.3">
      <c r="A338" t="s">
        <v>8</v>
      </c>
      <c r="B338" t="s">
        <v>15</v>
      </c>
      <c r="C338" s="5" t="s">
        <v>63</v>
      </c>
      <c r="D338" s="5" t="s">
        <v>39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45170</v>
      </c>
      <c r="N338" s="8">
        <v>9</v>
      </c>
      <c r="O338" s="5" t="s">
        <v>27</v>
      </c>
      <c r="P338" s="7">
        <v>2023</v>
      </c>
    </row>
    <row r="339" spans="1:16" x14ac:dyDescent="0.3">
      <c r="A339" t="s">
        <v>10</v>
      </c>
      <c r="B339" t="s">
        <v>16</v>
      </c>
      <c r="C339" s="5" t="s">
        <v>63</v>
      </c>
      <c r="D339" s="5" t="s">
        <v>39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45536</v>
      </c>
      <c r="N339" s="8">
        <v>9</v>
      </c>
      <c r="O339" s="5" t="s">
        <v>27</v>
      </c>
      <c r="P339" s="7">
        <v>2024</v>
      </c>
    </row>
    <row r="340" spans="1:16" x14ac:dyDescent="0.3">
      <c r="A340" t="s">
        <v>7</v>
      </c>
      <c r="B340" t="s">
        <v>17</v>
      </c>
      <c r="C340" s="5" t="s">
        <v>63</v>
      </c>
      <c r="D340" s="5" t="s">
        <v>39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45170</v>
      </c>
      <c r="N340" s="8">
        <v>9</v>
      </c>
      <c r="O340" s="5" t="s">
        <v>27</v>
      </c>
      <c r="P340" s="7">
        <v>2023</v>
      </c>
    </row>
    <row r="341" spans="1:16" x14ac:dyDescent="0.3">
      <c r="A341" t="s">
        <v>7</v>
      </c>
      <c r="B341" t="s">
        <v>14</v>
      </c>
      <c r="C341" s="5" t="s">
        <v>63</v>
      </c>
      <c r="D341" s="5" t="s">
        <v>39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45231</v>
      </c>
      <c r="N341" s="8">
        <v>11</v>
      </c>
      <c r="O341" s="5" t="s">
        <v>29</v>
      </c>
      <c r="P341" s="7">
        <v>2023</v>
      </c>
    </row>
    <row r="342" spans="1:16" x14ac:dyDescent="0.3">
      <c r="A342" t="s">
        <v>11</v>
      </c>
      <c r="B342" t="s">
        <v>18</v>
      </c>
      <c r="C342" s="5" t="s">
        <v>63</v>
      </c>
      <c r="D342" s="5" t="s">
        <v>39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45231</v>
      </c>
      <c r="N342" s="8">
        <v>11</v>
      </c>
      <c r="O342" s="5" t="s">
        <v>29</v>
      </c>
      <c r="P342" s="7">
        <v>2023</v>
      </c>
    </row>
    <row r="343" spans="1:16" x14ac:dyDescent="0.3">
      <c r="A343" t="s">
        <v>10</v>
      </c>
      <c r="B343" t="s">
        <v>17</v>
      </c>
      <c r="C343" s="5" t="s">
        <v>63</v>
      </c>
      <c r="D343" s="5" t="s">
        <v>39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45261</v>
      </c>
      <c r="N343" s="8">
        <v>12</v>
      </c>
      <c r="O343" s="5" t="s">
        <v>30</v>
      </c>
      <c r="P343" s="7">
        <v>2023</v>
      </c>
    </row>
    <row r="344" spans="1:16" x14ac:dyDescent="0.3">
      <c r="A344" t="s">
        <v>7</v>
      </c>
      <c r="B344" t="s">
        <v>16</v>
      </c>
      <c r="C344" s="5" t="s">
        <v>64</v>
      </c>
      <c r="D344" s="5" t="s">
        <v>39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45474</v>
      </c>
      <c r="N344" s="8">
        <v>7</v>
      </c>
      <c r="O344" s="5" t="s">
        <v>25</v>
      </c>
      <c r="P344" s="7">
        <v>2024</v>
      </c>
    </row>
    <row r="345" spans="1:16" x14ac:dyDescent="0.3">
      <c r="A345" t="s">
        <v>10</v>
      </c>
      <c r="B345" t="s">
        <v>18</v>
      </c>
      <c r="C345" s="5" t="s">
        <v>64</v>
      </c>
      <c r="D345" s="5" t="s">
        <v>39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45505</v>
      </c>
      <c r="N345" s="8">
        <v>8</v>
      </c>
      <c r="O345" s="5" t="s">
        <v>26</v>
      </c>
      <c r="P345" s="7">
        <v>2024</v>
      </c>
    </row>
    <row r="346" spans="1:16" x14ac:dyDescent="0.3">
      <c r="A346" t="s">
        <v>9</v>
      </c>
      <c r="B346" t="s">
        <v>17</v>
      </c>
      <c r="C346" s="5" t="s">
        <v>64</v>
      </c>
      <c r="D346" s="5" t="s">
        <v>39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45536</v>
      </c>
      <c r="N346" s="8">
        <v>9</v>
      </c>
      <c r="O346" s="5" t="s">
        <v>27</v>
      </c>
      <c r="P346" s="7">
        <v>2024</v>
      </c>
    </row>
    <row r="347" spans="1:16" x14ac:dyDescent="0.3">
      <c r="A347" t="s">
        <v>10</v>
      </c>
      <c r="B347" t="s">
        <v>16</v>
      </c>
      <c r="C347" s="5" t="s">
        <v>64</v>
      </c>
      <c r="D347" s="5" t="s">
        <v>39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45566</v>
      </c>
      <c r="N347" s="8">
        <v>10</v>
      </c>
      <c r="O347" s="5" t="s">
        <v>28</v>
      </c>
      <c r="P347" s="7">
        <v>2024</v>
      </c>
    </row>
    <row r="348" spans="1:16" x14ac:dyDescent="0.3">
      <c r="A348" t="s">
        <v>10</v>
      </c>
      <c r="B348" t="s">
        <v>15</v>
      </c>
      <c r="C348" s="5" t="s">
        <v>64</v>
      </c>
      <c r="D348" s="5" t="s">
        <v>39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45261</v>
      </c>
      <c r="N348" s="8">
        <v>12</v>
      </c>
      <c r="O348" s="5" t="s">
        <v>30</v>
      </c>
      <c r="P348" s="7">
        <v>2023</v>
      </c>
    </row>
    <row r="349" spans="1:16" x14ac:dyDescent="0.3">
      <c r="A349" t="s">
        <v>7</v>
      </c>
      <c r="B349" t="s">
        <v>15</v>
      </c>
      <c r="C349" s="5" t="s">
        <v>64</v>
      </c>
      <c r="D349" s="5" t="s">
        <v>39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45627</v>
      </c>
      <c r="N349" s="8">
        <v>12</v>
      </c>
      <c r="O349" s="5" t="s">
        <v>30</v>
      </c>
      <c r="P349" s="7">
        <v>2024</v>
      </c>
    </row>
    <row r="350" spans="1:16" x14ac:dyDescent="0.3">
      <c r="A350" t="s">
        <v>10</v>
      </c>
      <c r="B350" t="s">
        <v>17</v>
      </c>
      <c r="C350" s="5" t="s">
        <v>64</v>
      </c>
      <c r="D350" s="5" t="s">
        <v>39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45261</v>
      </c>
      <c r="N350" s="8">
        <v>12</v>
      </c>
      <c r="O350" s="5" t="s">
        <v>30</v>
      </c>
      <c r="P350" s="7">
        <v>2023</v>
      </c>
    </row>
    <row r="351" spans="1:16" x14ac:dyDescent="0.3">
      <c r="A351" t="s">
        <v>11</v>
      </c>
      <c r="B351" t="s">
        <v>14</v>
      </c>
      <c r="C351" s="5" t="s">
        <v>65</v>
      </c>
      <c r="D351" s="5" t="s">
        <v>39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45292</v>
      </c>
      <c r="N351" s="8">
        <v>1</v>
      </c>
      <c r="O351" s="5" t="s">
        <v>19</v>
      </c>
      <c r="P351" s="7">
        <v>2024</v>
      </c>
    </row>
    <row r="352" spans="1:16" x14ac:dyDescent="0.3">
      <c r="A352" t="s">
        <v>7</v>
      </c>
      <c r="B352" t="s">
        <v>16</v>
      </c>
      <c r="C352" s="5" t="s">
        <v>65</v>
      </c>
      <c r="D352" s="5" t="s">
        <v>39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45323</v>
      </c>
      <c r="N352" s="8">
        <v>2</v>
      </c>
      <c r="O352" s="5" t="s">
        <v>20</v>
      </c>
      <c r="P352" s="7">
        <v>2024</v>
      </c>
    </row>
    <row r="353" spans="1:16" x14ac:dyDescent="0.3">
      <c r="A353" t="s">
        <v>7</v>
      </c>
      <c r="B353" t="s">
        <v>18</v>
      </c>
      <c r="C353" s="5" t="s">
        <v>65</v>
      </c>
      <c r="D353" s="5" t="s">
        <v>39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45323</v>
      </c>
      <c r="N353" s="8">
        <v>2</v>
      </c>
      <c r="O353" s="5" t="s">
        <v>20</v>
      </c>
      <c r="P353" s="7">
        <v>2024</v>
      </c>
    </row>
    <row r="354" spans="1:16" x14ac:dyDescent="0.3">
      <c r="A354" t="s">
        <v>9</v>
      </c>
      <c r="B354" t="s">
        <v>14</v>
      </c>
      <c r="C354" s="5" t="s">
        <v>66</v>
      </c>
      <c r="D354" s="5" t="s">
        <v>39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45413</v>
      </c>
      <c r="N354" s="8">
        <v>5</v>
      </c>
      <c r="O354" s="5" t="s">
        <v>23</v>
      </c>
      <c r="P354" s="7">
        <v>2024</v>
      </c>
    </row>
    <row r="355" spans="1:16" x14ac:dyDescent="0.3">
      <c r="A355" t="s">
        <v>10</v>
      </c>
      <c r="B355" t="s">
        <v>16</v>
      </c>
      <c r="C355" s="5" t="s">
        <v>66</v>
      </c>
      <c r="D355" s="5" t="s">
        <v>39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45536</v>
      </c>
      <c r="N355" s="8">
        <v>9</v>
      </c>
      <c r="O355" s="5" t="s">
        <v>27</v>
      </c>
      <c r="P355" s="7">
        <v>2024</v>
      </c>
    </row>
    <row r="356" spans="1:16" x14ac:dyDescent="0.3">
      <c r="A356" t="s">
        <v>9</v>
      </c>
      <c r="B356" t="s">
        <v>17</v>
      </c>
      <c r="C356" s="5" t="s">
        <v>66</v>
      </c>
      <c r="D356" s="5" t="s">
        <v>39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45170</v>
      </c>
      <c r="N356" s="8">
        <v>9</v>
      </c>
      <c r="O356" s="5" t="s">
        <v>27</v>
      </c>
      <c r="P356" s="7">
        <v>2023</v>
      </c>
    </row>
    <row r="357" spans="1:16" x14ac:dyDescent="0.3">
      <c r="A357" t="s">
        <v>10</v>
      </c>
      <c r="B357" t="s">
        <v>14</v>
      </c>
      <c r="C357" s="5" t="s">
        <v>66</v>
      </c>
      <c r="D357" s="5" t="s">
        <v>39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45597</v>
      </c>
      <c r="N357" s="8">
        <v>11</v>
      </c>
      <c r="O357" s="5" t="s">
        <v>29</v>
      </c>
      <c r="P357" s="7">
        <v>2024</v>
      </c>
    </row>
    <row r="358" spans="1:16" x14ac:dyDescent="0.3">
      <c r="A358" t="s">
        <v>7</v>
      </c>
      <c r="B358" t="s">
        <v>15</v>
      </c>
      <c r="C358" s="5" t="s">
        <v>66</v>
      </c>
      <c r="D358" s="5" t="s">
        <v>39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45627</v>
      </c>
      <c r="N358" s="8">
        <v>12</v>
      </c>
      <c r="O358" s="5" t="s">
        <v>30</v>
      </c>
      <c r="P358" s="7">
        <v>2024</v>
      </c>
    </row>
    <row r="359" spans="1:16" x14ac:dyDescent="0.3">
      <c r="A359" t="s">
        <v>10</v>
      </c>
      <c r="B359" t="s">
        <v>14</v>
      </c>
      <c r="C359" s="5" t="s">
        <v>62</v>
      </c>
      <c r="D359" s="5" t="s">
        <v>39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45323</v>
      </c>
      <c r="N359" s="8">
        <v>2</v>
      </c>
      <c r="O359" s="5" t="s">
        <v>20</v>
      </c>
      <c r="P359" s="7">
        <v>2024</v>
      </c>
    </row>
    <row r="360" spans="1:16" x14ac:dyDescent="0.3">
      <c r="A360" t="s">
        <v>10</v>
      </c>
      <c r="B360" t="s">
        <v>15</v>
      </c>
      <c r="C360" s="5" t="s">
        <v>62</v>
      </c>
      <c r="D360" s="5" t="s">
        <v>39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45444</v>
      </c>
      <c r="N360" s="8">
        <v>6</v>
      </c>
      <c r="O360" s="5" t="s">
        <v>24</v>
      </c>
      <c r="P360" s="7">
        <v>2024</v>
      </c>
    </row>
    <row r="361" spans="1:16" x14ac:dyDescent="0.3">
      <c r="A361" t="s">
        <v>10</v>
      </c>
      <c r="B361" t="s">
        <v>14</v>
      </c>
      <c r="C361" s="5" t="s">
        <v>63</v>
      </c>
      <c r="D361" s="5" t="s">
        <v>39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45413</v>
      </c>
      <c r="N361" s="8">
        <v>5</v>
      </c>
      <c r="O361" s="5" t="s">
        <v>23</v>
      </c>
      <c r="P361" s="7">
        <v>2024</v>
      </c>
    </row>
    <row r="362" spans="1:16" x14ac:dyDescent="0.3">
      <c r="A362" t="s">
        <v>10</v>
      </c>
      <c r="B362" t="s">
        <v>15</v>
      </c>
      <c r="C362" s="5" t="s">
        <v>66</v>
      </c>
      <c r="D362" s="5" t="s">
        <v>39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45444</v>
      </c>
      <c r="N362" s="8">
        <v>6</v>
      </c>
      <c r="O362" s="5" t="s">
        <v>24</v>
      </c>
      <c r="P362" s="7">
        <v>2024</v>
      </c>
    </row>
    <row r="363" spans="1:16" x14ac:dyDescent="0.3">
      <c r="A363" t="s">
        <v>9</v>
      </c>
      <c r="B363" t="s">
        <v>18</v>
      </c>
      <c r="C363" s="5" t="s">
        <v>61</v>
      </c>
      <c r="D363" s="5" t="s">
        <v>39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45505</v>
      </c>
      <c r="N363" s="8">
        <v>8</v>
      </c>
      <c r="O363" s="5" t="s">
        <v>26</v>
      </c>
      <c r="P363" s="7">
        <v>2024</v>
      </c>
    </row>
    <row r="364" spans="1:16" x14ac:dyDescent="0.3">
      <c r="A364" t="s">
        <v>8</v>
      </c>
      <c r="B364" t="s">
        <v>16</v>
      </c>
      <c r="C364" s="5" t="s">
        <v>61</v>
      </c>
      <c r="D364" s="5" t="s">
        <v>39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45597</v>
      </c>
      <c r="N364" s="8">
        <v>11</v>
      </c>
      <c r="O364" s="5" t="s">
        <v>29</v>
      </c>
      <c r="P364" s="7">
        <v>2024</v>
      </c>
    </row>
    <row r="365" spans="1:16" x14ac:dyDescent="0.3">
      <c r="A365" t="s">
        <v>10</v>
      </c>
      <c r="B365" t="s">
        <v>18</v>
      </c>
      <c r="C365" s="5" t="s">
        <v>61</v>
      </c>
      <c r="D365" s="5" t="s">
        <v>39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45627</v>
      </c>
      <c r="N365" s="8">
        <v>12</v>
      </c>
      <c r="O365" s="5" t="s">
        <v>30</v>
      </c>
      <c r="P365" s="7">
        <v>2024</v>
      </c>
    </row>
    <row r="366" spans="1:16" x14ac:dyDescent="0.3">
      <c r="A366" t="s">
        <v>8</v>
      </c>
      <c r="B366" t="s">
        <v>16</v>
      </c>
      <c r="C366" s="5" t="s">
        <v>62</v>
      </c>
      <c r="D366" s="5" t="s">
        <v>39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45352</v>
      </c>
      <c r="N366" s="8">
        <v>3</v>
      </c>
      <c r="O366" s="5" t="s">
        <v>21</v>
      </c>
      <c r="P366" s="7">
        <v>2024</v>
      </c>
    </row>
    <row r="367" spans="1:16" x14ac:dyDescent="0.3">
      <c r="A367" t="s">
        <v>10</v>
      </c>
      <c r="B367" t="s">
        <v>14</v>
      </c>
      <c r="C367" s="5" t="s">
        <v>62</v>
      </c>
      <c r="D367" s="5" t="s">
        <v>39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45444</v>
      </c>
      <c r="N367" s="8">
        <v>6</v>
      </c>
      <c r="O367" s="5" t="s">
        <v>24</v>
      </c>
      <c r="P367" s="7">
        <v>2024</v>
      </c>
    </row>
    <row r="368" spans="1:16" x14ac:dyDescent="0.3">
      <c r="A368" t="s">
        <v>10</v>
      </c>
      <c r="B368" t="s">
        <v>17</v>
      </c>
      <c r="C368" s="5" t="s">
        <v>62</v>
      </c>
      <c r="D368" s="5" t="s">
        <v>39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45474</v>
      </c>
      <c r="N368" s="8">
        <v>7</v>
      </c>
      <c r="O368" s="5" t="s">
        <v>25</v>
      </c>
      <c r="P368" s="7">
        <v>2024</v>
      </c>
    </row>
    <row r="369" spans="1:16" x14ac:dyDescent="0.3">
      <c r="A369" t="s">
        <v>7</v>
      </c>
      <c r="B369" t="s">
        <v>16</v>
      </c>
      <c r="C369" s="5" t="s">
        <v>62</v>
      </c>
      <c r="D369" s="5" t="s">
        <v>39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45505</v>
      </c>
      <c r="N369" s="8">
        <v>8</v>
      </c>
      <c r="O369" s="5" t="s">
        <v>26</v>
      </c>
      <c r="P369" s="7">
        <v>2024</v>
      </c>
    </row>
    <row r="370" spans="1:16" x14ac:dyDescent="0.3">
      <c r="A370" t="s">
        <v>7</v>
      </c>
      <c r="B370" t="s">
        <v>14</v>
      </c>
      <c r="C370" s="5" t="s">
        <v>62</v>
      </c>
      <c r="D370" s="5" t="s">
        <v>39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45170</v>
      </c>
      <c r="N370" s="8">
        <v>9</v>
      </c>
      <c r="O370" s="5" t="s">
        <v>27</v>
      </c>
      <c r="P370" s="7">
        <v>2023</v>
      </c>
    </row>
    <row r="371" spans="1:16" x14ac:dyDescent="0.3">
      <c r="A371" t="s">
        <v>8</v>
      </c>
      <c r="B371" t="s">
        <v>17</v>
      </c>
      <c r="C371" s="5" t="s">
        <v>62</v>
      </c>
      <c r="D371" s="5" t="s">
        <v>39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45627</v>
      </c>
      <c r="N371" s="8">
        <v>12</v>
      </c>
      <c r="O371" s="5" t="s">
        <v>30</v>
      </c>
      <c r="P371" s="7">
        <v>2024</v>
      </c>
    </row>
    <row r="372" spans="1:16" x14ac:dyDescent="0.3">
      <c r="A372" t="s">
        <v>9</v>
      </c>
      <c r="B372" t="s">
        <v>18</v>
      </c>
      <c r="C372" s="5" t="s">
        <v>63</v>
      </c>
      <c r="D372" s="5" t="s">
        <v>39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45352</v>
      </c>
      <c r="N372" s="8">
        <v>3</v>
      </c>
      <c r="O372" s="5" t="s">
        <v>21</v>
      </c>
      <c r="P372" s="7">
        <v>2024</v>
      </c>
    </row>
    <row r="373" spans="1:16" x14ac:dyDescent="0.3">
      <c r="A373" t="s">
        <v>10</v>
      </c>
      <c r="B373" t="s">
        <v>17</v>
      </c>
      <c r="C373" s="5" t="s">
        <v>63</v>
      </c>
      <c r="D373" s="5" t="s">
        <v>39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45383</v>
      </c>
      <c r="N373" s="8">
        <v>4</v>
      </c>
      <c r="O373" s="5" t="s">
        <v>22</v>
      </c>
      <c r="P373" s="7">
        <v>2024</v>
      </c>
    </row>
    <row r="374" spans="1:16" x14ac:dyDescent="0.3">
      <c r="A374" t="s">
        <v>10</v>
      </c>
      <c r="B374" t="s">
        <v>17</v>
      </c>
      <c r="C374" s="5" t="s">
        <v>63</v>
      </c>
      <c r="D374" s="5" t="s">
        <v>39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45413</v>
      </c>
      <c r="N374" s="8">
        <v>5</v>
      </c>
      <c r="O374" s="5" t="s">
        <v>23</v>
      </c>
      <c r="P374" s="7">
        <v>2024</v>
      </c>
    </row>
    <row r="375" spans="1:16" x14ac:dyDescent="0.3">
      <c r="A375" t="s">
        <v>10</v>
      </c>
      <c r="B375" t="s">
        <v>17</v>
      </c>
      <c r="C375" s="5" t="s">
        <v>63</v>
      </c>
      <c r="D375" s="5" t="s">
        <v>39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45444</v>
      </c>
      <c r="N375" s="8">
        <v>6</v>
      </c>
      <c r="O375" s="5" t="s">
        <v>24</v>
      </c>
      <c r="P375" s="7">
        <v>2024</v>
      </c>
    </row>
    <row r="376" spans="1:16" x14ac:dyDescent="0.3">
      <c r="A376" t="s">
        <v>7</v>
      </c>
      <c r="B376" t="s">
        <v>18</v>
      </c>
      <c r="C376" s="5" t="s">
        <v>63</v>
      </c>
      <c r="D376" s="5" t="s">
        <v>39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45444</v>
      </c>
      <c r="N376" s="8">
        <v>6</v>
      </c>
      <c r="O376" s="5" t="s">
        <v>24</v>
      </c>
      <c r="P376" s="7">
        <v>2024</v>
      </c>
    </row>
    <row r="377" spans="1:16" x14ac:dyDescent="0.3">
      <c r="A377" t="s">
        <v>10</v>
      </c>
      <c r="B377" t="s">
        <v>15</v>
      </c>
      <c r="C377" s="5" t="s">
        <v>63</v>
      </c>
      <c r="D377" s="5" t="s">
        <v>39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45505</v>
      </c>
      <c r="N377" s="8">
        <v>8</v>
      </c>
      <c r="O377" s="5" t="s">
        <v>26</v>
      </c>
      <c r="P377" s="7">
        <v>2024</v>
      </c>
    </row>
    <row r="378" spans="1:16" x14ac:dyDescent="0.3">
      <c r="A378" t="s">
        <v>10</v>
      </c>
      <c r="B378" t="s">
        <v>17</v>
      </c>
      <c r="C378" s="5" t="s">
        <v>63</v>
      </c>
      <c r="D378" s="5" t="s">
        <v>39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45505</v>
      </c>
      <c r="N378" s="8">
        <v>8</v>
      </c>
      <c r="O378" s="5" t="s">
        <v>26</v>
      </c>
      <c r="P378" s="7">
        <v>2024</v>
      </c>
    </row>
    <row r="379" spans="1:16" x14ac:dyDescent="0.3">
      <c r="A379" t="s">
        <v>10</v>
      </c>
      <c r="B379" t="s">
        <v>17</v>
      </c>
      <c r="C379" s="5" t="s">
        <v>63</v>
      </c>
      <c r="D379" s="5" t="s">
        <v>39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45170</v>
      </c>
      <c r="N379" s="8">
        <v>9</v>
      </c>
      <c r="O379" s="5" t="s">
        <v>27</v>
      </c>
      <c r="P379" s="7">
        <v>2023</v>
      </c>
    </row>
    <row r="380" spans="1:16" x14ac:dyDescent="0.3">
      <c r="A380" t="s">
        <v>10</v>
      </c>
      <c r="B380" t="s">
        <v>17</v>
      </c>
      <c r="C380" s="5" t="s">
        <v>63</v>
      </c>
      <c r="D380" s="5" t="s">
        <v>39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45536</v>
      </c>
      <c r="N380" s="8">
        <v>9</v>
      </c>
      <c r="O380" s="5" t="s">
        <v>27</v>
      </c>
      <c r="P380" s="7">
        <v>2024</v>
      </c>
    </row>
    <row r="381" spans="1:16" x14ac:dyDescent="0.3">
      <c r="A381" t="s">
        <v>10</v>
      </c>
      <c r="B381" t="s">
        <v>18</v>
      </c>
      <c r="C381" s="5" t="s">
        <v>63</v>
      </c>
      <c r="D381" s="5" t="s">
        <v>39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45536</v>
      </c>
      <c r="N381" s="8">
        <v>9</v>
      </c>
      <c r="O381" s="5" t="s">
        <v>27</v>
      </c>
      <c r="P381" s="7">
        <v>2024</v>
      </c>
    </row>
    <row r="382" spans="1:16" x14ac:dyDescent="0.3">
      <c r="A382" t="s">
        <v>10</v>
      </c>
      <c r="B382" t="s">
        <v>17</v>
      </c>
      <c r="C382" s="5" t="s">
        <v>63</v>
      </c>
      <c r="D382" s="5" t="s">
        <v>39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45231</v>
      </c>
      <c r="N382" s="8">
        <v>11</v>
      </c>
      <c r="O382" s="5" t="s">
        <v>29</v>
      </c>
      <c r="P382" s="7">
        <v>2023</v>
      </c>
    </row>
    <row r="383" spans="1:16" x14ac:dyDescent="0.3">
      <c r="A383" t="s">
        <v>10</v>
      </c>
      <c r="B383" t="s">
        <v>18</v>
      </c>
      <c r="C383" s="5" t="s">
        <v>63</v>
      </c>
      <c r="D383" s="5" t="s">
        <v>39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45261</v>
      </c>
      <c r="N383" s="8">
        <v>12</v>
      </c>
      <c r="O383" s="5" t="s">
        <v>30</v>
      </c>
      <c r="P383" s="7">
        <v>2023</v>
      </c>
    </row>
    <row r="384" spans="1:16" x14ac:dyDescent="0.3">
      <c r="A384" t="s">
        <v>10</v>
      </c>
      <c r="B384" t="s">
        <v>18</v>
      </c>
      <c r="C384" s="5" t="s">
        <v>63</v>
      </c>
      <c r="D384" s="5" t="s">
        <v>39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45627</v>
      </c>
      <c r="N384" s="8">
        <v>12</v>
      </c>
      <c r="O384" s="5" t="s">
        <v>30</v>
      </c>
      <c r="P384" s="7">
        <v>2024</v>
      </c>
    </row>
    <row r="385" spans="1:16" x14ac:dyDescent="0.3">
      <c r="A385" t="s">
        <v>11</v>
      </c>
      <c r="B385" t="s">
        <v>14</v>
      </c>
      <c r="C385" s="5" t="s">
        <v>64</v>
      </c>
      <c r="D385" s="5" t="s">
        <v>39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45352</v>
      </c>
      <c r="N385" s="8">
        <v>3</v>
      </c>
      <c r="O385" s="5" t="s">
        <v>21</v>
      </c>
      <c r="P385" s="7">
        <v>2024</v>
      </c>
    </row>
    <row r="386" spans="1:16" x14ac:dyDescent="0.3">
      <c r="A386" t="s">
        <v>10</v>
      </c>
      <c r="B386" t="s">
        <v>15</v>
      </c>
      <c r="C386" s="5" t="s">
        <v>64</v>
      </c>
      <c r="D386" s="5" t="s">
        <v>39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45444</v>
      </c>
      <c r="N386" s="8">
        <v>6</v>
      </c>
      <c r="O386" s="5" t="s">
        <v>24</v>
      </c>
      <c r="P386" s="7">
        <v>2024</v>
      </c>
    </row>
    <row r="387" spans="1:16" x14ac:dyDescent="0.3">
      <c r="A387" t="s">
        <v>10</v>
      </c>
      <c r="B387" t="s">
        <v>17</v>
      </c>
      <c r="C387" s="5" t="s">
        <v>64</v>
      </c>
      <c r="D387" s="5" t="s">
        <v>39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45444</v>
      </c>
      <c r="N387" s="8">
        <v>6</v>
      </c>
      <c r="O387" s="5" t="s">
        <v>24</v>
      </c>
      <c r="P387" s="7">
        <v>2024</v>
      </c>
    </row>
    <row r="388" spans="1:16" x14ac:dyDescent="0.3">
      <c r="A388" t="s">
        <v>7</v>
      </c>
      <c r="B388" t="s">
        <v>16</v>
      </c>
      <c r="C388" s="5" t="s">
        <v>64</v>
      </c>
      <c r="D388" s="5" t="s">
        <v>39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45231</v>
      </c>
      <c r="N388" s="8">
        <v>11</v>
      </c>
      <c r="O388" s="5" t="s">
        <v>29</v>
      </c>
      <c r="P388" s="7">
        <v>2023</v>
      </c>
    </row>
    <row r="389" spans="1:16" x14ac:dyDescent="0.3">
      <c r="A389" t="s">
        <v>7</v>
      </c>
      <c r="B389" t="s">
        <v>18</v>
      </c>
      <c r="C389" s="5" t="s">
        <v>64</v>
      </c>
      <c r="D389" s="5" t="s">
        <v>39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45627</v>
      </c>
      <c r="N389" s="8">
        <v>12</v>
      </c>
      <c r="O389" s="5" t="s">
        <v>30</v>
      </c>
      <c r="P389" s="7">
        <v>2024</v>
      </c>
    </row>
    <row r="390" spans="1:16" x14ac:dyDescent="0.3">
      <c r="A390" t="s">
        <v>10</v>
      </c>
      <c r="B390" t="s">
        <v>16</v>
      </c>
      <c r="C390" s="5" t="s">
        <v>65</v>
      </c>
      <c r="D390" s="5" t="s">
        <v>39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45383</v>
      </c>
      <c r="N390" s="8">
        <v>4</v>
      </c>
      <c r="O390" s="5" t="s">
        <v>22</v>
      </c>
      <c r="P390" s="7">
        <v>2024</v>
      </c>
    </row>
    <row r="391" spans="1:16" x14ac:dyDescent="0.3">
      <c r="A391" t="s">
        <v>10</v>
      </c>
      <c r="B391" t="s">
        <v>17</v>
      </c>
      <c r="C391" s="5" t="s">
        <v>65</v>
      </c>
      <c r="D391" s="5" t="s">
        <v>39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45444</v>
      </c>
      <c r="N391" s="8">
        <v>6</v>
      </c>
      <c r="O391" s="5" t="s">
        <v>24</v>
      </c>
      <c r="P391" s="7">
        <v>2024</v>
      </c>
    </row>
    <row r="392" spans="1:16" x14ac:dyDescent="0.3">
      <c r="A392" t="s">
        <v>10</v>
      </c>
      <c r="B392" t="s">
        <v>16</v>
      </c>
      <c r="C392" s="5" t="s">
        <v>65</v>
      </c>
      <c r="D392" s="5" t="s">
        <v>39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45505</v>
      </c>
      <c r="N392" s="8">
        <v>8</v>
      </c>
      <c r="O392" s="5" t="s">
        <v>26</v>
      </c>
      <c r="P392" s="7">
        <v>2024</v>
      </c>
    </row>
    <row r="393" spans="1:16" x14ac:dyDescent="0.3">
      <c r="A393" t="s">
        <v>10</v>
      </c>
      <c r="B393" t="s">
        <v>17</v>
      </c>
      <c r="C393" s="5" t="s">
        <v>65</v>
      </c>
      <c r="D393" s="5" t="s">
        <v>39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45505</v>
      </c>
      <c r="N393" s="8">
        <v>8</v>
      </c>
      <c r="O393" s="5" t="s">
        <v>26</v>
      </c>
      <c r="P393" s="7">
        <v>2024</v>
      </c>
    </row>
    <row r="394" spans="1:16" x14ac:dyDescent="0.3">
      <c r="A394" t="s">
        <v>7</v>
      </c>
      <c r="B394" t="s">
        <v>14</v>
      </c>
      <c r="C394" s="5" t="s">
        <v>65</v>
      </c>
      <c r="D394" s="5" t="s">
        <v>39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45536</v>
      </c>
      <c r="N394" s="8">
        <v>9</v>
      </c>
      <c r="O394" s="5" t="s">
        <v>27</v>
      </c>
      <c r="P394" s="7">
        <v>2024</v>
      </c>
    </row>
    <row r="395" spans="1:16" x14ac:dyDescent="0.3">
      <c r="A395" t="s">
        <v>7</v>
      </c>
      <c r="B395" t="s">
        <v>15</v>
      </c>
      <c r="C395" s="5" t="s">
        <v>65</v>
      </c>
      <c r="D395" s="5" t="s">
        <v>39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45261</v>
      </c>
      <c r="N395" s="8">
        <v>12</v>
      </c>
      <c r="O395" s="5" t="s">
        <v>30</v>
      </c>
      <c r="P395" s="7">
        <v>2023</v>
      </c>
    </row>
    <row r="396" spans="1:16" x14ac:dyDescent="0.3">
      <c r="A396" t="s">
        <v>10</v>
      </c>
      <c r="B396" t="s">
        <v>14</v>
      </c>
      <c r="C396" s="5" t="s">
        <v>66</v>
      </c>
      <c r="D396" s="5" t="s">
        <v>39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45444</v>
      </c>
      <c r="N396" s="8">
        <v>6</v>
      </c>
      <c r="O396" s="5" t="s">
        <v>24</v>
      </c>
      <c r="P396" s="7">
        <v>2024</v>
      </c>
    </row>
    <row r="397" spans="1:16" x14ac:dyDescent="0.3">
      <c r="A397" t="s">
        <v>10</v>
      </c>
      <c r="B397" t="s">
        <v>15</v>
      </c>
      <c r="C397" s="5" t="s">
        <v>66</v>
      </c>
      <c r="D397" s="5" t="s">
        <v>39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45444</v>
      </c>
      <c r="N397" s="8">
        <v>6</v>
      </c>
      <c r="O397" s="5" t="s">
        <v>24</v>
      </c>
      <c r="P397" s="7">
        <v>2024</v>
      </c>
    </row>
    <row r="398" spans="1:16" x14ac:dyDescent="0.3">
      <c r="A398" t="s">
        <v>10</v>
      </c>
      <c r="B398" t="s">
        <v>17</v>
      </c>
      <c r="C398" s="5" t="s">
        <v>66</v>
      </c>
      <c r="D398" s="5" t="s">
        <v>39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45444</v>
      </c>
      <c r="N398" s="8">
        <v>6</v>
      </c>
      <c r="O398" s="5" t="s">
        <v>24</v>
      </c>
      <c r="P398" s="7">
        <v>2024</v>
      </c>
    </row>
    <row r="399" spans="1:16" x14ac:dyDescent="0.3">
      <c r="A399" t="s">
        <v>7</v>
      </c>
      <c r="B399" t="s">
        <v>18</v>
      </c>
      <c r="C399" s="5" t="s">
        <v>66</v>
      </c>
      <c r="D399" s="5" t="s">
        <v>39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45444</v>
      </c>
      <c r="N399" s="8">
        <v>6</v>
      </c>
      <c r="O399" s="5" t="s">
        <v>24</v>
      </c>
      <c r="P399" s="7">
        <v>2024</v>
      </c>
    </row>
    <row r="400" spans="1:16" x14ac:dyDescent="0.3">
      <c r="A400" t="s">
        <v>10</v>
      </c>
      <c r="B400" t="s">
        <v>17</v>
      </c>
      <c r="C400" s="5" t="s">
        <v>66</v>
      </c>
      <c r="D400" s="5" t="s">
        <v>39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45597</v>
      </c>
      <c r="N400" s="8">
        <v>11</v>
      </c>
      <c r="O400" s="5" t="s">
        <v>29</v>
      </c>
      <c r="P400" s="7">
        <v>2024</v>
      </c>
    </row>
    <row r="401" spans="1:16" x14ac:dyDescent="0.3">
      <c r="A401" t="s">
        <v>8</v>
      </c>
      <c r="B401" t="s">
        <v>17</v>
      </c>
      <c r="C401" s="5" t="s">
        <v>66</v>
      </c>
      <c r="D401" s="5" t="s">
        <v>39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45627</v>
      </c>
      <c r="N401" s="8">
        <v>12</v>
      </c>
      <c r="O401" s="5" t="s">
        <v>30</v>
      </c>
      <c r="P401" s="7">
        <v>2024</v>
      </c>
    </row>
    <row r="402" spans="1:16" x14ac:dyDescent="0.3">
      <c r="A402" t="s">
        <v>11</v>
      </c>
      <c r="B402" t="s">
        <v>18</v>
      </c>
      <c r="C402" s="5" t="s">
        <v>66</v>
      </c>
      <c r="D402" s="5" t="s">
        <v>39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45261</v>
      </c>
      <c r="N402" s="8">
        <v>12</v>
      </c>
      <c r="O402" s="5" t="s">
        <v>30</v>
      </c>
      <c r="P402" s="7">
        <v>2023</v>
      </c>
    </row>
    <row r="403" spans="1:16" x14ac:dyDescent="0.3">
      <c r="A403" t="s">
        <v>7</v>
      </c>
      <c r="B403" t="s">
        <v>18</v>
      </c>
      <c r="C403" s="5" t="s">
        <v>66</v>
      </c>
      <c r="D403" s="5" t="s">
        <v>39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45627</v>
      </c>
      <c r="N403" s="8">
        <v>12</v>
      </c>
      <c r="O403" s="5" t="s">
        <v>30</v>
      </c>
      <c r="P403" s="7">
        <v>2024</v>
      </c>
    </row>
    <row r="404" spans="1:16" x14ac:dyDescent="0.3">
      <c r="A404" t="s">
        <v>10</v>
      </c>
      <c r="B404" t="s">
        <v>15</v>
      </c>
      <c r="C404" s="5" t="s">
        <v>65</v>
      </c>
      <c r="D404" s="5" t="s">
        <v>39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45474</v>
      </c>
      <c r="N404" s="8">
        <v>7</v>
      </c>
      <c r="O404" s="5" t="s">
        <v>25</v>
      </c>
      <c r="P404" s="7">
        <v>2024</v>
      </c>
    </row>
    <row r="405" spans="1:16" x14ac:dyDescent="0.3">
      <c r="A405" t="s">
        <v>7</v>
      </c>
      <c r="B405" t="s">
        <v>14</v>
      </c>
      <c r="C405" s="5" t="s">
        <v>61</v>
      </c>
      <c r="D405" s="5" t="s">
        <v>39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45444</v>
      </c>
      <c r="N405" s="8">
        <v>6</v>
      </c>
      <c r="O405" s="5" t="s">
        <v>24</v>
      </c>
      <c r="P405" s="7">
        <v>2024</v>
      </c>
    </row>
    <row r="406" spans="1:16" x14ac:dyDescent="0.3">
      <c r="A406" t="s">
        <v>11</v>
      </c>
      <c r="B406" t="s">
        <v>18</v>
      </c>
      <c r="C406" s="5" t="s">
        <v>61</v>
      </c>
      <c r="D406" s="5" t="s">
        <v>39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45200</v>
      </c>
      <c r="N406" s="8">
        <v>10</v>
      </c>
      <c r="O406" s="5" t="s">
        <v>28</v>
      </c>
      <c r="P406" s="7">
        <v>2023</v>
      </c>
    </row>
    <row r="407" spans="1:16" x14ac:dyDescent="0.3">
      <c r="A407" t="s">
        <v>7</v>
      </c>
      <c r="B407" t="s">
        <v>14</v>
      </c>
      <c r="C407" s="5" t="s">
        <v>62</v>
      </c>
      <c r="D407" s="5" t="s">
        <v>39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45383</v>
      </c>
      <c r="N407" s="8">
        <v>4</v>
      </c>
      <c r="O407" s="5" t="s">
        <v>22</v>
      </c>
      <c r="P407" s="7">
        <v>2024</v>
      </c>
    </row>
    <row r="408" spans="1:16" x14ac:dyDescent="0.3">
      <c r="A408" t="s">
        <v>10</v>
      </c>
      <c r="B408" t="s">
        <v>16</v>
      </c>
      <c r="C408" s="5" t="s">
        <v>62</v>
      </c>
      <c r="D408" s="5" t="s">
        <v>39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45413</v>
      </c>
      <c r="N408" s="8">
        <v>5</v>
      </c>
      <c r="O408" s="5" t="s">
        <v>23</v>
      </c>
      <c r="P408" s="7">
        <v>2024</v>
      </c>
    </row>
    <row r="409" spans="1:16" x14ac:dyDescent="0.3">
      <c r="A409" t="s">
        <v>7</v>
      </c>
      <c r="B409" t="s">
        <v>16</v>
      </c>
      <c r="C409" s="5" t="s">
        <v>62</v>
      </c>
      <c r="D409" s="5" t="s">
        <v>39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45170</v>
      </c>
      <c r="N409" s="8">
        <v>9</v>
      </c>
      <c r="O409" s="5" t="s">
        <v>27</v>
      </c>
      <c r="P409" s="7">
        <v>2023</v>
      </c>
    </row>
    <row r="410" spans="1:16" x14ac:dyDescent="0.3">
      <c r="A410" t="s">
        <v>11</v>
      </c>
      <c r="B410" t="s">
        <v>14</v>
      </c>
      <c r="C410" s="5" t="s">
        <v>62</v>
      </c>
      <c r="D410" s="5" t="s">
        <v>39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45597</v>
      </c>
      <c r="N410" s="8">
        <v>11</v>
      </c>
      <c r="O410" s="5" t="s">
        <v>29</v>
      </c>
      <c r="P410" s="7">
        <v>2024</v>
      </c>
    </row>
    <row r="411" spans="1:16" x14ac:dyDescent="0.3">
      <c r="A411" t="s">
        <v>9</v>
      </c>
      <c r="B411" t="s">
        <v>16</v>
      </c>
      <c r="C411" s="5" t="s">
        <v>62</v>
      </c>
      <c r="D411" s="5" t="s">
        <v>39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45231</v>
      </c>
      <c r="N411" s="8">
        <v>11</v>
      </c>
      <c r="O411" s="5" t="s">
        <v>29</v>
      </c>
      <c r="P411" s="7">
        <v>2023</v>
      </c>
    </row>
    <row r="412" spans="1:16" x14ac:dyDescent="0.3">
      <c r="A412" t="s">
        <v>10</v>
      </c>
      <c r="B412" t="s">
        <v>14</v>
      </c>
      <c r="C412" s="5" t="s">
        <v>62</v>
      </c>
      <c r="D412" s="5" t="s">
        <v>39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45261</v>
      </c>
      <c r="N412" s="8">
        <v>12</v>
      </c>
      <c r="O412" s="5" t="s">
        <v>30</v>
      </c>
      <c r="P412" s="7">
        <v>2023</v>
      </c>
    </row>
    <row r="413" spans="1:16" x14ac:dyDescent="0.3">
      <c r="A413" t="s">
        <v>9</v>
      </c>
      <c r="B413" t="s">
        <v>15</v>
      </c>
      <c r="C413" s="5" t="s">
        <v>62</v>
      </c>
      <c r="D413" s="5" t="s">
        <v>39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45627</v>
      </c>
      <c r="N413" s="8">
        <v>12</v>
      </c>
      <c r="O413" s="5" t="s">
        <v>30</v>
      </c>
      <c r="P413" s="7">
        <v>2024</v>
      </c>
    </row>
    <row r="414" spans="1:16" x14ac:dyDescent="0.3">
      <c r="A414" t="s">
        <v>7</v>
      </c>
      <c r="B414" t="s">
        <v>17</v>
      </c>
      <c r="C414" s="5" t="s">
        <v>62</v>
      </c>
      <c r="D414" s="5" t="s">
        <v>39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45261</v>
      </c>
      <c r="N414" s="8">
        <v>12</v>
      </c>
      <c r="O414" s="5" t="s">
        <v>30</v>
      </c>
      <c r="P414" s="7">
        <v>2023</v>
      </c>
    </row>
    <row r="415" spans="1:16" x14ac:dyDescent="0.3">
      <c r="A415" t="s">
        <v>7</v>
      </c>
      <c r="B415" t="s">
        <v>18</v>
      </c>
      <c r="C415" s="5" t="s">
        <v>63</v>
      </c>
      <c r="D415" s="5" t="s">
        <v>39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45292</v>
      </c>
      <c r="N415" s="8">
        <v>1</v>
      </c>
      <c r="O415" s="5" t="s">
        <v>19</v>
      </c>
      <c r="P415" s="7">
        <v>2024</v>
      </c>
    </row>
    <row r="416" spans="1:16" x14ac:dyDescent="0.3">
      <c r="A416" t="s">
        <v>10</v>
      </c>
      <c r="B416" t="s">
        <v>18</v>
      </c>
      <c r="C416" s="5" t="s">
        <v>63</v>
      </c>
      <c r="D416" s="5" t="s">
        <v>39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45292</v>
      </c>
      <c r="N416" s="8">
        <v>1</v>
      </c>
      <c r="O416" s="5" t="s">
        <v>19</v>
      </c>
      <c r="P416" s="7">
        <v>2024</v>
      </c>
    </row>
    <row r="417" spans="1:16" x14ac:dyDescent="0.3">
      <c r="A417" t="s">
        <v>8</v>
      </c>
      <c r="B417" t="s">
        <v>15</v>
      </c>
      <c r="C417" s="5" t="s">
        <v>63</v>
      </c>
      <c r="D417" s="5" t="s">
        <v>39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45383</v>
      </c>
      <c r="N417" s="8">
        <v>4</v>
      </c>
      <c r="O417" s="5" t="s">
        <v>22</v>
      </c>
      <c r="P417" s="7">
        <v>2024</v>
      </c>
    </row>
    <row r="418" spans="1:16" x14ac:dyDescent="0.3">
      <c r="A418" t="s">
        <v>7</v>
      </c>
      <c r="B418" t="s">
        <v>14</v>
      </c>
      <c r="C418" s="5" t="s">
        <v>63</v>
      </c>
      <c r="D418" s="5" t="s">
        <v>39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45444</v>
      </c>
      <c r="N418" s="8">
        <v>6</v>
      </c>
      <c r="O418" s="5" t="s">
        <v>24</v>
      </c>
      <c r="P418" s="7">
        <v>2024</v>
      </c>
    </row>
    <row r="419" spans="1:16" x14ac:dyDescent="0.3">
      <c r="A419" t="s">
        <v>8</v>
      </c>
      <c r="B419" t="s">
        <v>16</v>
      </c>
      <c r="C419" s="5" t="s">
        <v>63</v>
      </c>
      <c r="D419" s="5" t="s">
        <v>39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45566</v>
      </c>
      <c r="N419" s="8">
        <v>10</v>
      </c>
      <c r="O419" s="5" t="s">
        <v>28</v>
      </c>
      <c r="P419" s="7">
        <v>2024</v>
      </c>
    </row>
    <row r="420" spans="1:16" x14ac:dyDescent="0.3">
      <c r="A420" t="s">
        <v>11</v>
      </c>
      <c r="B420" t="s">
        <v>18</v>
      </c>
      <c r="C420" s="5" t="s">
        <v>63</v>
      </c>
      <c r="D420" s="5" t="s">
        <v>39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45200</v>
      </c>
      <c r="N420" s="8">
        <v>10</v>
      </c>
      <c r="O420" s="5" t="s">
        <v>28</v>
      </c>
      <c r="P420" s="7">
        <v>2023</v>
      </c>
    </row>
    <row r="421" spans="1:16" x14ac:dyDescent="0.3">
      <c r="A421" t="s">
        <v>7</v>
      </c>
      <c r="B421" t="s">
        <v>16</v>
      </c>
      <c r="C421" s="5" t="s">
        <v>63</v>
      </c>
      <c r="D421" s="5" t="s">
        <v>39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45597</v>
      </c>
      <c r="N421" s="8">
        <v>11</v>
      </c>
      <c r="O421" s="5" t="s">
        <v>29</v>
      </c>
      <c r="P421" s="7">
        <v>2024</v>
      </c>
    </row>
    <row r="422" spans="1:16" x14ac:dyDescent="0.3">
      <c r="A422" t="s">
        <v>11</v>
      </c>
      <c r="B422" t="s">
        <v>17</v>
      </c>
      <c r="C422" s="5" t="s">
        <v>63</v>
      </c>
      <c r="D422" s="5" t="s">
        <v>39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45231</v>
      </c>
      <c r="N422" s="8">
        <v>11</v>
      </c>
      <c r="O422" s="5" t="s">
        <v>29</v>
      </c>
      <c r="P422" s="7">
        <v>2023</v>
      </c>
    </row>
    <row r="423" spans="1:16" x14ac:dyDescent="0.3">
      <c r="A423" t="s">
        <v>9</v>
      </c>
      <c r="B423" t="s">
        <v>15</v>
      </c>
      <c r="C423" s="5" t="s">
        <v>63</v>
      </c>
      <c r="D423" s="5" t="s">
        <v>39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45627</v>
      </c>
      <c r="N423" s="8">
        <v>12</v>
      </c>
      <c r="O423" s="5" t="s">
        <v>30</v>
      </c>
      <c r="P423" s="7">
        <v>2024</v>
      </c>
    </row>
    <row r="424" spans="1:16" x14ac:dyDescent="0.3">
      <c r="A424" t="s">
        <v>8</v>
      </c>
      <c r="B424" t="s">
        <v>18</v>
      </c>
      <c r="C424" s="5" t="s">
        <v>64</v>
      </c>
      <c r="D424" s="5" t="s">
        <v>39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45413</v>
      </c>
      <c r="N424" s="8">
        <v>5</v>
      </c>
      <c r="O424" s="5" t="s">
        <v>23</v>
      </c>
      <c r="P424" s="7">
        <v>2024</v>
      </c>
    </row>
    <row r="425" spans="1:16" x14ac:dyDescent="0.3">
      <c r="A425" t="s">
        <v>7</v>
      </c>
      <c r="B425" t="s">
        <v>14</v>
      </c>
      <c r="C425" s="5" t="s">
        <v>64</v>
      </c>
      <c r="D425" s="5" t="s">
        <v>39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45474</v>
      </c>
      <c r="N425" s="8">
        <v>7</v>
      </c>
      <c r="O425" s="5" t="s">
        <v>25</v>
      </c>
      <c r="P425" s="7">
        <v>2024</v>
      </c>
    </row>
    <row r="426" spans="1:16" x14ac:dyDescent="0.3">
      <c r="A426" t="s">
        <v>10</v>
      </c>
      <c r="B426" t="s">
        <v>17</v>
      </c>
      <c r="C426" s="5" t="s">
        <v>64</v>
      </c>
      <c r="D426" s="5" t="s">
        <v>39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45474</v>
      </c>
      <c r="N426" s="8">
        <v>7</v>
      </c>
      <c r="O426" s="5" t="s">
        <v>25</v>
      </c>
      <c r="P426" s="7">
        <v>2024</v>
      </c>
    </row>
    <row r="427" spans="1:16" x14ac:dyDescent="0.3">
      <c r="A427" t="s">
        <v>9</v>
      </c>
      <c r="B427" t="s">
        <v>14</v>
      </c>
      <c r="C427" s="5" t="s">
        <v>64</v>
      </c>
      <c r="D427" s="5" t="s">
        <v>39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45536</v>
      </c>
      <c r="N427" s="8">
        <v>9</v>
      </c>
      <c r="O427" s="5" t="s">
        <v>27</v>
      </c>
      <c r="P427" s="7">
        <v>2024</v>
      </c>
    </row>
    <row r="428" spans="1:16" x14ac:dyDescent="0.3">
      <c r="A428" t="s">
        <v>9</v>
      </c>
      <c r="B428" t="s">
        <v>18</v>
      </c>
      <c r="C428" s="5" t="s">
        <v>64</v>
      </c>
      <c r="D428" s="5" t="s">
        <v>39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45536</v>
      </c>
      <c r="N428" s="8">
        <v>9</v>
      </c>
      <c r="O428" s="5" t="s">
        <v>27</v>
      </c>
      <c r="P428" s="7">
        <v>2024</v>
      </c>
    </row>
    <row r="429" spans="1:16" x14ac:dyDescent="0.3">
      <c r="A429" t="s">
        <v>10</v>
      </c>
      <c r="B429" t="s">
        <v>14</v>
      </c>
      <c r="C429" s="5" t="s">
        <v>64</v>
      </c>
      <c r="D429" s="5" t="s">
        <v>39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45566</v>
      </c>
      <c r="N429" s="8">
        <v>10</v>
      </c>
      <c r="O429" s="5" t="s">
        <v>28</v>
      </c>
      <c r="P429" s="7">
        <v>2024</v>
      </c>
    </row>
    <row r="430" spans="1:16" x14ac:dyDescent="0.3">
      <c r="A430" t="s">
        <v>11</v>
      </c>
      <c r="B430" t="s">
        <v>15</v>
      </c>
      <c r="C430" s="5" t="s">
        <v>65</v>
      </c>
      <c r="D430" s="5" t="s">
        <v>39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45292</v>
      </c>
      <c r="N430" s="8">
        <v>1</v>
      </c>
      <c r="O430" s="5" t="s">
        <v>19</v>
      </c>
      <c r="P430" s="7">
        <v>2024</v>
      </c>
    </row>
    <row r="431" spans="1:16" x14ac:dyDescent="0.3">
      <c r="A431" t="s">
        <v>7</v>
      </c>
      <c r="B431" t="s">
        <v>17</v>
      </c>
      <c r="C431" s="5" t="s">
        <v>65</v>
      </c>
      <c r="D431" s="5" t="s">
        <v>39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45323</v>
      </c>
      <c r="N431" s="8">
        <v>2</v>
      </c>
      <c r="O431" s="5" t="s">
        <v>20</v>
      </c>
      <c r="P431" s="7">
        <v>2024</v>
      </c>
    </row>
    <row r="432" spans="1:16" x14ac:dyDescent="0.3">
      <c r="A432" t="s">
        <v>10</v>
      </c>
      <c r="B432" t="s">
        <v>15</v>
      </c>
      <c r="C432" s="5" t="s">
        <v>65</v>
      </c>
      <c r="D432" s="5" t="s">
        <v>39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45383</v>
      </c>
      <c r="N432" s="8">
        <v>4</v>
      </c>
      <c r="O432" s="5" t="s">
        <v>22</v>
      </c>
      <c r="P432" s="7">
        <v>2024</v>
      </c>
    </row>
    <row r="433" spans="1:16" x14ac:dyDescent="0.3">
      <c r="A433" t="s">
        <v>11</v>
      </c>
      <c r="B433" t="s">
        <v>17</v>
      </c>
      <c r="C433" s="5" t="s">
        <v>65</v>
      </c>
      <c r="D433" s="5" t="s">
        <v>39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45413</v>
      </c>
      <c r="N433" s="8">
        <v>5</v>
      </c>
      <c r="O433" s="5" t="s">
        <v>23</v>
      </c>
      <c r="P433" s="7">
        <v>2024</v>
      </c>
    </row>
    <row r="434" spans="1:16" x14ac:dyDescent="0.3">
      <c r="A434" t="s">
        <v>7</v>
      </c>
      <c r="B434" t="s">
        <v>15</v>
      </c>
      <c r="C434" s="5" t="s">
        <v>65</v>
      </c>
      <c r="D434" s="5" t="s">
        <v>39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45536</v>
      </c>
      <c r="N434" s="8">
        <v>9</v>
      </c>
      <c r="O434" s="5" t="s">
        <v>27</v>
      </c>
      <c r="P434" s="7">
        <v>2024</v>
      </c>
    </row>
    <row r="435" spans="1:16" x14ac:dyDescent="0.3">
      <c r="A435" t="s">
        <v>11</v>
      </c>
      <c r="B435" t="s">
        <v>16</v>
      </c>
      <c r="C435" s="5" t="s">
        <v>65</v>
      </c>
      <c r="D435" s="5" t="s">
        <v>39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45170</v>
      </c>
      <c r="N435" s="8">
        <v>9</v>
      </c>
      <c r="O435" s="5" t="s">
        <v>27</v>
      </c>
      <c r="P435" s="7">
        <v>2023</v>
      </c>
    </row>
    <row r="436" spans="1:16" x14ac:dyDescent="0.3">
      <c r="A436" t="s">
        <v>8</v>
      </c>
      <c r="B436" t="s">
        <v>16</v>
      </c>
      <c r="C436" s="5" t="s">
        <v>65</v>
      </c>
      <c r="D436" s="5" t="s">
        <v>39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45566</v>
      </c>
      <c r="N436" s="8">
        <v>10</v>
      </c>
      <c r="O436" s="5" t="s">
        <v>28</v>
      </c>
      <c r="P436" s="7">
        <v>2024</v>
      </c>
    </row>
    <row r="437" spans="1:16" x14ac:dyDescent="0.3">
      <c r="A437" t="s">
        <v>9</v>
      </c>
      <c r="B437" t="s">
        <v>18</v>
      </c>
      <c r="C437" s="5" t="s">
        <v>65</v>
      </c>
      <c r="D437" s="5" t="s">
        <v>39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45597</v>
      </c>
      <c r="N437" s="8">
        <v>11</v>
      </c>
      <c r="O437" s="5" t="s">
        <v>29</v>
      </c>
      <c r="P437" s="7">
        <v>2024</v>
      </c>
    </row>
    <row r="438" spans="1:16" x14ac:dyDescent="0.3">
      <c r="A438" t="s">
        <v>10</v>
      </c>
      <c r="B438" t="s">
        <v>15</v>
      </c>
      <c r="C438" s="5" t="s">
        <v>66</v>
      </c>
      <c r="D438" s="5" t="s">
        <v>39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45536</v>
      </c>
      <c r="N438" s="8">
        <v>9</v>
      </c>
      <c r="O438" s="5" t="s">
        <v>27</v>
      </c>
      <c r="P438" s="7">
        <v>2024</v>
      </c>
    </row>
    <row r="439" spans="1:16" x14ac:dyDescent="0.3">
      <c r="A439" t="s">
        <v>10</v>
      </c>
      <c r="B439" t="s">
        <v>14</v>
      </c>
      <c r="C439" s="5" t="s">
        <v>66</v>
      </c>
      <c r="D439" s="5" t="s">
        <v>39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45566</v>
      </c>
      <c r="N439" s="8">
        <v>10</v>
      </c>
      <c r="O439" s="5" t="s">
        <v>28</v>
      </c>
      <c r="P439" s="7">
        <v>2024</v>
      </c>
    </row>
    <row r="440" spans="1:16" x14ac:dyDescent="0.3">
      <c r="A440" t="s">
        <v>8</v>
      </c>
      <c r="B440" t="s">
        <v>17</v>
      </c>
      <c r="C440" s="5" t="s">
        <v>66</v>
      </c>
      <c r="D440" s="5" t="s">
        <v>39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45231</v>
      </c>
      <c r="N440" s="8">
        <v>11</v>
      </c>
      <c r="O440" s="5" t="s">
        <v>29</v>
      </c>
      <c r="P440" s="7">
        <v>2023</v>
      </c>
    </row>
    <row r="441" spans="1:16" x14ac:dyDescent="0.3">
      <c r="A441" t="s">
        <v>10</v>
      </c>
      <c r="B441" t="s">
        <v>18</v>
      </c>
      <c r="C441" s="5" t="s">
        <v>66</v>
      </c>
      <c r="D441" s="5" t="s">
        <v>39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45597</v>
      </c>
      <c r="N441" s="8">
        <v>11</v>
      </c>
      <c r="O441" s="5" t="s">
        <v>29</v>
      </c>
      <c r="P441" s="7">
        <v>2024</v>
      </c>
    </row>
    <row r="442" spans="1:16" x14ac:dyDescent="0.3">
      <c r="A442" t="s">
        <v>10</v>
      </c>
      <c r="B442" t="s">
        <v>17</v>
      </c>
      <c r="C442" s="5" t="s">
        <v>61</v>
      </c>
      <c r="D442" s="5" t="s">
        <v>39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45413</v>
      </c>
      <c r="N442" s="8">
        <v>5</v>
      </c>
      <c r="O442" s="5" t="s">
        <v>23</v>
      </c>
      <c r="P442" s="7">
        <v>2024</v>
      </c>
    </row>
    <row r="443" spans="1:16" x14ac:dyDescent="0.3">
      <c r="A443" t="s">
        <v>10</v>
      </c>
      <c r="B443" t="s">
        <v>14</v>
      </c>
      <c r="C443" s="5" t="s">
        <v>61</v>
      </c>
      <c r="D443" s="5" t="s">
        <v>39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45474</v>
      </c>
      <c r="N443" s="8">
        <v>7</v>
      </c>
      <c r="O443" s="5" t="s">
        <v>25</v>
      </c>
      <c r="P443" s="7">
        <v>2024</v>
      </c>
    </row>
    <row r="444" spans="1:16" x14ac:dyDescent="0.3">
      <c r="A444" t="s">
        <v>11</v>
      </c>
      <c r="B444" t="s">
        <v>17</v>
      </c>
      <c r="C444" s="5" t="s">
        <v>61</v>
      </c>
      <c r="D444" s="5" t="s">
        <v>39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45536</v>
      </c>
      <c r="N444" s="8">
        <v>9</v>
      </c>
      <c r="O444" s="5" t="s">
        <v>27</v>
      </c>
      <c r="P444" s="7">
        <v>2024</v>
      </c>
    </row>
    <row r="445" spans="1:16" x14ac:dyDescent="0.3">
      <c r="A445" t="s">
        <v>10</v>
      </c>
      <c r="B445" t="s">
        <v>18</v>
      </c>
      <c r="C445" s="5" t="s">
        <v>61</v>
      </c>
      <c r="D445" s="5" t="s">
        <v>39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45627</v>
      </c>
      <c r="N445" s="8">
        <v>12</v>
      </c>
      <c r="O445" s="5" t="s">
        <v>30</v>
      </c>
      <c r="P445" s="7">
        <v>2024</v>
      </c>
    </row>
    <row r="446" spans="1:16" x14ac:dyDescent="0.3">
      <c r="A446" t="s">
        <v>10</v>
      </c>
      <c r="B446" t="s">
        <v>15</v>
      </c>
      <c r="C446" s="5" t="s">
        <v>63</v>
      </c>
      <c r="D446" s="5" t="s">
        <v>39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45352</v>
      </c>
      <c r="N446" s="8">
        <v>3</v>
      </c>
      <c r="O446" s="5" t="s">
        <v>21</v>
      </c>
      <c r="P446" s="7">
        <v>2024</v>
      </c>
    </row>
    <row r="447" spans="1:16" x14ac:dyDescent="0.3">
      <c r="A447" t="s">
        <v>10</v>
      </c>
      <c r="B447" t="s">
        <v>18</v>
      </c>
      <c r="C447" s="5" t="s">
        <v>63</v>
      </c>
      <c r="D447" s="5" t="s">
        <v>39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45444</v>
      </c>
      <c r="N447" s="8">
        <v>6</v>
      </c>
      <c r="O447" s="5" t="s">
        <v>24</v>
      </c>
      <c r="P447" s="7">
        <v>2024</v>
      </c>
    </row>
    <row r="448" spans="1:16" x14ac:dyDescent="0.3">
      <c r="A448" t="s">
        <v>10</v>
      </c>
      <c r="B448" t="s">
        <v>17</v>
      </c>
      <c r="C448" s="5" t="s">
        <v>63</v>
      </c>
      <c r="D448" s="5" t="s">
        <v>39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45566</v>
      </c>
      <c r="N448" s="8">
        <v>10</v>
      </c>
      <c r="O448" s="5" t="s">
        <v>28</v>
      </c>
      <c r="P448" s="7">
        <v>2024</v>
      </c>
    </row>
    <row r="449" spans="1:16" x14ac:dyDescent="0.3">
      <c r="A449" t="s">
        <v>11</v>
      </c>
      <c r="B449" t="s">
        <v>16</v>
      </c>
      <c r="C449" s="5" t="s">
        <v>64</v>
      </c>
      <c r="D449" s="5" t="s">
        <v>39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45352</v>
      </c>
      <c r="N449" s="8">
        <v>3</v>
      </c>
      <c r="O449" s="5" t="s">
        <v>21</v>
      </c>
      <c r="P449" s="7">
        <v>2024</v>
      </c>
    </row>
    <row r="450" spans="1:16" x14ac:dyDescent="0.3">
      <c r="A450" t="s">
        <v>8</v>
      </c>
      <c r="B450" t="s">
        <v>18</v>
      </c>
      <c r="C450" s="5" t="s">
        <v>64</v>
      </c>
      <c r="D450" s="5" t="s">
        <v>39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45383</v>
      </c>
      <c r="N450" s="8">
        <v>4</v>
      </c>
      <c r="O450" s="5" t="s">
        <v>22</v>
      </c>
      <c r="P450" s="7">
        <v>2024</v>
      </c>
    </row>
    <row r="451" spans="1:16" x14ac:dyDescent="0.3">
      <c r="A451" t="s">
        <v>10</v>
      </c>
      <c r="B451" t="s">
        <v>17</v>
      </c>
      <c r="C451" s="5" t="s">
        <v>65</v>
      </c>
      <c r="D451" s="5" t="s">
        <v>39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45566</v>
      </c>
      <c r="N451" s="8">
        <v>10</v>
      </c>
      <c r="O451" s="5" t="s">
        <v>28</v>
      </c>
      <c r="P451" s="7">
        <v>2024</v>
      </c>
    </row>
    <row r="452" spans="1:16" x14ac:dyDescent="0.3">
      <c r="A452" t="s">
        <v>10</v>
      </c>
      <c r="B452" t="s">
        <v>16</v>
      </c>
      <c r="C452" s="5" t="s">
        <v>65</v>
      </c>
      <c r="D452" s="5" t="s">
        <v>39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45231</v>
      </c>
      <c r="N452" s="8">
        <v>11</v>
      </c>
      <c r="O452" s="5" t="s">
        <v>29</v>
      </c>
      <c r="P452" s="7">
        <v>2023</v>
      </c>
    </row>
    <row r="453" spans="1:16" x14ac:dyDescent="0.3">
      <c r="A453" t="s">
        <v>10</v>
      </c>
      <c r="B453" t="s">
        <v>18</v>
      </c>
      <c r="C453" s="5" t="s">
        <v>65</v>
      </c>
      <c r="D453" s="5" t="s">
        <v>39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45627</v>
      </c>
      <c r="N453" s="8">
        <v>12</v>
      </c>
      <c r="O453" s="5" t="s">
        <v>30</v>
      </c>
      <c r="P453" s="7">
        <v>2024</v>
      </c>
    </row>
    <row r="454" spans="1:16" x14ac:dyDescent="0.3">
      <c r="A454" t="s">
        <v>10</v>
      </c>
      <c r="B454" t="s">
        <v>18</v>
      </c>
      <c r="C454" s="5" t="s">
        <v>66</v>
      </c>
      <c r="D454" s="5" t="s">
        <v>39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45444</v>
      </c>
      <c r="N454" s="8">
        <v>6</v>
      </c>
      <c r="O454" s="5" t="s">
        <v>24</v>
      </c>
      <c r="P454" s="7">
        <v>2024</v>
      </c>
    </row>
    <row r="455" spans="1:16" x14ac:dyDescent="0.3">
      <c r="A455" t="s">
        <v>8</v>
      </c>
      <c r="B455" t="s">
        <v>14</v>
      </c>
      <c r="C455" s="5" t="s">
        <v>66</v>
      </c>
      <c r="D455" s="5" t="s">
        <v>39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45474</v>
      </c>
      <c r="N455" s="8">
        <v>7</v>
      </c>
      <c r="O455" s="5" t="s">
        <v>25</v>
      </c>
      <c r="P455" s="7">
        <v>2024</v>
      </c>
    </row>
    <row r="456" spans="1:16" x14ac:dyDescent="0.3">
      <c r="A456" t="s">
        <v>11</v>
      </c>
      <c r="B456" t="s">
        <v>16</v>
      </c>
      <c r="C456" s="5" t="s">
        <v>66</v>
      </c>
      <c r="D456" s="5" t="s">
        <v>39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45261</v>
      </c>
      <c r="N456" s="8">
        <v>12</v>
      </c>
      <c r="O456" s="5" t="s">
        <v>30</v>
      </c>
      <c r="P456" s="7">
        <v>2023</v>
      </c>
    </row>
    <row r="457" spans="1:16" x14ac:dyDescent="0.3">
      <c r="A457" t="s">
        <v>11</v>
      </c>
      <c r="B457" t="s">
        <v>15</v>
      </c>
      <c r="C457" s="5" t="s">
        <v>61</v>
      </c>
      <c r="D457" s="5" t="s">
        <v>40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45200</v>
      </c>
      <c r="N457" s="8">
        <v>10</v>
      </c>
      <c r="O457" s="5" t="s">
        <v>28</v>
      </c>
      <c r="P457" s="7">
        <v>2023</v>
      </c>
    </row>
    <row r="458" spans="1:16" x14ac:dyDescent="0.3">
      <c r="A458" t="s">
        <v>10</v>
      </c>
      <c r="B458" t="s">
        <v>15</v>
      </c>
      <c r="C458" s="5" t="s">
        <v>62</v>
      </c>
      <c r="D458" s="5" t="s">
        <v>40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45536</v>
      </c>
      <c r="N458" s="8">
        <v>9</v>
      </c>
      <c r="O458" s="5" t="s">
        <v>27</v>
      </c>
      <c r="P458" s="7">
        <v>2024</v>
      </c>
    </row>
    <row r="459" spans="1:16" x14ac:dyDescent="0.3">
      <c r="A459" t="s">
        <v>11</v>
      </c>
      <c r="B459" t="s">
        <v>15</v>
      </c>
      <c r="C459" s="5" t="s">
        <v>63</v>
      </c>
      <c r="D459" s="5" t="s">
        <v>40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45200</v>
      </c>
      <c r="N459" s="8">
        <v>10</v>
      </c>
      <c r="O459" s="5" t="s">
        <v>28</v>
      </c>
      <c r="P459" s="7">
        <v>2023</v>
      </c>
    </row>
    <row r="460" spans="1:16" x14ac:dyDescent="0.3">
      <c r="A460" t="s">
        <v>9</v>
      </c>
      <c r="B460" t="s">
        <v>15</v>
      </c>
      <c r="C460" s="5" t="s">
        <v>61</v>
      </c>
      <c r="D460" s="5" t="s">
        <v>40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45383</v>
      </c>
      <c r="N460" s="8">
        <v>4</v>
      </c>
      <c r="O460" s="5" t="s">
        <v>22</v>
      </c>
      <c r="P460" s="7">
        <v>2024</v>
      </c>
    </row>
    <row r="461" spans="1:16" x14ac:dyDescent="0.3">
      <c r="A461" t="s">
        <v>9</v>
      </c>
      <c r="B461" t="s">
        <v>16</v>
      </c>
      <c r="C461" s="5" t="s">
        <v>61</v>
      </c>
      <c r="D461" s="5" t="s">
        <v>40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45261</v>
      </c>
      <c r="N461" s="8">
        <v>12</v>
      </c>
      <c r="O461" s="5" t="s">
        <v>30</v>
      </c>
      <c r="P461" s="7">
        <v>2023</v>
      </c>
    </row>
    <row r="462" spans="1:16" x14ac:dyDescent="0.3">
      <c r="A462" t="s">
        <v>10</v>
      </c>
      <c r="B462" t="s">
        <v>15</v>
      </c>
      <c r="C462" s="5" t="s">
        <v>62</v>
      </c>
      <c r="D462" s="5" t="s">
        <v>40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45413</v>
      </c>
      <c r="N462" s="8">
        <v>5</v>
      </c>
      <c r="O462" s="5" t="s">
        <v>23</v>
      </c>
      <c r="P462" s="7">
        <v>2024</v>
      </c>
    </row>
    <row r="463" spans="1:16" x14ac:dyDescent="0.3">
      <c r="A463" t="s">
        <v>9</v>
      </c>
      <c r="B463" t="s">
        <v>15</v>
      </c>
      <c r="C463" s="5" t="s">
        <v>62</v>
      </c>
      <c r="D463" s="5" t="s">
        <v>40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45231</v>
      </c>
      <c r="N463" s="8">
        <v>11</v>
      </c>
      <c r="O463" s="5" t="s">
        <v>29</v>
      </c>
      <c r="P463" s="7">
        <v>2023</v>
      </c>
    </row>
    <row r="464" spans="1:16" x14ac:dyDescent="0.3">
      <c r="A464" t="s">
        <v>8</v>
      </c>
      <c r="B464" t="s">
        <v>16</v>
      </c>
      <c r="C464" s="5" t="s">
        <v>62</v>
      </c>
      <c r="D464" s="5" t="s">
        <v>40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45627</v>
      </c>
      <c r="N464" s="8">
        <v>12</v>
      </c>
      <c r="O464" s="5" t="s">
        <v>30</v>
      </c>
      <c r="P464" s="7">
        <v>2024</v>
      </c>
    </row>
    <row r="465" spans="1:16" x14ac:dyDescent="0.3">
      <c r="A465" t="s">
        <v>10</v>
      </c>
      <c r="B465" t="s">
        <v>16</v>
      </c>
      <c r="C465" s="5" t="s">
        <v>63</v>
      </c>
      <c r="D465" s="5" t="s">
        <v>40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45352</v>
      </c>
      <c r="N465" s="8">
        <v>3</v>
      </c>
      <c r="O465" s="5" t="s">
        <v>21</v>
      </c>
      <c r="P465" s="7">
        <v>2024</v>
      </c>
    </row>
    <row r="466" spans="1:16" x14ac:dyDescent="0.3">
      <c r="A466" t="s">
        <v>7</v>
      </c>
      <c r="B466" t="s">
        <v>18</v>
      </c>
      <c r="C466" s="5" t="s">
        <v>63</v>
      </c>
      <c r="D466" s="5" t="s">
        <v>40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45413</v>
      </c>
      <c r="N466" s="8">
        <v>5</v>
      </c>
      <c r="O466" s="5" t="s">
        <v>23</v>
      </c>
      <c r="P466" s="7">
        <v>2024</v>
      </c>
    </row>
    <row r="467" spans="1:16" x14ac:dyDescent="0.3">
      <c r="A467" t="s">
        <v>8</v>
      </c>
      <c r="B467" t="s">
        <v>16</v>
      </c>
      <c r="C467" s="5" t="s">
        <v>63</v>
      </c>
      <c r="D467" s="5" t="s">
        <v>40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45200</v>
      </c>
      <c r="N467" s="8">
        <v>10</v>
      </c>
      <c r="O467" s="5" t="s">
        <v>28</v>
      </c>
      <c r="P467" s="7">
        <v>2023</v>
      </c>
    </row>
    <row r="468" spans="1:16" x14ac:dyDescent="0.3">
      <c r="A468" t="s">
        <v>10</v>
      </c>
      <c r="B468" t="s">
        <v>17</v>
      </c>
      <c r="C468" s="5" t="s">
        <v>63</v>
      </c>
      <c r="D468" s="5" t="s">
        <v>40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45566</v>
      </c>
      <c r="N468" s="8">
        <v>10</v>
      </c>
      <c r="O468" s="5" t="s">
        <v>28</v>
      </c>
      <c r="P468" s="7">
        <v>2024</v>
      </c>
    </row>
    <row r="469" spans="1:16" x14ac:dyDescent="0.3">
      <c r="A469" t="s">
        <v>8</v>
      </c>
      <c r="B469" t="s">
        <v>17</v>
      </c>
      <c r="C469" s="5" t="s">
        <v>64</v>
      </c>
      <c r="D469" s="5" t="s">
        <v>40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45292</v>
      </c>
      <c r="N469" s="8">
        <v>1</v>
      </c>
      <c r="O469" s="5" t="s">
        <v>19</v>
      </c>
      <c r="P469" s="7">
        <v>2024</v>
      </c>
    </row>
    <row r="470" spans="1:16" x14ac:dyDescent="0.3">
      <c r="A470" t="s">
        <v>8</v>
      </c>
      <c r="B470" t="s">
        <v>17</v>
      </c>
      <c r="C470" s="5" t="s">
        <v>64</v>
      </c>
      <c r="D470" s="5" t="s">
        <v>40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45383</v>
      </c>
      <c r="N470" s="8">
        <v>4</v>
      </c>
      <c r="O470" s="5" t="s">
        <v>22</v>
      </c>
      <c r="P470" s="7">
        <v>2024</v>
      </c>
    </row>
    <row r="471" spans="1:16" x14ac:dyDescent="0.3">
      <c r="A471" t="s">
        <v>8</v>
      </c>
      <c r="B471" t="s">
        <v>15</v>
      </c>
      <c r="C471" s="5" t="s">
        <v>64</v>
      </c>
      <c r="D471" s="5" t="s">
        <v>40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45413</v>
      </c>
      <c r="N471" s="8">
        <v>5</v>
      </c>
      <c r="O471" s="5" t="s">
        <v>23</v>
      </c>
      <c r="P471" s="7">
        <v>2024</v>
      </c>
    </row>
    <row r="472" spans="1:16" x14ac:dyDescent="0.3">
      <c r="A472" t="s">
        <v>10</v>
      </c>
      <c r="B472" t="s">
        <v>16</v>
      </c>
      <c r="C472" s="5" t="s">
        <v>64</v>
      </c>
      <c r="D472" s="5" t="s">
        <v>40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45474</v>
      </c>
      <c r="N472" s="8">
        <v>7</v>
      </c>
      <c r="O472" s="5" t="s">
        <v>25</v>
      </c>
      <c r="P472" s="7">
        <v>2024</v>
      </c>
    </row>
    <row r="473" spans="1:16" x14ac:dyDescent="0.3">
      <c r="A473" t="s">
        <v>9</v>
      </c>
      <c r="B473" t="s">
        <v>15</v>
      </c>
      <c r="C473" s="5" t="s">
        <v>64</v>
      </c>
      <c r="D473" s="5" t="s">
        <v>40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45536</v>
      </c>
      <c r="N473" s="8">
        <v>9</v>
      </c>
      <c r="O473" s="5" t="s">
        <v>27</v>
      </c>
      <c r="P473" s="7">
        <v>2024</v>
      </c>
    </row>
    <row r="474" spans="1:16" x14ac:dyDescent="0.3">
      <c r="A474" t="s">
        <v>7</v>
      </c>
      <c r="B474" t="s">
        <v>15</v>
      </c>
      <c r="C474" s="5" t="s">
        <v>64</v>
      </c>
      <c r="D474" s="5" t="s">
        <v>40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45200</v>
      </c>
      <c r="N474" s="8">
        <v>10</v>
      </c>
      <c r="O474" s="5" t="s">
        <v>28</v>
      </c>
      <c r="P474" s="7">
        <v>2023</v>
      </c>
    </row>
    <row r="475" spans="1:16" x14ac:dyDescent="0.3">
      <c r="A475" t="s">
        <v>10</v>
      </c>
      <c r="B475" t="s">
        <v>17</v>
      </c>
      <c r="C475" s="5" t="s">
        <v>64</v>
      </c>
      <c r="D475" s="5" t="s">
        <v>40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45566</v>
      </c>
      <c r="N475" s="8">
        <v>10</v>
      </c>
      <c r="O475" s="5" t="s">
        <v>28</v>
      </c>
      <c r="P475" s="7">
        <v>2024</v>
      </c>
    </row>
    <row r="476" spans="1:16" x14ac:dyDescent="0.3">
      <c r="A476" t="s">
        <v>10</v>
      </c>
      <c r="B476" t="s">
        <v>17</v>
      </c>
      <c r="C476" s="5" t="s">
        <v>64</v>
      </c>
      <c r="D476" s="5" t="s">
        <v>40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45597</v>
      </c>
      <c r="N476" s="8">
        <v>11</v>
      </c>
      <c r="O476" s="5" t="s">
        <v>29</v>
      </c>
      <c r="P476" s="7">
        <v>2024</v>
      </c>
    </row>
    <row r="477" spans="1:16" x14ac:dyDescent="0.3">
      <c r="A477" t="s">
        <v>9</v>
      </c>
      <c r="B477" t="s">
        <v>14</v>
      </c>
      <c r="C477" s="5" t="s">
        <v>64</v>
      </c>
      <c r="D477" s="5" t="s">
        <v>40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45261</v>
      </c>
      <c r="N477" s="8">
        <v>12</v>
      </c>
      <c r="O477" s="5" t="s">
        <v>30</v>
      </c>
      <c r="P477" s="7">
        <v>2023</v>
      </c>
    </row>
    <row r="478" spans="1:16" x14ac:dyDescent="0.3">
      <c r="A478" t="s">
        <v>7</v>
      </c>
      <c r="B478" t="s">
        <v>16</v>
      </c>
      <c r="C478" s="5" t="s">
        <v>64</v>
      </c>
      <c r="D478" s="5" t="s">
        <v>40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45627</v>
      </c>
      <c r="N478" s="8">
        <v>12</v>
      </c>
      <c r="O478" s="5" t="s">
        <v>30</v>
      </c>
      <c r="P478" s="7">
        <v>2024</v>
      </c>
    </row>
    <row r="479" spans="1:16" x14ac:dyDescent="0.3">
      <c r="A479" t="s">
        <v>9</v>
      </c>
      <c r="B479" t="s">
        <v>18</v>
      </c>
      <c r="C479" s="5" t="s">
        <v>65</v>
      </c>
      <c r="D479" s="5" t="s">
        <v>40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45413</v>
      </c>
      <c r="N479" s="8">
        <v>5</v>
      </c>
      <c r="O479" s="5" t="s">
        <v>23</v>
      </c>
      <c r="P479" s="7">
        <v>2024</v>
      </c>
    </row>
    <row r="480" spans="1:16" x14ac:dyDescent="0.3">
      <c r="A480" t="s">
        <v>8</v>
      </c>
      <c r="B480" t="s">
        <v>18</v>
      </c>
      <c r="C480" s="5" t="s">
        <v>65</v>
      </c>
      <c r="D480" s="5" t="s">
        <v>40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45474</v>
      </c>
      <c r="N480" s="8">
        <v>7</v>
      </c>
      <c r="O480" s="5" t="s">
        <v>25</v>
      </c>
      <c r="P480" s="7">
        <v>2024</v>
      </c>
    </row>
    <row r="481" spans="1:16" x14ac:dyDescent="0.3">
      <c r="A481" t="s">
        <v>10</v>
      </c>
      <c r="B481" t="s">
        <v>15</v>
      </c>
      <c r="C481" s="5" t="s">
        <v>65</v>
      </c>
      <c r="D481" s="5" t="s">
        <v>40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45505</v>
      </c>
      <c r="N481" s="8">
        <v>8</v>
      </c>
      <c r="O481" s="5" t="s">
        <v>26</v>
      </c>
      <c r="P481" s="7">
        <v>2024</v>
      </c>
    </row>
    <row r="482" spans="1:16" x14ac:dyDescent="0.3">
      <c r="A482" t="s">
        <v>7</v>
      </c>
      <c r="B482" t="s">
        <v>18</v>
      </c>
      <c r="C482" s="5" t="s">
        <v>65</v>
      </c>
      <c r="D482" s="5" t="s">
        <v>40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45536</v>
      </c>
      <c r="N482" s="8">
        <v>9</v>
      </c>
      <c r="O482" s="5" t="s">
        <v>27</v>
      </c>
      <c r="P482" s="7">
        <v>2024</v>
      </c>
    </row>
    <row r="483" spans="1:16" x14ac:dyDescent="0.3">
      <c r="A483" t="s">
        <v>7</v>
      </c>
      <c r="B483" t="s">
        <v>15</v>
      </c>
      <c r="C483" s="5" t="s">
        <v>65</v>
      </c>
      <c r="D483" s="5" t="s">
        <v>40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45200</v>
      </c>
      <c r="N483" s="8">
        <v>10</v>
      </c>
      <c r="O483" s="5" t="s">
        <v>28</v>
      </c>
      <c r="P483" s="7">
        <v>2023</v>
      </c>
    </row>
    <row r="484" spans="1:16" x14ac:dyDescent="0.3">
      <c r="A484" t="s">
        <v>8</v>
      </c>
      <c r="B484" t="s">
        <v>16</v>
      </c>
      <c r="C484" s="5" t="s">
        <v>65</v>
      </c>
      <c r="D484" s="5" t="s">
        <v>40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45200</v>
      </c>
      <c r="N484" s="8">
        <v>10</v>
      </c>
      <c r="O484" s="5" t="s">
        <v>28</v>
      </c>
      <c r="P484" s="7">
        <v>2023</v>
      </c>
    </row>
    <row r="485" spans="1:16" x14ac:dyDescent="0.3">
      <c r="A485" t="s">
        <v>9</v>
      </c>
      <c r="B485" t="s">
        <v>14</v>
      </c>
      <c r="C485" s="5" t="s">
        <v>65</v>
      </c>
      <c r="D485" s="5" t="s">
        <v>40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45597</v>
      </c>
      <c r="N485" s="8">
        <v>11</v>
      </c>
      <c r="O485" s="5" t="s">
        <v>29</v>
      </c>
      <c r="P485" s="7">
        <v>2024</v>
      </c>
    </row>
    <row r="486" spans="1:16" x14ac:dyDescent="0.3">
      <c r="A486" t="s">
        <v>10</v>
      </c>
      <c r="B486" t="s">
        <v>17</v>
      </c>
      <c r="C486" s="5" t="s">
        <v>65</v>
      </c>
      <c r="D486" s="5" t="s">
        <v>40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45261</v>
      </c>
      <c r="N486" s="8">
        <v>12</v>
      </c>
      <c r="O486" s="5" t="s">
        <v>30</v>
      </c>
      <c r="P486" s="7">
        <v>2023</v>
      </c>
    </row>
    <row r="487" spans="1:16" x14ac:dyDescent="0.3">
      <c r="A487" t="s">
        <v>9</v>
      </c>
      <c r="B487" t="s">
        <v>15</v>
      </c>
      <c r="C487" s="5" t="s">
        <v>66</v>
      </c>
      <c r="D487" s="5" t="s">
        <v>40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45292</v>
      </c>
      <c r="N487" s="8">
        <v>1</v>
      </c>
      <c r="O487" s="5" t="s">
        <v>19</v>
      </c>
      <c r="P487" s="7">
        <v>2024</v>
      </c>
    </row>
    <row r="488" spans="1:16" x14ac:dyDescent="0.3">
      <c r="A488" t="s">
        <v>10</v>
      </c>
      <c r="B488" t="s">
        <v>14</v>
      </c>
      <c r="C488" s="5" t="s">
        <v>66</v>
      </c>
      <c r="D488" s="5" t="s">
        <v>40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45323</v>
      </c>
      <c r="N488" s="8">
        <v>2</v>
      </c>
      <c r="O488" s="5" t="s">
        <v>20</v>
      </c>
      <c r="P488" s="7">
        <v>2024</v>
      </c>
    </row>
    <row r="489" spans="1:16" x14ac:dyDescent="0.3">
      <c r="A489" t="s">
        <v>7</v>
      </c>
      <c r="B489" t="s">
        <v>15</v>
      </c>
      <c r="C489" s="5" t="s">
        <v>66</v>
      </c>
      <c r="D489" s="5" t="s">
        <v>40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45352</v>
      </c>
      <c r="N489" s="8">
        <v>3</v>
      </c>
      <c r="O489" s="5" t="s">
        <v>21</v>
      </c>
      <c r="P489" s="7">
        <v>2024</v>
      </c>
    </row>
    <row r="490" spans="1:16" x14ac:dyDescent="0.3">
      <c r="A490" t="s">
        <v>11</v>
      </c>
      <c r="B490" t="s">
        <v>14</v>
      </c>
      <c r="C490" s="5" t="s">
        <v>66</v>
      </c>
      <c r="D490" s="5" t="s">
        <v>40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45383</v>
      </c>
      <c r="N490" s="8">
        <v>4</v>
      </c>
      <c r="O490" s="5" t="s">
        <v>22</v>
      </c>
      <c r="P490" s="7">
        <v>2024</v>
      </c>
    </row>
    <row r="491" spans="1:16" x14ac:dyDescent="0.3">
      <c r="A491" t="s">
        <v>10</v>
      </c>
      <c r="B491" t="s">
        <v>18</v>
      </c>
      <c r="C491" s="5" t="s">
        <v>66</v>
      </c>
      <c r="D491" s="5" t="s">
        <v>40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45413</v>
      </c>
      <c r="N491" s="8">
        <v>5</v>
      </c>
      <c r="O491" s="5" t="s">
        <v>23</v>
      </c>
      <c r="P491" s="7">
        <v>2024</v>
      </c>
    </row>
    <row r="492" spans="1:16" x14ac:dyDescent="0.3">
      <c r="A492" t="s">
        <v>11</v>
      </c>
      <c r="B492" t="s">
        <v>17</v>
      </c>
      <c r="C492" s="5" t="s">
        <v>66</v>
      </c>
      <c r="D492" s="5" t="s">
        <v>40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45505</v>
      </c>
      <c r="N492" s="8">
        <v>8</v>
      </c>
      <c r="O492" s="5" t="s">
        <v>26</v>
      </c>
      <c r="P492" s="7">
        <v>2024</v>
      </c>
    </row>
    <row r="493" spans="1:16" x14ac:dyDescent="0.3">
      <c r="A493" t="s">
        <v>10</v>
      </c>
      <c r="B493" t="s">
        <v>14</v>
      </c>
      <c r="C493" s="5" t="s">
        <v>66</v>
      </c>
      <c r="D493" s="5" t="s">
        <v>40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45536</v>
      </c>
      <c r="N493" s="8">
        <v>9</v>
      </c>
      <c r="O493" s="5" t="s">
        <v>27</v>
      </c>
      <c r="P493" s="7">
        <v>2024</v>
      </c>
    </row>
    <row r="494" spans="1:16" x14ac:dyDescent="0.3">
      <c r="A494" t="s">
        <v>8</v>
      </c>
      <c r="B494" t="s">
        <v>16</v>
      </c>
      <c r="C494" s="5" t="s">
        <v>66</v>
      </c>
      <c r="D494" s="5" t="s">
        <v>40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45627</v>
      </c>
      <c r="N494" s="8">
        <v>12</v>
      </c>
      <c r="O494" s="5" t="s">
        <v>30</v>
      </c>
      <c r="P494" s="7">
        <v>2024</v>
      </c>
    </row>
    <row r="495" spans="1:16" x14ac:dyDescent="0.3">
      <c r="A495" t="s">
        <v>7</v>
      </c>
      <c r="B495" t="s">
        <v>16</v>
      </c>
      <c r="C495" s="5" t="s">
        <v>66</v>
      </c>
      <c r="D495" s="5" t="s">
        <v>40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45627</v>
      </c>
      <c r="N495" s="8">
        <v>12</v>
      </c>
      <c r="O495" s="5" t="s">
        <v>30</v>
      </c>
      <c r="P495" s="7">
        <v>2024</v>
      </c>
    </row>
    <row r="496" spans="1:16" x14ac:dyDescent="0.3">
      <c r="A496" t="s">
        <v>11</v>
      </c>
      <c r="B496" t="s">
        <v>16</v>
      </c>
      <c r="C496" s="5" t="s">
        <v>61</v>
      </c>
      <c r="D496" s="5" t="s">
        <v>40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45200</v>
      </c>
      <c r="N496" s="8">
        <v>10</v>
      </c>
      <c r="O496" s="5" t="s">
        <v>28</v>
      </c>
      <c r="P496" s="7">
        <v>2023</v>
      </c>
    </row>
    <row r="497" spans="1:16" x14ac:dyDescent="0.3">
      <c r="A497" t="s">
        <v>10</v>
      </c>
      <c r="B497" t="s">
        <v>16</v>
      </c>
      <c r="C497" s="5" t="s">
        <v>63</v>
      </c>
      <c r="D497" s="5" t="s">
        <v>40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45383</v>
      </c>
      <c r="N497" s="8">
        <v>4</v>
      </c>
      <c r="O497" s="5" t="s">
        <v>22</v>
      </c>
      <c r="P497" s="7">
        <v>2024</v>
      </c>
    </row>
    <row r="498" spans="1:16" x14ac:dyDescent="0.3">
      <c r="A498" t="s">
        <v>11</v>
      </c>
      <c r="B498" t="s">
        <v>16</v>
      </c>
      <c r="C498" s="5" t="s">
        <v>63</v>
      </c>
      <c r="D498" s="5" t="s">
        <v>40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45200</v>
      </c>
      <c r="N498" s="8">
        <v>10</v>
      </c>
      <c r="O498" s="5" t="s">
        <v>28</v>
      </c>
      <c r="P498" s="7">
        <v>2023</v>
      </c>
    </row>
    <row r="499" spans="1:16" x14ac:dyDescent="0.3">
      <c r="A499" t="s">
        <v>8</v>
      </c>
      <c r="B499" t="s">
        <v>14</v>
      </c>
      <c r="C499" s="5" t="s">
        <v>64</v>
      </c>
      <c r="D499" s="5" t="s">
        <v>40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45292</v>
      </c>
      <c r="N499" s="8">
        <v>1</v>
      </c>
      <c r="O499" s="5" t="s">
        <v>19</v>
      </c>
      <c r="P499" s="7">
        <v>2024</v>
      </c>
    </row>
    <row r="500" spans="1:16" x14ac:dyDescent="0.3">
      <c r="A500" t="s">
        <v>11</v>
      </c>
      <c r="B500" t="s">
        <v>17</v>
      </c>
      <c r="C500" s="5" t="s">
        <v>64</v>
      </c>
      <c r="D500" s="5" t="s">
        <v>40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45566</v>
      </c>
      <c r="N500" s="8">
        <v>10</v>
      </c>
      <c r="O500" s="5" t="s">
        <v>28</v>
      </c>
      <c r="P500" s="7">
        <v>2024</v>
      </c>
    </row>
    <row r="501" spans="1:16" x14ac:dyDescent="0.3">
      <c r="A501" t="s">
        <v>10</v>
      </c>
      <c r="B501" t="s">
        <v>15</v>
      </c>
      <c r="C501" s="5" t="s">
        <v>65</v>
      </c>
      <c r="D501" s="5" t="s">
        <v>40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45352</v>
      </c>
      <c r="N501" s="8">
        <v>3</v>
      </c>
      <c r="O501" s="5" t="s">
        <v>21</v>
      </c>
      <c r="P501" s="7">
        <v>2024</v>
      </c>
    </row>
    <row r="502" spans="1:16" x14ac:dyDescent="0.3">
      <c r="A502" t="s">
        <v>11</v>
      </c>
      <c r="B502" t="s">
        <v>18</v>
      </c>
      <c r="C502" s="5" t="s">
        <v>65</v>
      </c>
      <c r="D502" s="5" t="s">
        <v>40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45170</v>
      </c>
      <c r="N502" s="8">
        <v>9</v>
      </c>
      <c r="O502" s="5" t="s">
        <v>27</v>
      </c>
      <c r="P502" s="7">
        <v>2023</v>
      </c>
    </row>
    <row r="503" spans="1:16" x14ac:dyDescent="0.3">
      <c r="A503" t="s">
        <v>8</v>
      </c>
      <c r="B503" t="s">
        <v>15</v>
      </c>
      <c r="C503" s="5" t="s">
        <v>66</v>
      </c>
      <c r="D503" s="5" t="s">
        <v>40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45474</v>
      </c>
      <c r="N503" s="8">
        <v>7</v>
      </c>
      <c r="O503" s="5" t="s">
        <v>25</v>
      </c>
      <c r="P503" s="7">
        <v>2024</v>
      </c>
    </row>
    <row r="504" spans="1:16" x14ac:dyDescent="0.3">
      <c r="A504" t="s">
        <v>11</v>
      </c>
      <c r="B504" t="s">
        <v>17</v>
      </c>
      <c r="C504" s="5" t="s">
        <v>66</v>
      </c>
      <c r="D504" s="5" t="s">
        <v>40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45566</v>
      </c>
      <c r="N504" s="8">
        <v>10</v>
      </c>
      <c r="O504" s="5" t="s">
        <v>28</v>
      </c>
      <c r="P504" s="7">
        <v>2024</v>
      </c>
    </row>
    <row r="505" spans="1:16" x14ac:dyDescent="0.3">
      <c r="A505" t="s">
        <v>11</v>
      </c>
      <c r="B505" t="s">
        <v>14</v>
      </c>
      <c r="C505" s="5" t="s">
        <v>61</v>
      </c>
      <c r="D505" s="5" t="s">
        <v>40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45323</v>
      </c>
      <c r="N505" s="8">
        <v>2</v>
      </c>
      <c r="O505" s="5" t="s">
        <v>20</v>
      </c>
      <c r="P505" s="7">
        <v>2024</v>
      </c>
    </row>
    <row r="506" spans="1:16" x14ac:dyDescent="0.3">
      <c r="A506" t="s">
        <v>10</v>
      </c>
      <c r="B506" t="s">
        <v>17</v>
      </c>
      <c r="C506" s="5" t="s">
        <v>61</v>
      </c>
      <c r="D506" s="5" t="s">
        <v>40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45352</v>
      </c>
      <c r="N506" s="8">
        <v>3</v>
      </c>
      <c r="O506" s="5" t="s">
        <v>21</v>
      </c>
      <c r="P506" s="7">
        <v>2024</v>
      </c>
    </row>
    <row r="507" spans="1:16" x14ac:dyDescent="0.3">
      <c r="A507" t="s">
        <v>7</v>
      </c>
      <c r="B507" t="s">
        <v>17</v>
      </c>
      <c r="C507" s="5" t="s">
        <v>61</v>
      </c>
      <c r="D507" s="5" t="s">
        <v>40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45474</v>
      </c>
      <c r="N507" s="8">
        <v>7</v>
      </c>
      <c r="O507" s="5" t="s">
        <v>25</v>
      </c>
      <c r="P507" s="7">
        <v>2024</v>
      </c>
    </row>
    <row r="508" spans="1:16" x14ac:dyDescent="0.3">
      <c r="A508" t="s">
        <v>9</v>
      </c>
      <c r="B508" t="s">
        <v>16</v>
      </c>
      <c r="C508" s="5" t="s">
        <v>61</v>
      </c>
      <c r="D508" s="5" t="s">
        <v>40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45566</v>
      </c>
      <c r="N508" s="8">
        <v>10</v>
      </c>
      <c r="O508" s="5" t="s">
        <v>28</v>
      </c>
      <c r="P508" s="7">
        <v>2024</v>
      </c>
    </row>
    <row r="509" spans="1:16" x14ac:dyDescent="0.3">
      <c r="A509" t="s">
        <v>8</v>
      </c>
      <c r="B509" t="s">
        <v>14</v>
      </c>
      <c r="C509" s="5" t="s">
        <v>61</v>
      </c>
      <c r="D509" s="5" t="s">
        <v>40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45231</v>
      </c>
      <c r="N509" s="8">
        <v>11</v>
      </c>
      <c r="O509" s="5" t="s">
        <v>29</v>
      </c>
      <c r="P509" s="7">
        <v>2023</v>
      </c>
    </row>
    <row r="510" spans="1:16" x14ac:dyDescent="0.3">
      <c r="A510" t="s">
        <v>10</v>
      </c>
      <c r="B510" t="s">
        <v>18</v>
      </c>
      <c r="C510" s="5" t="s">
        <v>61</v>
      </c>
      <c r="D510" s="5" t="s">
        <v>40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45231</v>
      </c>
      <c r="N510" s="8">
        <v>11</v>
      </c>
      <c r="O510" s="5" t="s">
        <v>29</v>
      </c>
      <c r="P510" s="7">
        <v>2023</v>
      </c>
    </row>
    <row r="511" spans="1:16" x14ac:dyDescent="0.3">
      <c r="A511" t="s">
        <v>10</v>
      </c>
      <c r="B511" t="s">
        <v>17</v>
      </c>
      <c r="C511" s="5" t="s">
        <v>62</v>
      </c>
      <c r="D511" s="5" t="s">
        <v>40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45292</v>
      </c>
      <c r="N511" s="8">
        <v>1</v>
      </c>
      <c r="O511" s="5" t="s">
        <v>19</v>
      </c>
      <c r="P511" s="7">
        <v>2024</v>
      </c>
    </row>
    <row r="512" spans="1:16" x14ac:dyDescent="0.3">
      <c r="A512" t="s">
        <v>10</v>
      </c>
      <c r="B512" t="s">
        <v>17</v>
      </c>
      <c r="C512" s="5" t="s">
        <v>62</v>
      </c>
      <c r="D512" s="5" t="s">
        <v>40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45200</v>
      </c>
      <c r="N512" s="8">
        <v>10</v>
      </c>
      <c r="O512" s="5" t="s">
        <v>28</v>
      </c>
      <c r="P512" s="7">
        <v>2023</v>
      </c>
    </row>
    <row r="513" spans="1:16" x14ac:dyDescent="0.3">
      <c r="A513" t="s">
        <v>8</v>
      </c>
      <c r="B513" t="s">
        <v>18</v>
      </c>
      <c r="C513" s="5" t="s">
        <v>62</v>
      </c>
      <c r="D513" s="5" t="s">
        <v>40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45627</v>
      </c>
      <c r="N513" s="8">
        <v>12</v>
      </c>
      <c r="O513" s="5" t="s">
        <v>30</v>
      </c>
      <c r="P513" s="7">
        <v>2024</v>
      </c>
    </row>
    <row r="514" spans="1:16" x14ac:dyDescent="0.3">
      <c r="A514" t="s">
        <v>7</v>
      </c>
      <c r="B514" t="s">
        <v>14</v>
      </c>
      <c r="C514" s="5" t="s">
        <v>63</v>
      </c>
      <c r="D514" s="5" t="s">
        <v>40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45292</v>
      </c>
      <c r="N514" s="8">
        <v>1</v>
      </c>
      <c r="O514" s="5" t="s">
        <v>19</v>
      </c>
      <c r="P514" s="7">
        <v>2024</v>
      </c>
    </row>
    <row r="515" spans="1:16" x14ac:dyDescent="0.3">
      <c r="A515" t="s">
        <v>10</v>
      </c>
      <c r="B515" t="s">
        <v>18</v>
      </c>
      <c r="C515" s="5" t="s">
        <v>63</v>
      </c>
      <c r="D515" s="5" t="s">
        <v>40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45352</v>
      </c>
      <c r="N515" s="8">
        <v>3</v>
      </c>
      <c r="O515" s="5" t="s">
        <v>21</v>
      </c>
      <c r="P515" s="7">
        <v>2024</v>
      </c>
    </row>
    <row r="516" spans="1:16" x14ac:dyDescent="0.3">
      <c r="A516" t="s">
        <v>10</v>
      </c>
      <c r="B516" t="s">
        <v>14</v>
      </c>
      <c r="C516" s="5" t="s">
        <v>63</v>
      </c>
      <c r="D516" s="5" t="s">
        <v>40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45474</v>
      </c>
      <c r="N516" s="8">
        <v>7</v>
      </c>
      <c r="O516" s="5" t="s">
        <v>25</v>
      </c>
      <c r="P516" s="7">
        <v>2024</v>
      </c>
    </row>
    <row r="517" spans="1:16" x14ac:dyDescent="0.3">
      <c r="A517" t="s">
        <v>11</v>
      </c>
      <c r="B517" t="s">
        <v>14</v>
      </c>
      <c r="C517" s="5" t="s">
        <v>63</v>
      </c>
      <c r="D517" s="5" t="s">
        <v>40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45474</v>
      </c>
      <c r="N517" s="8">
        <v>7</v>
      </c>
      <c r="O517" s="5" t="s">
        <v>25</v>
      </c>
      <c r="P517" s="7">
        <v>2024</v>
      </c>
    </row>
    <row r="518" spans="1:16" x14ac:dyDescent="0.3">
      <c r="A518" t="s">
        <v>11</v>
      </c>
      <c r="B518" t="s">
        <v>16</v>
      </c>
      <c r="C518" s="5" t="s">
        <v>63</v>
      </c>
      <c r="D518" s="5" t="s">
        <v>40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45474</v>
      </c>
      <c r="N518" s="8">
        <v>7</v>
      </c>
      <c r="O518" s="5" t="s">
        <v>25</v>
      </c>
      <c r="P518" s="7">
        <v>2024</v>
      </c>
    </row>
    <row r="519" spans="1:16" x14ac:dyDescent="0.3">
      <c r="A519" t="s">
        <v>10</v>
      </c>
      <c r="B519" t="s">
        <v>14</v>
      </c>
      <c r="C519" s="5" t="s">
        <v>63</v>
      </c>
      <c r="D519" s="5" t="s">
        <v>40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45505</v>
      </c>
      <c r="N519" s="8">
        <v>8</v>
      </c>
      <c r="O519" s="5" t="s">
        <v>26</v>
      </c>
      <c r="P519" s="7">
        <v>2024</v>
      </c>
    </row>
    <row r="520" spans="1:16" x14ac:dyDescent="0.3">
      <c r="A520" t="s">
        <v>8</v>
      </c>
      <c r="B520" t="s">
        <v>18</v>
      </c>
      <c r="C520" s="5" t="s">
        <v>63</v>
      </c>
      <c r="D520" s="5" t="s">
        <v>40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45505</v>
      </c>
      <c r="N520" s="8">
        <v>8</v>
      </c>
      <c r="O520" s="5" t="s">
        <v>26</v>
      </c>
      <c r="P520" s="7">
        <v>2024</v>
      </c>
    </row>
    <row r="521" spans="1:16" x14ac:dyDescent="0.3">
      <c r="A521" t="s">
        <v>9</v>
      </c>
      <c r="B521" t="s">
        <v>16</v>
      </c>
      <c r="C521" s="5" t="s">
        <v>63</v>
      </c>
      <c r="D521" s="5" t="s">
        <v>40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45566</v>
      </c>
      <c r="N521" s="8">
        <v>10</v>
      </c>
      <c r="O521" s="5" t="s">
        <v>28</v>
      </c>
      <c r="P521" s="7">
        <v>2024</v>
      </c>
    </row>
    <row r="522" spans="1:16" x14ac:dyDescent="0.3">
      <c r="A522" t="s">
        <v>10</v>
      </c>
      <c r="B522" t="s">
        <v>17</v>
      </c>
      <c r="C522" s="5" t="s">
        <v>63</v>
      </c>
      <c r="D522" s="5" t="s">
        <v>40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45200</v>
      </c>
      <c r="N522" s="8">
        <v>10</v>
      </c>
      <c r="O522" s="5" t="s">
        <v>28</v>
      </c>
      <c r="P522" s="7">
        <v>2023</v>
      </c>
    </row>
    <row r="523" spans="1:16" x14ac:dyDescent="0.3">
      <c r="A523" t="s">
        <v>7</v>
      </c>
      <c r="B523" t="s">
        <v>14</v>
      </c>
      <c r="C523" s="5" t="s">
        <v>63</v>
      </c>
      <c r="D523" s="5" t="s">
        <v>40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45597</v>
      </c>
      <c r="N523" s="8">
        <v>11</v>
      </c>
      <c r="O523" s="5" t="s">
        <v>29</v>
      </c>
      <c r="P523" s="7">
        <v>2024</v>
      </c>
    </row>
    <row r="524" spans="1:16" x14ac:dyDescent="0.3">
      <c r="A524" t="s">
        <v>10</v>
      </c>
      <c r="B524" t="s">
        <v>16</v>
      </c>
      <c r="C524" s="5" t="s">
        <v>64</v>
      </c>
      <c r="D524" s="5" t="s">
        <v>40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45170</v>
      </c>
      <c r="N524" s="8">
        <v>9</v>
      </c>
      <c r="O524" s="5" t="s">
        <v>27</v>
      </c>
      <c r="P524" s="7">
        <v>2023</v>
      </c>
    </row>
    <row r="525" spans="1:16" x14ac:dyDescent="0.3">
      <c r="A525" t="s">
        <v>8</v>
      </c>
      <c r="B525" t="s">
        <v>18</v>
      </c>
      <c r="C525" s="5" t="s">
        <v>64</v>
      </c>
      <c r="D525" s="5" t="s">
        <v>40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45170</v>
      </c>
      <c r="N525" s="8">
        <v>9</v>
      </c>
      <c r="O525" s="5" t="s">
        <v>27</v>
      </c>
      <c r="P525" s="7">
        <v>2023</v>
      </c>
    </row>
    <row r="526" spans="1:16" x14ac:dyDescent="0.3">
      <c r="A526" t="s">
        <v>10</v>
      </c>
      <c r="B526" t="s">
        <v>18</v>
      </c>
      <c r="C526" s="5" t="s">
        <v>64</v>
      </c>
      <c r="D526" s="5" t="s">
        <v>40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45200</v>
      </c>
      <c r="N526" s="8">
        <v>10</v>
      </c>
      <c r="O526" s="5" t="s">
        <v>28</v>
      </c>
      <c r="P526" s="7">
        <v>2023</v>
      </c>
    </row>
    <row r="527" spans="1:16" x14ac:dyDescent="0.3">
      <c r="A527" t="s">
        <v>10</v>
      </c>
      <c r="B527" t="s">
        <v>14</v>
      </c>
      <c r="C527" s="5" t="s">
        <v>64</v>
      </c>
      <c r="D527" s="5" t="s">
        <v>40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45597</v>
      </c>
      <c r="N527" s="8">
        <v>11</v>
      </c>
      <c r="O527" s="5" t="s">
        <v>29</v>
      </c>
      <c r="P527" s="7">
        <v>2024</v>
      </c>
    </row>
    <row r="528" spans="1:16" x14ac:dyDescent="0.3">
      <c r="A528" t="s">
        <v>11</v>
      </c>
      <c r="B528" t="s">
        <v>16</v>
      </c>
      <c r="C528" s="5" t="s">
        <v>65</v>
      </c>
      <c r="D528" s="5" t="s">
        <v>40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45292</v>
      </c>
      <c r="N528" s="8">
        <v>1</v>
      </c>
      <c r="O528" s="5" t="s">
        <v>19</v>
      </c>
      <c r="P528" s="7">
        <v>2024</v>
      </c>
    </row>
    <row r="529" spans="1:16" x14ac:dyDescent="0.3">
      <c r="A529" t="s">
        <v>9</v>
      </c>
      <c r="B529" t="s">
        <v>18</v>
      </c>
      <c r="C529" s="5" t="s">
        <v>65</v>
      </c>
      <c r="D529" s="5" t="s">
        <v>40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45292</v>
      </c>
      <c r="N529" s="8">
        <v>1</v>
      </c>
      <c r="O529" s="5" t="s">
        <v>19</v>
      </c>
      <c r="P529" s="7">
        <v>2024</v>
      </c>
    </row>
    <row r="530" spans="1:16" x14ac:dyDescent="0.3">
      <c r="A530" t="s">
        <v>10</v>
      </c>
      <c r="B530" t="s">
        <v>14</v>
      </c>
      <c r="C530" s="5" t="s">
        <v>65</v>
      </c>
      <c r="D530" s="5" t="s">
        <v>40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45231</v>
      </c>
      <c r="N530" s="8">
        <v>11</v>
      </c>
      <c r="O530" s="5" t="s">
        <v>29</v>
      </c>
      <c r="P530" s="7">
        <v>2023</v>
      </c>
    </row>
    <row r="531" spans="1:16" x14ac:dyDescent="0.3">
      <c r="A531" t="s">
        <v>9</v>
      </c>
      <c r="B531" t="s">
        <v>17</v>
      </c>
      <c r="C531" s="5" t="s">
        <v>66</v>
      </c>
      <c r="D531" s="5" t="s">
        <v>40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45292</v>
      </c>
      <c r="N531" s="8">
        <v>1</v>
      </c>
      <c r="O531" s="5" t="s">
        <v>19</v>
      </c>
      <c r="P531" s="7">
        <v>2024</v>
      </c>
    </row>
    <row r="532" spans="1:16" x14ac:dyDescent="0.3">
      <c r="A532" t="s">
        <v>10</v>
      </c>
      <c r="B532" t="s">
        <v>18</v>
      </c>
      <c r="C532" s="5" t="s">
        <v>66</v>
      </c>
      <c r="D532" s="5" t="s">
        <v>40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45292</v>
      </c>
      <c r="N532" s="8">
        <v>1</v>
      </c>
      <c r="O532" s="5" t="s">
        <v>19</v>
      </c>
      <c r="P532" s="7">
        <v>2024</v>
      </c>
    </row>
    <row r="533" spans="1:16" x14ac:dyDescent="0.3">
      <c r="A533" t="s">
        <v>9</v>
      </c>
      <c r="B533" t="s">
        <v>16</v>
      </c>
      <c r="C533" s="5" t="s">
        <v>66</v>
      </c>
      <c r="D533" s="5" t="s">
        <v>40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45413</v>
      </c>
      <c r="N533" s="8">
        <v>5</v>
      </c>
      <c r="O533" s="5" t="s">
        <v>23</v>
      </c>
      <c r="P533" s="7">
        <v>2024</v>
      </c>
    </row>
    <row r="534" spans="1:16" x14ac:dyDescent="0.3">
      <c r="A534" t="s">
        <v>9</v>
      </c>
      <c r="B534" t="s">
        <v>18</v>
      </c>
      <c r="C534" s="5" t="s">
        <v>66</v>
      </c>
      <c r="D534" s="5" t="s">
        <v>40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45170</v>
      </c>
      <c r="N534" s="8">
        <v>9</v>
      </c>
      <c r="O534" s="5" t="s">
        <v>27</v>
      </c>
      <c r="P534" s="7">
        <v>2023</v>
      </c>
    </row>
    <row r="535" spans="1:16" x14ac:dyDescent="0.3">
      <c r="A535" t="s">
        <v>10</v>
      </c>
      <c r="B535" t="s">
        <v>18</v>
      </c>
      <c r="C535" s="5" t="s">
        <v>66</v>
      </c>
      <c r="D535" s="5" t="s">
        <v>40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45200</v>
      </c>
      <c r="N535" s="8">
        <v>10</v>
      </c>
      <c r="O535" s="5" t="s">
        <v>28</v>
      </c>
      <c r="P535" s="7">
        <v>2023</v>
      </c>
    </row>
    <row r="536" spans="1:16" x14ac:dyDescent="0.3">
      <c r="A536" t="s">
        <v>8</v>
      </c>
      <c r="B536" t="s">
        <v>18</v>
      </c>
      <c r="C536" s="5" t="s">
        <v>66</v>
      </c>
      <c r="D536" s="5" t="s">
        <v>40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45627</v>
      </c>
      <c r="N536" s="8">
        <v>12</v>
      </c>
      <c r="O536" s="5" t="s">
        <v>30</v>
      </c>
      <c r="P536" s="7">
        <v>2024</v>
      </c>
    </row>
    <row r="537" spans="1:16" x14ac:dyDescent="0.3">
      <c r="A537" t="s">
        <v>10</v>
      </c>
      <c r="B537" t="s">
        <v>15</v>
      </c>
      <c r="C537" s="5" t="s">
        <v>63</v>
      </c>
      <c r="D537" s="5" t="s">
        <v>40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45170</v>
      </c>
      <c r="N537" s="8">
        <v>9</v>
      </c>
      <c r="O537" s="5" t="s">
        <v>27</v>
      </c>
      <c r="P537" s="7">
        <v>2023</v>
      </c>
    </row>
    <row r="538" spans="1:16" x14ac:dyDescent="0.3">
      <c r="A538" t="s">
        <v>10</v>
      </c>
      <c r="B538" t="s">
        <v>18</v>
      </c>
      <c r="C538" s="5" t="s">
        <v>61</v>
      </c>
      <c r="D538" s="5" t="s">
        <v>40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45444</v>
      </c>
      <c r="N538" s="8">
        <v>6</v>
      </c>
      <c r="O538" s="5" t="s">
        <v>24</v>
      </c>
      <c r="P538" s="7">
        <v>2024</v>
      </c>
    </row>
    <row r="539" spans="1:16" x14ac:dyDescent="0.3">
      <c r="A539" t="s">
        <v>9</v>
      </c>
      <c r="B539" t="s">
        <v>14</v>
      </c>
      <c r="C539" s="5" t="s">
        <v>61</v>
      </c>
      <c r="D539" s="5" t="s">
        <v>40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45170</v>
      </c>
      <c r="N539" s="8">
        <v>9</v>
      </c>
      <c r="O539" s="5" t="s">
        <v>27</v>
      </c>
      <c r="P539" s="7">
        <v>2023</v>
      </c>
    </row>
    <row r="540" spans="1:16" x14ac:dyDescent="0.3">
      <c r="A540" t="s">
        <v>9</v>
      </c>
      <c r="B540" t="s">
        <v>18</v>
      </c>
      <c r="C540" s="5" t="s">
        <v>61</v>
      </c>
      <c r="D540" s="5" t="s">
        <v>40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45566</v>
      </c>
      <c r="N540" s="8">
        <v>10</v>
      </c>
      <c r="O540" s="5" t="s">
        <v>28</v>
      </c>
      <c r="P540" s="7">
        <v>2024</v>
      </c>
    </row>
    <row r="541" spans="1:16" x14ac:dyDescent="0.3">
      <c r="A541" t="s">
        <v>8</v>
      </c>
      <c r="B541" t="s">
        <v>14</v>
      </c>
      <c r="C541" s="5" t="s">
        <v>61</v>
      </c>
      <c r="D541" s="5" t="s">
        <v>40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45597</v>
      </c>
      <c r="N541" s="8">
        <v>11</v>
      </c>
      <c r="O541" s="5" t="s">
        <v>29</v>
      </c>
      <c r="P541" s="7">
        <v>2024</v>
      </c>
    </row>
    <row r="542" spans="1:16" x14ac:dyDescent="0.3">
      <c r="A542" t="s">
        <v>8</v>
      </c>
      <c r="B542" t="s">
        <v>15</v>
      </c>
      <c r="C542" s="5" t="s">
        <v>62</v>
      </c>
      <c r="D542" s="5" t="s">
        <v>40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45352</v>
      </c>
      <c r="N542" s="8">
        <v>3</v>
      </c>
      <c r="O542" s="5" t="s">
        <v>21</v>
      </c>
      <c r="P542" s="7">
        <v>2024</v>
      </c>
    </row>
    <row r="543" spans="1:16" x14ac:dyDescent="0.3">
      <c r="A543" t="s">
        <v>7</v>
      </c>
      <c r="B543" t="s">
        <v>16</v>
      </c>
      <c r="C543" s="5" t="s">
        <v>62</v>
      </c>
      <c r="D543" s="5" t="s">
        <v>40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45383</v>
      </c>
      <c r="N543" s="8">
        <v>4</v>
      </c>
      <c r="O543" s="5" t="s">
        <v>22</v>
      </c>
      <c r="P543" s="7">
        <v>2024</v>
      </c>
    </row>
    <row r="544" spans="1:16" x14ac:dyDescent="0.3">
      <c r="A544" t="s">
        <v>10</v>
      </c>
      <c r="B544" t="s">
        <v>18</v>
      </c>
      <c r="C544" s="5" t="s">
        <v>62</v>
      </c>
      <c r="D544" s="5" t="s">
        <v>40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45536</v>
      </c>
      <c r="N544" s="8">
        <v>9</v>
      </c>
      <c r="O544" s="5" t="s">
        <v>27</v>
      </c>
      <c r="P544" s="7">
        <v>2024</v>
      </c>
    </row>
    <row r="545" spans="1:16" x14ac:dyDescent="0.3">
      <c r="A545" t="s">
        <v>10</v>
      </c>
      <c r="B545" t="s">
        <v>14</v>
      </c>
      <c r="C545" s="5" t="s">
        <v>62</v>
      </c>
      <c r="D545" s="5" t="s">
        <v>40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45566</v>
      </c>
      <c r="N545" s="8">
        <v>10</v>
      </c>
      <c r="O545" s="5" t="s">
        <v>28</v>
      </c>
      <c r="P545" s="7">
        <v>2024</v>
      </c>
    </row>
    <row r="546" spans="1:16" x14ac:dyDescent="0.3">
      <c r="A546" t="s">
        <v>10</v>
      </c>
      <c r="B546" t="s">
        <v>18</v>
      </c>
      <c r="C546" s="5" t="s">
        <v>62</v>
      </c>
      <c r="D546" s="5" t="s">
        <v>40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45200</v>
      </c>
      <c r="N546" s="8">
        <v>10</v>
      </c>
      <c r="O546" s="5" t="s">
        <v>28</v>
      </c>
      <c r="P546" s="7">
        <v>2023</v>
      </c>
    </row>
    <row r="547" spans="1:16" x14ac:dyDescent="0.3">
      <c r="A547" t="s">
        <v>7</v>
      </c>
      <c r="B547" t="s">
        <v>16</v>
      </c>
      <c r="C547" s="5" t="s">
        <v>62</v>
      </c>
      <c r="D547" s="5" t="s">
        <v>40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45261</v>
      </c>
      <c r="N547" s="8">
        <v>12</v>
      </c>
      <c r="O547" s="5" t="s">
        <v>30</v>
      </c>
      <c r="P547" s="7">
        <v>2023</v>
      </c>
    </row>
    <row r="548" spans="1:16" x14ac:dyDescent="0.3">
      <c r="A548" t="s">
        <v>7</v>
      </c>
      <c r="B548" t="s">
        <v>15</v>
      </c>
      <c r="C548" s="5" t="s">
        <v>63</v>
      </c>
      <c r="D548" s="5" t="s">
        <v>40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45292</v>
      </c>
      <c r="N548" s="8">
        <v>1</v>
      </c>
      <c r="O548" s="5" t="s">
        <v>19</v>
      </c>
      <c r="P548" s="7">
        <v>2024</v>
      </c>
    </row>
    <row r="549" spans="1:16" x14ac:dyDescent="0.3">
      <c r="A549" t="s">
        <v>10</v>
      </c>
      <c r="B549" t="s">
        <v>18</v>
      </c>
      <c r="C549" s="5" t="s">
        <v>63</v>
      </c>
      <c r="D549" s="5" t="s">
        <v>40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45444</v>
      </c>
      <c r="N549" s="8">
        <v>6</v>
      </c>
      <c r="O549" s="5" t="s">
        <v>24</v>
      </c>
      <c r="P549" s="7">
        <v>2024</v>
      </c>
    </row>
    <row r="550" spans="1:16" x14ac:dyDescent="0.3">
      <c r="A550" t="s">
        <v>9</v>
      </c>
      <c r="B550" t="s">
        <v>18</v>
      </c>
      <c r="C550" s="5" t="s">
        <v>63</v>
      </c>
      <c r="D550" s="5" t="s">
        <v>40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45566</v>
      </c>
      <c r="N550" s="8">
        <v>10</v>
      </c>
      <c r="O550" s="5" t="s">
        <v>28</v>
      </c>
      <c r="P550" s="7">
        <v>2024</v>
      </c>
    </row>
    <row r="551" spans="1:16" x14ac:dyDescent="0.3">
      <c r="A551" t="s">
        <v>10</v>
      </c>
      <c r="B551" t="s">
        <v>18</v>
      </c>
      <c r="C551" s="5" t="s">
        <v>63</v>
      </c>
      <c r="D551" s="5" t="s">
        <v>40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45566</v>
      </c>
      <c r="N551" s="8">
        <v>10</v>
      </c>
      <c r="O551" s="5" t="s">
        <v>28</v>
      </c>
      <c r="P551" s="7">
        <v>2024</v>
      </c>
    </row>
    <row r="552" spans="1:16" x14ac:dyDescent="0.3">
      <c r="A552" t="s">
        <v>10</v>
      </c>
      <c r="B552" t="s">
        <v>18</v>
      </c>
      <c r="C552" s="5" t="s">
        <v>63</v>
      </c>
      <c r="D552" s="5" t="s">
        <v>40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45200</v>
      </c>
      <c r="N552" s="8">
        <v>10</v>
      </c>
      <c r="O552" s="5" t="s">
        <v>28</v>
      </c>
      <c r="P552" s="7">
        <v>2023</v>
      </c>
    </row>
    <row r="553" spans="1:16" x14ac:dyDescent="0.3">
      <c r="A553" t="s">
        <v>10</v>
      </c>
      <c r="B553" t="s">
        <v>16</v>
      </c>
      <c r="C553" s="5" t="s">
        <v>63</v>
      </c>
      <c r="D553" s="5" t="s">
        <v>40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45597</v>
      </c>
      <c r="N553" s="8">
        <v>11</v>
      </c>
      <c r="O553" s="5" t="s">
        <v>29</v>
      </c>
      <c r="P553" s="7">
        <v>2024</v>
      </c>
    </row>
    <row r="554" spans="1:16" x14ac:dyDescent="0.3">
      <c r="A554" t="s">
        <v>7</v>
      </c>
      <c r="B554" t="s">
        <v>17</v>
      </c>
      <c r="C554" s="5" t="s">
        <v>63</v>
      </c>
      <c r="D554" s="5" t="s">
        <v>40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45597</v>
      </c>
      <c r="N554" s="8">
        <v>11</v>
      </c>
      <c r="O554" s="5" t="s">
        <v>29</v>
      </c>
      <c r="P554" s="7">
        <v>2024</v>
      </c>
    </row>
    <row r="555" spans="1:16" x14ac:dyDescent="0.3">
      <c r="A555" t="s">
        <v>7</v>
      </c>
      <c r="B555" t="s">
        <v>18</v>
      </c>
      <c r="C555" s="5" t="s">
        <v>63</v>
      </c>
      <c r="D555" s="5" t="s">
        <v>40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45597</v>
      </c>
      <c r="N555" s="8">
        <v>11</v>
      </c>
      <c r="O555" s="5" t="s">
        <v>29</v>
      </c>
      <c r="P555" s="7">
        <v>2024</v>
      </c>
    </row>
    <row r="556" spans="1:16" x14ac:dyDescent="0.3">
      <c r="A556" t="s">
        <v>10</v>
      </c>
      <c r="B556" t="s">
        <v>18</v>
      </c>
      <c r="C556" s="5" t="s">
        <v>63</v>
      </c>
      <c r="D556" s="5" t="s">
        <v>40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45597</v>
      </c>
      <c r="N556" s="8">
        <v>11</v>
      </c>
      <c r="O556" s="5" t="s">
        <v>29</v>
      </c>
      <c r="P556" s="7">
        <v>2024</v>
      </c>
    </row>
    <row r="557" spans="1:16" x14ac:dyDescent="0.3">
      <c r="A557" t="s">
        <v>8</v>
      </c>
      <c r="B557" t="s">
        <v>18</v>
      </c>
      <c r="C557" s="5" t="s">
        <v>63</v>
      </c>
      <c r="D557" s="5" t="s">
        <v>40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45261</v>
      </c>
      <c r="N557" s="8">
        <v>12</v>
      </c>
      <c r="O557" s="5" t="s">
        <v>30</v>
      </c>
      <c r="P557" s="7">
        <v>2023</v>
      </c>
    </row>
    <row r="558" spans="1:16" x14ac:dyDescent="0.3">
      <c r="A558" t="s">
        <v>10</v>
      </c>
      <c r="B558" t="s">
        <v>18</v>
      </c>
      <c r="C558" s="5" t="s">
        <v>63</v>
      </c>
      <c r="D558" s="5" t="s">
        <v>40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45627</v>
      </c>
      <c r="N558" s="8">
        <v>12</v>
      </c>
      <c r="O558" s="5" t="s">
        <v>30</v>
      </c>
      <c r="P558" s="7">
        <v>2024</v>
      </c>
    </row>
    <row r="559" spans="1:16" x14ac:dyDescent="0.3">
      <c r="A559" t="s">
        <v>10</v>
      </c>
      <c r="B559" t="s">
        <v>18</v>
      </c>
      <c r="C559" s="5" t="s">
        <v>64</v>
      </c>
      <c r="D559" s="5" t="s">
        <v>40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45474</v>
      </c>
      <c r="N559" s="8">
        <v>7</v>
      </c>
      <c r="O559" s="5" t="s">
        <v>25</v>
      </c>
      <c r="P559" s="7">
        <v>2024</v>
      </c>
    </row>
    <row r="560" spans="1:16" x14ac:dyDescent="0.3">
      <c r="A560" t="s">
        <v>10</v>
      </c>
      <c r="B560" t="s">
        <v>15</v>
      </c>
      <c r="C560" s="5" t="s">
        <v>64</v>
      </c>
      <c r="D560" s="5" t="s">
        <v>40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45566</v>
      </c>
      <c r="N560" s="8">
        <v>10</v>
      </c>
      <c r="O560" s="5" t="s">
        <v>28</v>
      </c>
      <c r="P560" s="7">
        <v>2024</v>
      </c>
    </row>
    <row r="561" spans="1:16" x14ac:dyDescent="0.3">
      <c r="A561" t="s">
        <v>10</v>
      </c>
      <c r="B561" t="s">
        <v>18</v>
      </c>
      <c r="C561" s="5" t="s">
        <v>64</v>
      </c>
      <c r="D561" s="5" t="s">
        <v>40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45566</v>
      </c>
      <c r="N561" s="8">
        <v>10</v>
      </c>
      <c r="O561" s="5" t="s">
        <v>28</v>
      </c>
      <c r="P561" s="7">
        <v>2024</v>
      </c>
    </row>
    <row r="562" spans="1:16" x14ac:dyDescent="0.3">
      <c r="A562" t="s">
        <v>11</v>
      </c>
      <c r="B562" t="s">
        <v>14</v>
      </c>
      <c r="C562" s="5" t="s">
        <v>65</v>
      </c>
      <c r="D562" s="5" t="s">
        <v>40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45413</v>
      </c>
      <c r="N562" s="8">
        <v>5</v>
      </c>
      <c r="O562" s="5" t="s">
        <v>23</v>
      </c>
      <c r="P562" s="7">
        <v>2024</v>
      </c>
    </row>
    <row r="563" spans="1:16" x14ac:dyDescent="0.3">
      <c r="A563" t="s">
        <v>8</v>
      </c>
      <c r="B563" t="s">
        <v>16</v>
      </c>
      <c r="C563" s="5" t="s">
        <v>65</v>
      </c>
      <c r="D563" s="5" t="s">
        <v>40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45474</v>
      </c>
      <c r="N563" s="8">
        <v>7</v>
      </c>
      <c r="O563" s="5" t="s">
        <v>25</v>
      </c>
      <c r="P563" s="7">
        <v>2024</v>
      </c>
    </row>
    <row r="564" spans="1:16" x14ac:dyDescent="0.3">
      <c r="A564" t="s">
        <v>10</v>
      </c>
      <c r="B564" t="s">
        <v>14</v>
      </c>
      <c r="C564" s="5" t="s">
        <v>65</v>
      </c>
      <c r="D564" s="5" t="s">
        <v>40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45170</v>
      </c>
      <c r="N564" s="8">
        <v>9</v>
      </c>
      <c r="O564" s="5" t="s">
        <v>27</v>
      </c>
      <c r="P564" s="7">
        <v>2023</v>
      </c>
    </row>
    <row r="565" spans="1:16" x14ac:dyDescent="0.3">
      <c r="A565" t="s">
        <v>10</v>
      </c>
      <c r="B565" t="s">
        <v>15</v>
      </c>
      <c r="C565" s="5" t="s">
        <v>65</v>
      </c>
      <c r="D565" s="5" t="s">
        <v>40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45566</v>
      </c>
      <c r="N565" s="8">
        <v>10</v>
      </c>
      <c r="O565" s="5" t="s">
        <v>28</v>
      </c>
      <c r="P565" s="7">
        <v>2024</v>
      </c>
    </row>
    <row r="566" spans="1:16" x14ac:dyDescent="0.3">
      <c r="A566" t="s">
        <v>9</v>
      </c>
      <c r="B566" t="s">
        <v>15</v>
      </c>
      <c r="C566" s="5" t="s">
        <v>65</v>
      </c>
      <c r="D566" s="5" t="s">
        <v>40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45597</v>
      </c>
      <c r="N566" s="8">
        <v>11</v>
      </c>
      <c r="O566" s="5" t="s">
        <v>29</v>
      </c>
      <c r="P566" s="7">
        <v>2024</v>
      </c>
    </row>
    <row r="567" spans="1:16" x14ac:dyDescent="0.3">
      <c r="A567" t="s">
        <v>10</v>
      </c>
      <c r="B567" t="s">
        <v>18</v>
      </c>
      <c r="C567" s="5" t="s">
        <v>65</v>
      </c>
      <c r="D567" s="5" t="s">
        <v>40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45627</v>
      </c>
      <c r="N567" s="8">
        <v>12</v>
      </c>
      <c r="O567" s="5" t="s">
        <v>30</v>
      </c>
      <c r="P567" s="7">
        <v>2024</v>
      </c>
    </row>
    <row r="568" spans="1:16" x14ac:dyDescent="0.3">
      <c r="A568" t="s">
        <v>10</v>
      </c>
      <c r="B568" t="s">
        <v>15</v>
      </c>
      <c r="C568" s="5" t="s">
        <v>66</v>
      </c>
      <c r="D568" s="5" t="s">
        <v>40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45323</v>
      </c>
      <c r="N568" s="8">
        <v>2</v>
      </c>
      <c r="O568" s="5" t="s">
        <v>20</v>
      </c>
      <c r="P568" s="7">
        <v>2024</v>
      </c>
    </row>
    <row r="569" spans="1:16" x14ac:dyDescent="0.3">
      <c r="A569" t="s">
        <v>10</v>
      </c>
      <c r="B569" t="s">
        <v>16</v>
      </c>
      <c r="C569" s="5" t="s">
        <v>66</v>
      </c>
      <c r="D569" s="5" t="s">
        <v>40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45474</v>
      </c>
      <c r="N569" s="8">
        <v>7</v>
      </c>
      <c r="O569" s="5" t="s">
        <v>25</v>
      </c>
      <c r="P569" s="7">
        <v>2024</v>
      </c>
    </row>
    <row r="570" spans="1:16" x14ac:dyDescent="0.3">
      <c r="A570" t="s">
        <v>10</v>
      </c>
      <c r="B570" t="s">
        <v>14</v>
      </c>
      <c r="C570" s="5" t="s">
        <v>66</v>
      </c>
      <c r="D570" s="5" t="s">
        <v>40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45566</v>
      </c>
      <c r="N570" s="8">
        <v>10</v>
      </c>
      <c r="O570" s="5" t="s">
        <v>28</v>
      </c>
      <c r="P570" s="7">
        <v>2024</v>
      </c>
    </row>
    <row r="571" spans="1:16" x14ac:dyDescent="0.3">
      <c r="A571" t="s">
        <v>8</v>
      </c>
      <c r="B571" t="s">
        <v>15</v>
      </c>
      <c r="C571" s="5" t="s">
        <v>66</v>
      </c>
      <c r="D571" s="5" t="s">
        <v>40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45231</v>
      </c>
      <c r="N571" s="8">
        <v>11</v>
      </c>
      <c r="O571" s="5" t="s">
        <v>29</v>
      </c>
      <c r="P571" s="7">
        <v>2023</v>
      </c>
    </row>
    <row r="572" spans="1:16" x14ac:dyDescent="0.3">
      <c r="A572" t="s">
        <v>10</v>
      </c>
      <c r="B572" t="s">
        <v>16</v>
      </c>
      <c r="C572" s="5" t="s">
        <v>61</v>
      </c>
      <c r="D572" s="5" t="s">
        <v>40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45292</v>
      </c>
      <c r="N572" s="8">
        <v>1</v>
      </c>
      <c r="O572" s="5" t="s">
        <v>19</v>
      </c>
      <c r="P572" s="7">
        <v>2024</v>
      </c>
    </row>
    <row r="573" spans="1:16" x14ac:dyDescent="0.3">
      <c r="A573" t="s">
        <v>11</v>
      </c>
      <c r="B573" t="s">
        <v>18</v>
      </c>
      <c r="C573" s="5" t="s">
        <v>62</v>
      </c>
      <c r="D573" s="5" t="s">
        <v>40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45413</v>
      </c>
      <c r="N573" s="8">
        <v>5</v>
      </c>
      <c r="O573" s="5" t="s">
        <v>23</v>
      </c>
      <c r="P573" s="7">
        <v>2024</v>
      </c>
    </row>
    <row r="574" spans="1:16" x14ac:dyDescent="0.3">
      <c r="A574" t="s">
        <v>10</v>
      </c>
      <c r="B574" t="s">
        <v>17</v>
      </c>
      <c r="C574" s="5" t="s">
        <v>63</v>
      </c>
      <c r="D574" s="5" t="s">
        <v>40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45627</v>
      </c>
      <c r="N574" s="8">
        <v>12</v>
      </c>
      <c r="O574" s="5" t="s">
        <v>30</v>
      </c>
      <c r="P574" s="7">
        <v>2024</v>
      </c>
    </row>
    <row r="575" spans="1:16" x14ac:dyDescent="0.3">
      <c r="A575" t="s">
        <v>10</v>
      </c>
      <c r="B575" t="s">
        <v>16</v>
      </c>
      <c r="C575" s="5" t="s">
        <v>65</v>
      </c>
      <c r="D575" s="5" t="s">
        <v>40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45352</v>
      </c>
      <c r="N575" s="8">
        <v>3</v>
      </c>
      <c r="O575" s="5" t="s">
        <v>21</v>
      </c>
      <c r="P575" s="7">
        <v>2024</v>
      </c>
    </row>
    <row r="576" spans="1:16" x14ac:dyDescent="0.3">
      <c r="A576" t="s">
        <v>10</v>
      </c>
      <c r="B576" t="s">
        <v>17</v>
      </c>
      <c r="C576" s="5" t="s">
        <v>65</v>
      </c>
      <c r="D576" s="5" t="s">
        <v>40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45627</v>
      </c>
      <c r="N576" s="8">
        <v>12</v>
      </c>
      <c r="O576" s="5" t="s">
        <v>30</v>
      </c>
      <c r="P576" s="7">
        <v>2024</v>
      </c>
    </row>
    <row r="577" spans="1:16" x14ac:dyDescent="0.3">
      <c r="A577" t="s">
        <v>11</v>
      </c>
      <c r="B577" t="s">
        <v>14</v>
      </c>
      <c r="C577" s="5" t="s">
        <v>66</v>
      </c>
      <c r="D577" s="5" t="s">
        <v>40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45170</v>
      </c>
      <c r="N577" s="8">
        <v>9</v>
      </c>
      <c r="O577" s="5" t="s">
        <v>27</v>
      </c>
      <c r="P577" s="7">
        <v>2023</v>
      </c>
    </row>
    <row r="578" spans="1:16" x14ac:dyDescent="0.3">
      <c r="A578" t="s">
        <v>8</v>
      </c>
      <c r="B578" t="s">
        <v>15</v>
      </c>
      <c r="C578" s="5" t="s">
        <v>61</v>
      </c>
      <c r="D578" s="5" t="s">
        <v>40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45444</v>
      </c>
      <c r="N578" s="8">
        <v>6</v>
      </c>
      <c r="O578" s="5" t="s">
        <v>24</v>
      </c>
      <c r="P578" s="7">
        <v>2024</v>
      </c>
    </row>
    <row r="579" spans="1:16" x14ac:dyDescent="0.3">
      <c r="A579" t="s">
        <v>8</v>
      </c>
      <c r="B579" t="s">
        <v>15</v>
      </c>
      <c r="C579" s="5" t="s">
        <v>65</v>
      </c>
      <c r="D579" s="5" t="s">
        <v>40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45444</v>
      </c>
      <c r="N579" s="8">
        <v>6</v>
      </c>
      <c r="O579" s="5" t="s">
        <v>24</v>
      </c>
      <c r="P579" s="7">
        <v>2024</v>
      </c>
    </row>
    <row r="580" spans="1:16" x14ac:dyDescent="0.3">
      <c r="A580" t="s">
        <v>10</v>
      </c>
      <c r="B580" t="s">
        <v>14</v>
      </c>
      <c r="C580" s="5" t="s">
        <v>61</v>
      </c>
      <c r="D580" s="5" t="s">
        <v>40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45352</v>
      </c>
      <c r="N580" s="8">
        <v>3</v>
      </c>
      <c r="O580" s="5" t="s">
        <v>21</v>
      </c>
      <c r="P580" s="7">
        <v>2024</v>
      </c>
    </row>
    <row r="581" spans="1:16" x14ac:dyDescent="0.3">
      <c r="A581" t="s">
        <v>10</v>
      </c>
      <c r="B581" t="s">
        <v>16</v>
      </c>
      <c r="C581" s="5" t="s">
        <v>61</v>
      </c>
      <c r="D581" s="5" t="s">
        <v>40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45352</v>
      </c>
      <c r="N581" s="8">
        <v>3</v>
      </c>
      <c r="O581" s="5" t="s">
        <v>21</v>
      </c>
      <c r="P581" s="7">
        <v>2024</v>
      </c>
    </row>
    <row r="582" spans="1:16" x14ac:dyDescent="0.3">
      <c r="A582" t="s">
        <v>10</v>
      </c>
      <c r="B582" t="s">
        <v>17</v>
      </c>
      <c r="C582" s="5" t="s">
        <v>61</v>
      </c>
      <c r="D582" s="5" t="s">
        <v>40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45170</v>
      </c>
      <c r="N582" s="8">
        <v>9</v>
      </c>
      <c r="O582" s="5" t="s">
        <v>27</v>
      </c>
      <c r="P582" s="7">
        <v>2023</v>
      </c>
    </row>
    <row r="583" spans="1:16" x14ac:dyDescent="0.3">
      <c r="A583" t="s">
        <v>10</v>
      </c>
      <c r="B583" t="s">
        <v>15</v>
      </c>
      <c r="C583" s="5" t="s">
        <v>62</v>
      </c>
      <c r="D583" s="5" t="s">
        <v>40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45292</v>
      </c>
      <c r="N583" s="8">
        <v>1</v>
      </c>
      <c r="O583" s="5" t="s">
        <v>19</v>
      </c>
      <c r="P583" s="7">
        <v>2024</v>
      </c>
    </row>
    <row r="584" spans="1:16" x14ac:dyDescent="0.3">
      <c r="A584" t="s">
        <v>10</v>
      </c>
      <c r="B584" t="s">
        <v>15</v>
      </c>
      <c r="C584" s="5" t="s">
        <v>62</v>
      </c>
      <c r="D584" s="5" t="s">
        <v>40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45323</v>
      </c>
      <c r="N584" s="8">
        <v>2</v>
      </c>
      <c r="O584" s="5" t="s">
        <v>20</v>
      </c>
      <c r="P584" s="7">
        <v>2024</v>
      </c>
    </row>
    <row r="585" spans="1:16" x14ac:dyDescent="0.3">
      <c r="A585" t="s">
        <v>11</v>
      </c>
      <c r="B585" t="s">
        <v>18</v>
      </c>
      <c r="C585" s="5" t="s">
        <v>62</v>
      </c>
      <c r="D585" s="5" t="s">
        <v>40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45444</v>
      </c>
      <c r="N585" s="8">
        <v>6</v>
      </c>
      <c r="O585" s="5" t="s">
        <v>24</v>
      </c>
      <c r="P585" s="7">
        <v>2024</v>
      </c>
    </row>
    <row r="586" spans="1:16" x14ac:dyDescent="0.3">
      <c r="A586" t="s">
        <v>10</v>
      </c>
      <c r="B586" t="s">
        <v>18</v>
      </c>
      <c r="C586" s="5" t="s">
        <v>62</v>
      </c>
      <c r="D586" s="5" t="s">
        <v>40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45474</v>
      </c>
      <c r="N586" s="8">
        <v>7</v>
      </c>
      <c r="O586" s="5" t="s">
        <v>25</v>
      </c>
      <c r="P586" s="7">
        <v>2024</v>
      </c>
    </row>
    <row r="587" spans="1:16" x14ac:dyDescent="0.3">
      <c r="A587" t="s">
        <v>10</v>
      </c>
      <c r="B587" t="s">
        <v>14</v>
      </c>
      <c r="C587" s="5" t="s">
        <v>62</v>
      </c>
      <c r="D587" s="5" t="s">
        <v>40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45566</v>
      </c>
      <c r="N587" s="8">
        <v>10</v>
      </c>
      <c r="O587" s="5" t="s">
        <v>28</v>
      </c>
      <c r="P587" s="7">
        <v>2024</v>
      </c>
    </row>
    <row r="588" spans="1:16" x14ac:dyDescent="0.3">
      <c r="A588" t="s">
        <v>10</v>
      </c>
      <c r="B588" t="s">
        <v>15</v>
      </c>
      <c r="C588" s="5" t="s">
        <v>63</v>
      </c>
      <c r="D588" s="5" t="s">
        <v>40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45292</v>
      </c>
      <c r="N588" s="8">
        <v>1</v>
      </c>
      <c r="O588" s="5" t="s">
        <v>19</v>
      </c>
      <c r="P588" s="7">
        <v>2024</v>
      </c>
    </row>
    <row r="589" spans="1:16" x14ac:dyDescent="0.3">
      <c r="A589" t="s">
        <v>7</v>
      </c>
      <c r="B589" t="s">
        <v>17</v>
      </c>
      <c r="C589" s="5" t="s">
        <v>63</v>
      </c>
      <c r="D589" s="5" t="s">
        <v>40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45292</v>
      </c>
      <c r="N589" s="8">
        <v>1</v>
      </c>
      <c r="O589" s="5" t="s">
        <v>19</v>
      </c>
      <c r="P589" s="7">
        <v>2024</v>
      </c>
    </row>
    <row r="590" spans="1:16" x14ac:dyDescent="0.3">
      <c r="A590" t="s">
        <v>10</v>
      </c>
      <c r="B590" t="s">
        <v>15</v>
      </c>
      <c r="C590" s="5" t="s">
        <v>63</v>
      </c>
      <c r="D590" s="5" t="s">
        <v>40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45323</v>
      </c>
      <c r="N590" s="8">
        <v>2</v>
      </c>
      <c r="O590" s="5" t="s">
        <v>20</v>
      </c>
      <c r="P590" s="7">
        <v>2024</v>
      </c>
    </row>
    <row r="591" spans="1:16" x14ac:dyDescent="0.3">
      <c r="A591" t="s">
        <v>10</v>
      </c>
      <c r="B591" t="s">
        <v>17</v>
      </c>
      <c r="C591" s="5" t="s">
        <v>63</v>
      </c>
      <c r="D591" s="5" t="s">
        <v>40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45323</v>
      </c>
      <c r="N591" s="8">
        <v>2</v>
      </c>
      <c r="O591" s="5" t="s">
        <v>20</v>
      </c>
      <c r="P591" s="7">
        <v>2024</v>
      </c>
    </row>
    <row r="592" spans="1:16" x14ac:dyDescent="0.3">
      <c r="A592" t="s">
        <v>10</v>
      </c>
      <c r="B592" t="s">
        <v>14</v>
      </c>
      <c r="C592" s="5" t="s">
        <v>63</v>
      </c>
      <c r="D592" s="5" t="s">
        <v>40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45444</v>
      </c>
      <c r="N592" s="8">
        <v>6</v>
      </c>
      <c r="O592" s="5" t="s">
        <v>24</v>
      </c>
      <c r="P592" s="7">
        <v>2024</v>
      </c>
    </row>
    <row r="593" spans="1:16" x14ac:dyDescent="0.3">
      <c r="A593" t="s">
        <v>9</v>
      </c>
      <c r="B593" t="s">
        <v>14</v>
      </c>
      <c r="C593" s="5" t="s">
        <v>63</v>
      </c>
      <c r="D593" s="5" t="s">
        <v>40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45444</v>
      </c>
      <c r="N593" s="8">
        <v>6</v>
      </c>
      <c r="O593" s="5" t="s">
        <v>24</v>
      </c>
      <c r="P593" s="7">
        <v>2024</v>
      </c>
    </row>
    <row r="594" spans="1:16" x14ac:dyDescent="0.3">
      <c r="A594" t="s">
        <v>11</v>
      </c>
      <c r="B594" t="s">
        <v>18</v>
      </c>
      <c r="C594" s="5" t="s">
        <v>63</v>
      </c>
      <c r="D594" s="5" t="s">
        <v>40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45474</v>
      </c>
      <c r="N594" s="8">
        <v>7</v>
      </c>
      <c r="O594" s="5" t="s">
        <v>25</v>
      </c>
      <c r="P594" s="7">
        <v>2024</v>
      </c>
    </row>
    <row r="595" spans="1:16" x14ac:dyDescent="0.3">
      <c r="A595" t="s">
        <v>10</v>
      </c>
      <c r="B595" t="s">
        <v>16</v>
      </c>
      <c r="C595" s="5" t="s">
        <v>63</v>
      </c>
      <c r="D595" s="5" t="s">
        <v>40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45505</v>
      </c>
      <c r="N595" s="8">
        <v>8</v>
      </c>
      <c r="O595" s="5" t="s">
        <v>26</v>
      </c>
      <c r="P595" s="7">
        <v>2024</v>
      </c>
    </row>
    <row r="596" spans="1:16" x14ac:dyDescent="0.3">
      <c r="A596" t="s">
        <v>8</v>
      </c>
      <c r="B596" t="s">
        <v>14</v>
      </c>
      <c r="C596" s="5" t="s">
        <v>63</v>
      </c>
      <c r="D596" s="5" t="s">
        <v>40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45566</v>
      </c>
      <c r="N596" s="8">
        <v>10</v>
      </c>
      <c r="O596" s="5" t="s">
        <v>28</v>
      </c>
      <c r="P596" s="7">
        <v>2024</v>
      </c>
    </row>
    <row r="597" spans="1:16" x14ac:dyDescent="0.3">
      <c r="A597" t="s">
        <v>10</v>
      </c>
      <c r="B597" t="s">
        <v>14</v>
      </c>
      <c r="C597" s="5" t="s">
        <v>63</v>
      </c>
      <c r="D597" s="5" t="s">
        <v>40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45566</v>
      </c>
      <c r="N597" s="8">
        <v>10</v>
      </c>
      <c r="O597" s="5" t="s">
        <v>28</v>
      </c>
      <c r="P597" s="7">
        <v>2024</v>
      </c>
    </row>
    <row r="598" spans="1:16" x14ac:dyDescent="0.3">
      <c r="A598" t="s">
        <v>10</v>
      </c>
      <c r="B598" t="s">
        <v>17</v>
      </c>
      <c r="C598" s="5" t="s">
        <v>63</v>
      </c>
      <c r="D598" s="5" t="s">
        <v>40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45597</v>
      </c>
      <c r="N598" s="8">
        <v>11</v>
      </c>
      <c r="O598" s="5" t="s">
        <v>29</v>
      </c>
      <c r="P598" s="7">
        <v>2024</v>
      </c>
    </row>
    <row r="599" spans="1:16" x14ac:dyDescent="0.3">
      <c r="A599" t="s">
        <v>11</v>
      </c>
      <c r="B599" t="s">
        <v>17</v>
      </c>
      <c r="C599" s="5" t="s">
        <v>63</v>
      </c>
      <c r="D599" s="5" t="s">
        <v>40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45627</v>
      </c>
      <c r="N599" s="8">
        <v>12</v>
      </c>
      <c r="O599" s="5" t="s">
        <v>30</v>
      </c>
      <c r="P599" s="7">
        <v>2024</v>
      </c>
    </row>
    <row r="600" spans="1:16" x14ac:dyDescent="0.3">
      <c r="A600" t="s">
        <v>8</v>
      </c>
      <c r="B600" t="s">
        <v>16</v>
      </c>
      <c r="C600" s="5" t="s">
        <v>64</v>
      </c>
      <c r="D600" s="5" t="s">
        <v>40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45292</v>
      </c>
      <c r="N600" s="8">
        <v>1</v>
      </c>
      <c r="O600" s="5" t="s">
        <v>19</v>
      </c>
      <c r="P600" s="7">
        <v>2024</v>
      </c>
    </row>
    <row r="601" spans="1:16" x14ac:dyDescent="0.3">
      <c r="A601" t="s">
        <v>10</v>
      </c>
      <c r="B601" t="s">
        <v>14</v>
      </c>
      <c r="C601" s="5" t="s">
        <v>64</v>
      </c>
      <c r="D601" s="5" t="s">
        <v>40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45444</v>
      </c>
      <c r="N601" s="8">
        <v>6</v>
      </c>
      <c r="O601" s="5" t="s">
        <v>24</v>
      </c>
      <c r="P601" s="7">
        <v>2024</v>
      </c>
    </row>
    <row r="602" spans="1:16" x14ac:dyDescent="0.3">
      <c r="A602" t="s">
        <v>10</v>
      </c>
      <c r="B602" t="s">
        <v>16</v>
      </c>
      <c r="C602" s="5" t="s">
        <v>64</v>
      </c>
      <c r="D602" s="5" t="s">
        <v>40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45444</v>
      </c>
      <c r="N602" s="8">
        <v>6</v>
      </c>
      <c r="O602" s="5" t="s">
        <v>24</v>
      </c>
      <c r="P602" s="7">
        <v>2024</v>
      </c>
    </row>
    <row r="603" spans="1:16" x14ac:dyDescent="0.3">
      <c r="A603" t="s">
        <v>11</v>
      </c>
      <c r="B603" t="s">
        <v>18</v>
      </c>
      <c r="C603" s="5" t="s">
        <v>64</v>
      </c>
      <c r="D603" s="5" t="s">
        <v>40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45444</v>
      </c>
      <c r="N603" s="8">
        <v>6</v>
      </c>
      <c r="O603" s="5" t="s">
        <v>24</v>
      </c>
      <c r="P603" s="7">
        <v>2024</v>
      </c>
    </row>
    <row r="604" spans="1:16" x14ac:dyDescent="0.3">
      <c r="A604" t="s">
        <v>8</v>
      </c>
      <c r="B604" t="s">
        <v>17</v>
      </c>
      <c r="C604" s="5" t="s">
        <v>64</v>
      </c>
      <c r="D604" s="5" t="s">
        <v>40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45170</v>
      </c>
      <c r="N604" s="8">
        <v>9</v>
      </c>
      <c r="O604" s="5" t="s">
        <v>27</v>
      </c>
      <c r="P604" s="7">
        <v>2023</v>
      </c>
    </row>
    <row r="605" spans="1:16" x14ac:dyDescent="0.3">
      <c r="A605" t="s">
        <v>11</v>
      </c>
      <c r="B605" t="s">
        <v>18</v>
      </c>
      <c r="C605" s="5" t="s">
        <v>64</v>
      </c>
      <c r="D605" s="5" t="s">
        <v>40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45566</v>
      </c>
      <c r="N605" s="8">
        <v>10</v>
      </c>
      <c r="O605" s="5" t="s">
        <v>28</v>
      </c>
      <c r="P605" s="7">
        <v>2024</v>
      </c>
    </row>
    <row r="606" spans="1:16" x14ac:dyDescent="0.3">
      <c r="A606" t="s">
        <v>7</v>
      </c>
      <c r="B606" t="s">
        <v>18</v>
      </c>
      <c r="C606" s="5" t="s">
        <v>64</v>
      </c>
      <c r="D606" s="5" t="s">
        <v>40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45231</v>
      </c>
      <c r="N606" s="8">
        <v>11</v>
      </c>
      <c r="O606" s="5" t="s">
        <v>29</v>
      </c>
      <c r="P606" s="7">
        <v>2023</v>
      </c>
    </row>
    <row r="607" spans="1:16" x14ac:dyDescent="0.3">
      <c r="A607" t="s">
        <v>11</v>
      </c>
      <c r="B607" t="s">
        <v>17</v>
      </c>
      <c r="C607" s="5" t="s">
        <v>64</v>
      </c>
      <c r="D607" s="5" t="s">
        <v>40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45627</v>
      </c>
      <c r="N607" s="8">
        <v>12</v>
      </c>
      <c r="O607" s="5" t="s">
        <v>30</v>
      </c>
      <c r="P607" s="7">
        <v>2024</v>
      </c>
    </row>
    <row r="608" spans="1:16" x14ac:dyDescent="0.3">
      <c r="A608" t="s">
        <v>9</v>
      </c>
      <c r="B608" t="s">
        <v>14</v>
      </c>
      <c r="C608" s="5" t="s">
        <v>65</v>
      </c>
      <c r="D608" s="5" t="s">
        <v>40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45444</v>
      </c>
      <c r="N608" s="8">
        <v>6</v>
      </c>
      <c r="O608" s="5" t="s">
        <v>24</v>
      </c>
      <c r="P608" s="7">
        <v>2024</v>
      </c>
    </row>
    <row r="609" spans="1:16" x14ac:dyDescent="0.3">
      <c r="A609" t="s">
        <v>8</v>
      </c>
      <c r="B609" t="s">
        <v>14</v>
      </c>
      <c r="C609" s="5" t="s">
        <v>65</v>
      </c>
      <c r="D609" s="5" t="s">
        <v>40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45566</v>
      </c>
      <c r="N609" s="8">
        <v>10</v>
      </c>
      <c r="O609" s="5" t="s">
        <v>28</v>
      </c>
      <c r="P609" s="7">
        <v>2024</v>
      </c>
    </row>
    <row r="610" spans="1:16" x14ac:dyDescent="0.3">
      <c r="A610" t="s">
        <v>9</v>
      </c>
      <c r="B610" t="s">
        <v>14</v>
      </c>
      <c r="C610" s="5" t="s">
        <v>66</v>
      </c>
      <c r="D610" s="5" t="s">
        <v>40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45292</v>
      </c>
      <c r="N610" s="8">
        <v>1</v>
      </c>
      <c r="O610" s="5" t="s">
        <v>19</v>
      </c>
      <c r="P610" s="7">
        <v>2024</v>
      </c>
    </row>
    <row r="611" spans="1:16" x14ac:dyDescent="0.3">
      <c r="A611" t="s">
        <v>10</v>
      </c>
      <c r="B611" t="s">
        <v>16</v>
      </c>
      <c r="C611" s="5" t="s">
        <v>66</v>
      </c>
      <c r="D611" s="5" t="s">
        <v>40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45444</v>
      </c>
      <c r="N611" s="8">
        <v>6</v>
      </c>
      <c r="O611" s="5" t="s">
        <v>24</v>
      </c>
      <c r="P611" s="7">
        <v>2024</v>
      </c>
    </row>
    <row r="612" spans="1:16" x14ac:dyDescent="0.3">
      <c r="A612" t="s">
        <v>11</v>
      </c>
      <c r="B612" t="s">
        <v>18</v>
      </c>
      <c r="C612" s="5" t="s">
        <v>66</v>
      </c>
      <c r="D612" s="5" t="s">
        <v>40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45566</v>
      </c>
      <c r="N612" s="8">
        <v>10</v>
      </c>
      <c r="O612" s="5" t="s">
        <v>28</v>
      </c>
      <c r="P612" s="7">
        <v>2024</v>
      </c>
    </row>
    <row r="613" spans="1:16" x14ac:dyDescent="0.3">
      <c r="A613" t="s">
        <v>11</v>
      </c>
      <c r="B613" t="s">
        <v>17</v>
      </c>
      <c r="C613" s="5" t="s">
        <v>66</v>
      </c>
      <c r="D613" s="5" t="s">
        <v>40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45261</v>
      </c>
      <c r="N613" s="8">
        <v>12</v>
      </c>
      <c r="O613" s="5" t="s">
        <v>30</v>
      </c>
      <c r="P613" s="7">
        <v>2023</v>
      </c>
    </row>
    <row r="614" spans="1:16" x14ac:dyDescent="0.3">
      <c r="A614" t="s">
        <v>10</v>
      </c>
      <c r="B614" t="s">
        <v>18</v>
      </c>
      <c r="C614" s="5" t="s">
        <v>61</v>
      </c>
      <c r="D614" s="5" t="s">
        <v>40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45383</v>
      </c>
      <c r="N614" s="8">
        <v>4</v>
      </c>
      <c r="O614" s="5" t="s">
        <v>22</v>
      </c>
      <c r="P614" s="7">
        <v>2024</v>
      </c>
    </row>
    <row r="615" spans="1:16" x14ac:dyDescent="0.3">
      <c r="A615" t="s">
        <v>10</v>
      </c>
      <c r="B615" t="s">
        <v>15</v>
      </c>
      <c r="C615" s="5" t="s">
        <v>61</v>
      </c>
      <c r="D615" s="5" t="s">
        <v>40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45413</v>
      </c>
      <c r="N615" s="8">
        <v>5</v>
      </c>
      <c r="O615" s="5" t="s">
        <v>23</v>
      </c>
      <c r="P615" s="7">
        <v>2024</v>
      </c>
    </row>
    <row r="616" spans="1:16" x14ac:dyDescent="0.3">
      <c r="A616" t="s">
        <v>10</v>
      </c>
      <c r="B616" t="s">
        <v>15</v>
      </c>
      <c r="C616" s="5" t="s">
        <v>61</v>
      </c>
      <c r="D616" s="5" t="s">
        <v>40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45200</v>
      </c>
      <c r="N616" s="8">
        <v>10</v>
      </c>
      <c r="O616" s="5" t="s">
        <v>28</v>
      </c>
      <c r="P616" s="7">
        <v>2023</v>
      </c>
    </row>
    <row r="617" spans="1:16" x14ac:dyDescent="0.3">
      <c r="A617" t="s">
        <v>10</v>
      </c>
      <c r="B617" t="s">
        <v>17</v>
      </c>
      <c r="C617" s="5" t="s">
        <v>61</v>
      </c>
      <c r="D617" s="5" t="s">
        <v>40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45627</v>
      </c>
      <c r="N617" s="8">
        <v>12</v>
      </c>
      <c r="O617" s="5" t="s">
        <v>30</v>
      </c>
      <c r="P617" s="7">
        <v>2024</v>
      </c>
    </row>
    <row r="618" spans="1:16" x14ac:dyDescent="0.3">
      <c r="A618" t="s">
        <v>10</v>
      </c>
      <c r="B618" t="s">
        <v>16</v>
      </c>
      <c r="C618" s="5" t="s">
        <v>62</v>
      </c>
      <c r="D618" s="5" t="s">
        <v>40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45323</v>
      </c>
      <c r="N618" s="8">
        <v>2</v>
      </c>
      <c r="O618" s="5" t="s">
        <v>20</v>
      </c>
      <c r="P618" s="7">
        <v>2024</v>
      </c>
    </row>
    <row r="619" spans="1:16" x14ac:dyDescent="0.3">
      <c r="A619" t="s">
        <v>10</v>
      </c>
      <c r="B619" t="s">
        <v>15</v>
      </c>
      <c r="C619" s="5" t="s">
        <v>62</v>
      </c>
      <c r="D619" s="5" t="s">
        <v>40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45200</v>
      </c>
      <c r="N619" s="8">
        <v>10</v>
      </c>
      <c r="O619" s="5" t="s">
        <v>28</v>
      </c>
      <c r="P619" s="7">
        <v>2023</v>
      </c>
    </row>
    <row r="620" spans="1:16" x14ac:dyDescent="0.3">
      <c r="A620" t="s">
        <v>8</v>
      </c>
      <c r="B620" t="s">
        <v>17</v>
      </c>
      <c r="C620" s="5" t="s">
        <v>63</v>
      </c>
      <c r="D620" s="5" t="s">
        <v>40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45323</v>
      </c>
      <c r="N620" s="8">
        <v>2</v>
      </c>
      <c r="O620" s="5" t="s">
        <v>20</v>
      </c>
      <c r="P620" s="7">
        <v>2024</v>
      </c>
    </row>
    <row r="621" spans="1:16" x14ac:dyDescent="0.3">
      <c r="A621" t="s">
        <v>10</v>
      </c>
      <c r="B621" t="s">
        <v>14</v>
      </c>
      <c r="C621" s="5" t="s">
        <v>63</v>
      </c>
      <c r="D621" s="5" t="s">
        <v>40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45352</v>
      </c>
      <c r="N621" s="8">
        <v>3</v>
      </c>
      <c r="O621" s="5" t="s">
        <v>21</v>
      </c>
      <c r="P621" s="7">
        <v>2024</v>
      </c>
    </row>
    <row r="622" spans="1:16" x14ac:dyDescent="0.3">
      <c r="A622" t="s">
        <v>8</v>
      </c>
      <c r="B622" t="s">
        <v>15</v>
      </c>
      <c r="C622" s="5" t="s">
        <v>63</v>
      </c>
      <c r="D622" s="5" t="s">
        <v>40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45536</v>
      </c>
      <c r="N622" s="8">
        <v>9</v>
      </c>
      <c r="O622" s="5" t="s">
        <v>27</v>
      </c>
      <c r="P622" s="7">
        <v>2024</v>
      </c>
    </row>
    <row r="623" spans="1:16" x14ac:dyDescent="0.3">
      <c r="A623" t="s">
        <v>11</v>
      </c>
      <c r="B623" t="s">
        <v>16</v>
      </c>
      <c r="C623" s="5" t="s">
        <v>63</v>
      </c>
      <c r="D623" s="5" t="s">
        <v>40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45566</v>
      </c>
      <c r="N623" s="8">
        <v>10</v>
      </c>
      <c r="O623" s="5" t="s">
        <v>28</v>
      </c>
      <c r="P623" s="7">
        <v>2024</v>
      </c>
    </row>
    <row r="624" spans="1:16" x14ac:dyDescent="0.3">
      <c r="A624" t="s">
        <v>10</v>
      </c>
      <c r="B624" t="s">
        <v>17</v>
      </c>
      <c r="C624" s="5" t="s">
        <v>65</v>
      </c>
      <c r="D624" s="5" t="s">
        <v>40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45627</v>
      </c>
      <c r="N624" s="8">
        <v>12</v>
      </c>
      <c r="O624" s="5" t="s">
        <v>30</v>
      </c>
      <c r="P624" s="7">
        <v>2024</v>
      </c>
    </row>
    <row r="625" spans="1:16" x14ac:dyDescent="0.3">
      <c r="A625" t="s">
        <v>11</v>
      </c>
      <c r="B625" t="s">
        <v>16</v>
      </c>
      <c r="C625" s="5" t="s">
        <v>66</v>
      </c>
      <c r="D625" s="5" t="s">
        <v>40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45566</v>
      </c>
      <c r="N625" s="8">
        <v>10</v>
      </c>
      <c r="O625" s="5" t="s">
        <v>28</v>
      </c>
      <c r="P625" s="7">
        <v>2024</v>
      </c>
    </row>
    <row r="626" spans="1:16" x14ac:dyDescent="0.3">
      <c r="A626" t="s">
        <v>11</v>
      </c>
      <c r="B626" t="s">
        <v>15</v>
      </c>
      <c r="C626" s="5" t="s">
        <v>66</v>
      </c>
      <c r="D626" s="5" t="s">
        <v>40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45261</v>
      </c>
      <c r="N626" s="8">
        <v>12</v>
      </c>
      <c r="O626" s="5" t="s">
        <v>30</v>
      </c>
      <c r="P626" s="7">
        <v>2023</v>
      </c>
    </row>
    <row r="627" spans="1:16" x14ac:dyDescent="0.3">
      <c r="A627" t="s">
        <v>7</v>
      </c>
      <c r="B627" t="s">
        <v>18</v>
      </c>
      <c r="C627" s="5" t="s">
        <v>61</v>
      </c>
      <c r="D627" s="5" t="s">
        <v>40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45474</v>
      </c>
      <c r="N627" s="8">
        <v>7</v>
      </c>
      <c r="O627" s="5" t="s">
        <v>25</v>
      </c>
      <c r="P627" s="7">
        <v>2024</v>
      </c>
    </row>
    <row r="628" spans="1:16" x14ac:dyDescent="0.3">
      <c r="A628" t="s">
        <v>9</v>
      </c>
      <c r="B628" t="s">
        <v>16</v>
      </c>
      <c r="C628" s="5" t="s">
        <v>61</v>
      </c>
      <c r="D628" s="5" t="s">
        <v>40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45170</v>
      </c>
      <c r="N628" s="8">
        <v>9</v>
      </c>
      <c r="O628" s="5" t="s">
        <v>27</v>
      </c>
      <c r="P628" s="7">
        <v>2023</v>
      </c>
    </row>
    <row r="629" spans="1:16" x14ac:dyDescent="0.3">
      <c r="A629" t="s">
        <v>7</v>
      </c>
      <c r="B629" t="s">
        <v>14</v>
      </c>
      <c r="C629" s="5" t="s">
        <v>61</v>
      </c>
      <c r="D629" s="5" t="s">
        <v>40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45566</v>
      </c>
      <c r="N629" s="8">
        <v>10</v>
      </c>
      <c r="O629" s="5" t="s">
        <v>28</v>
      </c>
      <c r="P629" s="7">
        <v>2024</v>
      </c>
    </row>
    <row r="630" spans="1:16" x14ac:dyDescent="0.3">
      <c r="A630" t="s">
        <v>7</v>
      </c>
      <c r="B630" t="s">
        <v>15</v>
      </c>
      <c r="C630" s="5" t="s">
        <v>61</v>
      </c>
      <c r="D630" s="5" t="s">
        <v>40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45566</v>
      </c>
      <c r="N630" s="8">
        <v>10</v>
      </c>
      <c r="O630" s="5" t="s">
        <v>28</v>
      </c>
      <c r="P630" s="7">
        <v>2024</v>
      </c>
    </row>
    <row r="631" spans="1:16" x14ac:dyDescent="0.3">
      <c r="A631" t="s">
        <v>8</v>
      </c>
      <c r="B631" t="s">
        <v>17</v>
      </c>
      <c r="C631" s="5" t="s">
        <v>61</v>
      </c>
      <c r="D631" s="5" t="s">
        <v>40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45597</v>
      </c>
      <c r="N631" s="8">
        <v>11</v>
      </c>
      <c r="O631" s="5" t="s">
        <v>29</v>
      </c>
      <c r="P631" s="7">
        <v>2024</v>
      </c>
    </row>
    <row r="632" spans="1:16" x14ac:dyDescent="0.3">
      <c r="A632" t="s">
        <v>8</v>
      </c>
      <c r="B632" t="s">
        <v>14</v>
      </c>
      <c r="C632" s="5" t="s">
        <v>61</v>
      </c>
      <c r="D632" s="5" t="s">
        <v>40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45627</v>
      </c>
      <c r="N632" s="8">
        <v>12</v>
      </c>
      <c r="O632" s="5" t="s">
        <v>30</v>
      </c>
      <c r="P632" s="7">
        <v>2024</v>
      </c>
    </row>
    <row r="633" spans="1:16" x14ac:dyDescent="0.3">
      <c r="A633" t="s">
        <v>9</v>
      </c>
      <c r="B633" t="s">
        <v>18</v>
      </c>
      <c r="C633" s="5" t="s">
        <v>61</v>
      </c>
      <c r="D633" s="5" t="s">
        <v>40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45261</v>
      </c>
      <c r="N633" s="8">
        <v>12</v>
      </c>
      <c r="O633" s="5" t="s">
        <v>30</v>
      </c>
      <c r="P633" s="7">
        <v>2023</v>
      </c>
    </row>
    <row r="634" spans="1:16" x14ac:dyDescent="0.3">
      <c r="A634" t="s">
        <v>10</v>
      </c>
      <c r="B634" t="s">
        <v>14</v>
      </c>
      <c r="C634" s="5" t="s">
        <v>62</v>
      </c>
      <c r="D634" s="5" t="s">
        <v>40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45292</v>
      </c>
      <c r="N634" s="8">
        <v>1</v>
      </c>
      <c r="O634" s="5" t="s">
        <v>19</v>
      </c>
      <c r="P634" s="7">
        <v>2024</v>
      </c>
    </row>
    <row r="635" spans="1:16" x14ac:dyDescent="0.3">
      <c r="A635" t="s">
        <v>10</v>
      </c>
      <c r="B635" t="s">
        <v>17</v>
      </c>
      <c r="C635" s="5" t="s">
        <v>62</v>
      </c>
      <c r="D635" s="5" t="s">
        <v>40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45383</v>
      </c>
      <c r="N635" s="8">
        <v>4</v>
      </c>
      <c r="O635" s="5" t="s">
        <v>22</v>
      </c>
      <c r="P635" s="7">
        <v>2024</v>
      </c>
    </row>
    <row r="636" spans="1:16" x14ac:dyDescent="0.3">
      <c r="A636" t="s">
        <v>10</v>
      </c>
      <c r="B636" t="s">
        <v>14</v>
      </c>
      <c r="C636" s="5" t="s">
        <v>62</v>
      </c>
      <c r="D636" s="5" t="s">
        <v>40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45413</v>
      </c>
      <c r="N636" s="8">
        <v>5</v>
      </c>
      <c r="O636" s="5" t="s">
        <v>23</v>
      </c>
      <c r="P636" s="7">
        <v>2024</v>
      </c>
    </row>
    <row r="637" spans="1:16" x14ac:dyDescent="0.3">
      <c r="A637" t="s">
        <v>10</v>
      </c>
      <c r="B637" t="s">
        <v>14</v>
      </c>
      <c r="C637" s="5" t="s">
        <v>62</v>
      </c>
      <c r="D637" s="5" t="s">
        <v>40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45536</v>
      </c>
      <c r="N637" s="8">
        <v>9</v>
      </c>
      <c r="O637" s="5" t="s">
        <v>27</v>
      </c>
      <c r="P637" s="7">
        <v>2024</v>
      </c>
    </row>
    <row r="638" spans="1:16" x14ac:dyDescent="0.3">
      <c r="A638" t="s">
        <v>10</v>
      </c>
      <c r="B638" t="s">
        <v>18</v>
      </c>
      <c r="C638" s="5" t="s">
        <v>62</v>
      </c>
      <c r="D638" s="5" t="s">
        <v>40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45200</v>
      </c>
      <c r="N638" s="8">
        <v>10</v>
      </c>
      <c r="O638" s="5" t="s">
        <v>28</v>
      </c>
      <c r="P638" s="7">
        <v>2023</v>
      </c>
    </row>
    <row r="639" spans="1:16" x14ac:dyDescent="0.3">
      <c r="A639" t="s">
        <v>8</v>
      </c>
      <c r="B639" t="s">
        <v>14</v>
      </c>
      <c r="C639" s="5" t="s">
        <v>62</v>
      </c>
      <c r="D639" s="5" t="s">
        <v>40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45627</v>
      </c>
      <c r="N639" s="8">
        <v>12</v>
      </c>
      <c r="O639" s="5" t="s">
        <v>30</v>
      </c>
      <c r="P639" s="7">
        <v>2024</v>
      </c>
    </row>
    <row r="640" spans="1:16" x14ac:dyDescent="0.3">
      <c r="A640" t="s">
        <v>10</v>
      </c>
      <c r="B640" t="s">
        <v>18</v>
      </c>
      <c r="C640" s="5" t="s">
        <v>63</v>
      </c>
      <c r="D640" s="5" t="s">
        <v>40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45323</v>
      </c>
      <c r="N640" s="8">
        <v>2</v>
      </c>
      <c r="O640" s="5" t="s">
        <v>20</v>
      </c>
      <c r="P640" s="7">
        <v>2024</v>
      </c>
    </row>
    <row r="641" spans="1:16" x14ac:dyDescent="0.3">
      <c r="A641" t="s">
        <v>8</v>
      </c>
      <c r="B641" t="s">
        <v>14</v>
      </c>
      <c r="C641" s="5" t="s">
        <v>63</v>
      </c>
      <c r="D641" s="5" t="s">
        <v>40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45170</v>
      </c>
      <c r="N641" s="8">
        <v>9</v>
      </c>
      <c r="O641" s="5" t="s">
        <v>27</v>
      </c>
      <c r="P641" s="7">
        <v>2023</v>
      </c>
    </row>
    <row r="642" spans="1:16" x14ac:dyDescent="0.3">
      <c r="A642" t="s">
        <v>8</v>
      </c>
      <c r="B642" t="s">
        <v>14</v>
      </c>
      <c r="C642" s="5" t="s">
        <v>63</v>
      </c>
      <c r="D642" s="5" t="s">
        <v>40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45200</v>
      </c>
      <c r="N642" s="8">
        <v>10</v>
      </c>
      <c r="O642" s="5" t="s">
        <v>28</v>
      </c>
      <c r="P642" s="7">
        <v>2023</v>
      </c>
    </row>
    <row r="643" spans="1:16" x14ac:dyDescent="0.3">
      <c r="A643" t="s">
        <v>11</v>
      </c>
      <c r="B643" t="s">
        <v>15</v>
      </c>
      <c r="C643" s="5" t="s">
        <v>63</v>
      </c>
      <c r="D643" s="5" t="s">
        <v>40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45566</v>
      </c>
      <c r="N643" s="8">
        <v>10</v>
      </c>
      <c r="O643" s="5" t="s">
        <v>28</v>
      </c>
      <c r="P643" s="7">
        <v>2024</v>
      </c>
    </row>
    <row r="644" spans="1:16" x14ac:dyDescent="0.3">
      <c r="A644" t="s">
        <v>10</v>
      </c>
      <c r="B644" t="s">
        <v>16</v>
      </c>
      <c r="C644" s="5" t="s">
        <v>63</v>
      </c>
      <c r="D644" s="5" t="s">
        <v>40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45566</v>
      </c>
      <c r="N644" s="8">
        <v>10</v>
      </c>
      <c r="O644" s="5" t="s">
        <v>28</v>
      </c>
      <c r="P644" s="7">
        <v>2024</v>
      </c>
    </row>
    <row r="645" spans="1:16" x14ac:dyDescent="0.3">
      <c r="A645" t="s">
        <v>10</v>
      </c>
      <c r="B645" t="s">
        <v>14</v>
      </c>
      <c r="C645" s="5" t="s">
        <v>63</v>
      </c>
      <c r="D645" s="5" t="s">
        <v>40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45597</v>
      </c>
      <c r="N645" s="8">
        <v>11</v>
      </c>
      <c r="O645" s="5" t="s">
        <v>29</v>
      </c>
      <c r="P645" s="7">
        <v>2024</v>
      </c>
    </row>
    <row r="646" spans="1:16" x14ac:dyDescent="0.3">
      <c r="A646" t="s">
        <v>11</v>
      </c>
      <c r="B646" t="s">
        <v>14</v>
      </c>
      <c r="C646" s="5" t="s">
        <v>63</v>
      </c>
      <c r="D646" s="5" t="s">
        <v>40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45231</v>
      </c>
      <c r="N646" s="8">
        <v>11</v>
      </c>
      <c r="O646" s="5" t="s">
        <v>29</v>
      </c>
      <c r="P646" s="7">
        <v>2023</v>
      </c>
    </row>
    <row r="647" spans="1:16" x14ac:dyDescent="0.3">
      <c r="A647" t="s">
        <v>10</v>
      </c>
      <c r="B647" t="s">
        <v>15</v>
      </c>
      <c r="C647" s="5" t="s">
        <v>63</v>
      </c>
      <c r="D647" s="5" t="s">
        <v>40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45597</v>
      </c>
      <c r="N647" s="8">
        <v>11</v>
      </c>
      <c r="O647" s="5" t="s">
        <v>29</v>
      </c>
      <c r="P647" s="7">
        <v>2024</v>
      </c>
    </row>
    <row r="648" spans="1:16" x14ac:dyDescent="0.3">
      <c r="A648" t="s">
        <v>10</v>
      </c>
      <c r="B648" t="s">
        <v>16</v>
      </c>
      <c r="C648" s="5" t="s">
        <v>63</v>
      </c>
      <c r="D648" s="5" t="s">
        <v>40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45231</v>
      </c>
      <c r="N648" s="8">
        <v>11</v>
      </c>
      <c r="O648" s="5" t="s">
        <v>29</v>
      </c>
      <c r="P648" s="7">
        <v>2023</v>
      </c>
    </row>
    <row r="649" spans="1:16" x14ac:dyDescent="0.3">
      <c r="A649" t="s">
        <v>9</v>
      </c>
      <c r="B649" t="s">
        <v>18</v>
      </c>
      <c r="C649" s="5" t="s">
        <v>64</v>
      </c>
      <c r="D649" s="5" t="s">
        <v>40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45323</v>
      </c>
      <c r="N649" s="8">
        <v>2</v>
      </c>
      <c r="O649" s="5" t="s">
        <v>20</v>
      </c>
      <c r="P649" s="7">
        <v>2024</v>
      </c>
    </row>
    <row r="650" spans="1:16" x14ac:dyDescent="0.3">
      <c r="A650" t="s">
        <v>10</v>
      </c>
      <c r="B650" t="s">
        <v>15</v>
      </c>
      <c r="C650" s="5" t="s">
        <v>64</v>
      </c>
      <c r="D650" s="5" t="s">
        <v>40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45383</v>
      </c>
      <c r="N650" s="8">
        <v>4</v>
      </c>
      <c r="O650" s="5" t="s">
        <v>22</v>
      </c>
      <c r="P650" s="7">
        <v>2024</v>
      </c>
    </row>
    <row r="651" spans="1:16" x14ac:dyDescent="0.3">
      <c r="A651" t="s">
        <v>7</v>
      </c>
      <c r="B651" t="s">
        <v>15</v>
      </c>
      <c r="C651" s="5" t="s">
        <v>64</v>
      </c>
      <c r="D651" s="5" t="s">
        <v>40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45474</v>
      </c>
      <c r="N651" s="8">
        <v>7</v>
      </c>
      <c r="O651" s="5" t="s">
        <v>25</v>
      </c>
      <c r="P651" s="7">
        <v>2024</v>
      </c>
    </row>
    <row r="652" spans="1:16" x14ac:dyDescent="0.3">
      <c r="A652" t="s">
        <v>7</v>
      </c>
      <c r="B652" t="s">
        <v>14</v>
      </c>
      <c r="C652" s="5" t="s">
        <v>64</v>
      </c>
      <c r="D652" s="5" t="s">
        <v>40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45200</v>
      </c>
      <c r="N652" s="8">
        <v>10</v>
      </c>
      <c r="O652" s="5" t="s">
        <v>28</v>
      </c>
      <c r="P652" s="7">
        <v>2023</v>
      </c>
    </row>
    <row r="653" spans="1:16" x14ac:dyDescent="0.3">
      <c r="A653" t="s">
        <v>7</v>
      </c>
      <c r="B653" t="s">
        <v>17</v>
      </c>
      <c r="C653" s="5" t="s">
        <v>64</v>
      </c>
      <c r="D653" s="5" t="s">
        <v>40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45231</v>
      </c>
      <c r="N653" s="8">
        <v>11</v>
      </c>
      <c r="O653" s="5" t="s">
        <v>29</v>
      </c>
      <c r="P653" s="7">
        <v>2023</v>
      </c>
    </row>
    <row r="654" spans="1:16" x14ac:dyDescent="0.3">
      <c r="A654" t="s">
        <v>10</v>
      </c>
      <c r="B654" t="s">
        <v>18</v>
      </c>
      <c r="C654" s="5" t="s">
        <v>65</v>
      </c>
      <c r="D654" s="5" t="s">
        <v>40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45352</v>
      </c>
      <c r="N654" s="8">
        <v>3</v>
      </c>
      <c r="O654" s="5" t="s">
        <v>21</v>
      </c>
      <c r="P654" s="7">
        <v>2024</v>
      </c>
    </row>
    <row r="655" spans="1:16" x14ac:dyDescent="0.3">
      <c r="A655" t="s">
        <v>7</v>
      </c>
      <c r="B655" t="s">
        <v>15</v>
      </c>
      <c r="C655" s="5" t="s">
        <v>65</v>
      </c>
      <c r="D655" s="5" t="s">
        <v>40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45505</v>
      </c>
      <c r="N655" s="8">
        <v>8</v>
      </c>
      <c r="O655" s="5" t="s">
        <v>26</v>
      </c>
      <c r="P655" s="7">
        <v>2024</v>
      </c>
    </row>
    <row r="656" spans="1:16" x14ac:dyDescent="0.3">
      <c r="A656" t="s">
        <v>7</v>
      </c>
      <c r="B656" t="s">
        <v>14</v>
      </c>
      <c r="C656" s="5" t="s">
        <v>65</v>
      </c>
      <c r="D656" s="5" t="s">
        <v>40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45200</v>
      </c>
      <c r="N656" s="8">
        <v>10</v>
      </c>
      <c r="O656" s="5" t="s">
        <v>28</v>
      </c>
      <c r="P656" s="7">
        <v>2023</v>
      </c>
    </row>
    <row r="657" spans="1:16" x14ac:dyDescent="0.3">
      <c r="A657" t="s">
        <v>7</v>
      </c>
      <c r="B657" t="s">
        <v>14</v>
      </c>
      <c r="C657" s="5" t="s">
        <v>65</v>
      </c>
      <c r="D657" s="5" t="s">
        <v>40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45566</v>
      </c>
      <c r="N657" s="8">
        <v>10</v>
      </c>
      <c r="O657" s="5" t="s">
        <v>28</v>
      </c>
      <c r="P657" s="7">
        <v>2024</v>
      </c>
    </row>
    <row r="658" spans="1:16" x14ac:dyDescent="0.3">
      <c r="A658" t="s">
        <v>7</v>
      </c>
      <c r="B658" t="s">
        <v>15</v>
      </c>
      <c r="C658" s="5" t="s">
        <v>65</v>
      </c>
      <c r="D658" s="5" t="s">
        <v>40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45566</v>
      </c>
      <c r="N658" s="8">
        <v>10</v>
      </c>
      <c r="O658" s="5" t="s">
        <v>28</v>
      </c>
      <c r="P658" s="7">
        <v>2024</v>
      </c>
    </row>
    <row r="659" spans="1:16" x14ac:dyDescent="0.3">
      <c r="A659" t="s">
        <v>10</v>
      </c>
      <c r="B659" t="s">
        <v>16</v>
      </c>
      <c r="C659" s="5" t="s">
        <v>65</v>
      </c>
      <c r="D659" s="5" t="s">
        <v>40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45261</v>
      </c>
      <c r="N659" s="8">
        <v>12</v>
      </c>
      <c r="O659" s="5" t="s">
        <v>30</v>
      </c>
      <c r="P659" s="7">
        <v>2023</v>
      </c>
    </row>
    <row r="660" spans="1:16" x14ac:dyDescent="0.3">
      <c r="A660" t="s">
        <v>7</v>
      </c>
      <c r="B660" t="s">
        <v>14</v>
      </c>
      <c r="C660" s="5" t="s">
        <v>66</v>
      </c>
      <c r="D660" s="5" t="s">
        <v>40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45352</v>
      </c>
      <c r="N660" s="8">
        <v>3</v>
      </c>
      <c r="O660" s="5" t="s">
        <v>21</v>
      </c>
      <c r="P660" s="7">
        <v>2024</v>
      </c>
    </row>
    <row r="661" spans="1:16" x14ac:dyDescent="0.3">
      <c r="A661" t="s">
        <v>9</v>
      </c>
      <c r="B661" t="s">
        <v>15</v>
      </c>
      <c r="C661" s="5" t="s">
        <v>66</v>
      </c>
      <c r="D661" s="5" t="s">
        <v>40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45413</v>
      </c>
      <c r="N661" s="8">
        <v>5</v>
      </c>
      <c r="O661" s="5" t="s">
        <v>23</v>
      </c>
      <c r="P661" s="7">
        <v>2024</v>
      </c>
    </row>
    <row r="662" spans="1:16" x14ac:dyDescent="0.3">
      <c r="A662" t="s">
        <v>11</v>
      </c>
      <c r="B662" t="s">
        <v>16</v>
      </c>
      <c r="C662" s="5" t="s">
        <v>66</v>
      </c>
      <c r="D662" s="5" t="s">
        <v>40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45505</v>
      </c>
      <c r="N662" s="8">
        <v>8</v>
      </c>
      <c r="O662" s="5" t="s">
        <v>26</v>
      </c>
      <c r="P662" s="7">
        <v>2024</v>
      </c>
    </row>
    <row r="663" spans="1:16" x14ac:dyDescent="0.3">
      <c r="A663" t="s">
        <v>8</v>
      </c>
      <c r="B663" t="s">
        <v>14</v>
      </c>
      <c r="C663" s="5" t="s">
        <v>66</v>
      </c>
      <c r="D663" s="5" t="s">
        <v>40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45200</v>
      </c>
      <c r="N663" s="8">
        <v>10</v>
      </c>
      <c r="O663" s="5" t="s">
        <v>28</v>
      </c>
      <c r="P663" s="7">
        <v>2023</v>
      </c>
    </row>
    <row r="664" spans="1:16" x14ac:dyDescent="0.3">
      <c r="A664" t="s">
        <v>11</v>
      </c>
      <c r="B664" t="s">
        <v>15</v>
      </c>
      <c r="C664" s="5" t="s">
        <v>66</v>
      </c>
      <c r="D664" s="5" t="s">
        <v>40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45566</v>
      </c>
      <c r="N664" s="8">
        <v>10</v>
      </c>
      <c r="O664" s="5" t="s">
        <v>28</v>
      </c>
      <c r="P664" s="7">
        <v>2024</v>
      </c>
    </row>
    <row r="665" spans="1:16" x14ac:dyDescent="0.3">
      <c r="A665" t="s">
        <v>10</v>
      </c>
      <c r="B665" t="s">
        <v>16</v>
      </c>
      <c r="C665" s="5" t="s">
        <v>66</v>
      </c>
      <c r="D665" s="5" t="s">
        <v>40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45566</v>
      </c>
      <c r="N665" s="8">
        <v>10</v>
      </c>
      <c r="O665" s="5" t="s">
        <v>28</v>
      </c>
      <c r="P665" s="7">
        <v>2024</v>
      </c>
    </row>
    <row r="666" spans="1:16" x14ac:dyDescent="0.3">
      <c r="A666" t="s">
        <v>10</v>
      </c>
      <c r="B666" t="s">
        <v>18</v>
      </c>
      <c r="C666" s="5" t="s">
        <v>66</v>
      </c>
      <c r="D666" s="5" t="s">
        <v>40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45200</v>
      </c>
      <c r="N666" s="8">
        <v>10</v>
      </c>
      <c r="O666" s="5" t="s">
        <v>28</v>
      </c>
      <c r="P666" s="7">
        <v>2023</v>
      </c>
    </row>
    <row r="667" spans="1:16" x14ac:dyDescent="0.3">
      <c r="A667" t="s">
        <v>8</v>
      </c>
      <c r="B667" t="s">
        <v>18</v>
      </c>
      <c r="C667" s="5" t="s">
        <v>66</v>
      </c>
      <c r="D667" s="5" t="s">
        <v>40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45231</v>
      </c>
      <c r="N667" s="8">
        <v>11</v>
      </c>
      <c r="O667" s="5" t="s">
        <v>29</v>
      </c>
      <c r="P667" s="7">
        <v>2023</v>
      </c>
    </row>
    <row r="668" spans="1:16" x14ac:dyDescent="0.3">
      <c r="A668" t="s">
        <v>9</v>
      </c>
      <c r="B668" t="s">
        <v>16</v>
      </c>
      <c r="C668" s="5" t="s">
        <v>61</v>
      </c>
      <c r="D668" s="5" t="s">
        <v>40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45505</v>
      </c>
      <c r="N668" s="8">
        <v>8</v>
      </c>
      <c r="O668" s="5" t="s">
        <v>26</v>
      </c>
      <c r="P668" s="7">
        <v>2024</v>
      </c>
    </row>
    <row r="669" spans="1:16" x14ac:dyDescent="0.3">
      <c r="A669" t="s">
        <v>9</v>
      </c>
      <c r="B669" t="s">
        <v>17</v>
      </c>
      <c r="C669" s="5" t="s">
        <v>61</v>
      </c>
      <c r="D669" s="5" t="s">
        <v>40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45505</v>
      </c>
      <c r="N669" s="8">
        <v>8</v>
      </c>
      <c r="O669" s="5" t="s">
        <v>26</v>
      </c>
      <c r="P669" s="7">
        <v>2024</v>
      </c>
    </row>
    <row r="670" spans="1:16" x14ac:dyDescent="0.3">
      <c r="A670" t="s">
        <v>9</v>
      </c>
      <c r="B670" t="s">
        <v>17</v>
      </c>
      <c r="C670" s="5" t="s">
        <v>61</v>
      </c>
      <c r="D670" s="5" t="s">
        <v>40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45566</v>
      </c>
      <c r="N670" s="8">
        <v>10</v>
      </c>
      <c r="O670" s="5" t="s">
        <v>28</v>
      </c>
      <c r="P670" s="7">
        <v>2024</v>
      </c>
    </row>
    <row r="671" spans="1:16" x14ac:dyDescent="0.3">
      <c r="A671" t="s">
        <v>7</v>
      </c>
      <c r="B671" t="s">
        <v>18</v>
      </c>
      <c r="C671" s="5" t="s">
        <v>62</v>
      </c>
      <c r="D671" s="5" t="s">
        <v>40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45566</v>
      </c>
      <c r="N671" s="8">
        <v>10</v>
      </c>
      <c r="O671" s="5" t="s">
        <v>28</v>
      </c>
      <c r="P671" s="7">
        <v>2024</v>
      </c>
    </row>
    <row r="672" spans="1:16" x14ac:dyDescent="0.3">
      <c r="A672" t="s">
        <v>10</v>
      </c>
      <c r="B672" t="s">
        <v>17</v>
      </c>
      <c r="C672" s="5" t="s">
        <v>63</v>
      </c>
      <c r="D672" s="5" t="s">
        <v>40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45352</v>
      </c>
      <c r="N672" s="8">
        <v>3</v>
      </c>
      <c r="O672" s="5" t="s">
        <v>21</v>
      </c>
      <c r="P672" s="7">
        <v>2024</v>
      </c>
    </row>
    <row r="673" spans="1:16" x14ac:dyDescent="0.3">
      <c r="A673" t="s">
        <v>8</v>
      </c>
      <c r="B673" t="s">
        <v>14</v>
      </c>
      <c r="C673" s="5" t="s">
        <v>63</v>
      </c>
      <c r="D673" s="5" t="s">
        <v>40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45383</v>
      </c>
      <c r="N673" s="8">
        <v>4</v>
      </c>
      <c r="O673" s="5" t="s">
        <v>22</v>
      </c>
      <c r="P673" s="7">
        <v>2024</v>
      </c>
    </row>
    <row r="674" spans="1:16" x14ac:dyDescent="0.3">
      <c r="A674" t="s">
        <v>10</v>
      </c>
      <c r="B674" t="s">
        <v>18</v>
      </c>
      <c r="C674" s="5" t="s">
        <v>63</v>
      </c>
      <c r="D674" s="5" t="s">
        <v>40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45383</v>
      </c>
      <c r="N674" s="8">
        <v>4</v>
      </c>
      <c r="O674" s="5" t="s">
        <v>22</v>
      </c>
      <c r="P674" s="7">
        <v>2024</v>
      </c>
    </row>
    <row r="675" spans="1:16" x14ac:dyDescent="0.3">
      <c r="A675" t="s">
        <v>10</v>
      </c>
      <c r="B675" t="s">
        <v>18</v>
      </c>
      <c r="C675" s="5" t="s">
        <v>63</v>
      </c>
      <c r="D675" s="5" t="s">
        <v>40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45413</v>
      </c>
      <c r="N675" s="8">
        <v>5</v>
      </c>
      <c r="O675" s="5" t="s">
        <v>23</v>
      </c>
      <c r="P675" s="7">
        <v>2024</v>
      </c>
    </row>
    <row r="676" spans="1:16" x14ac:dyDescent="0.3">
      <c r="A676" t="s">
        <v>8</v>
      </c>
      <c r="B676" t="s">
        <v>14</v>
      </c>
      <c r="C676" s="5" t="s">
        <v>63</v>
      </c>
      <c r="D676" s="5" t="s">
        <v>40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45505</v>
      </c>
      <c r="N676" s="8">
        <v>8</v>
      </c>
      <c r="O676" s="5" t="s">
        <v>26</v>
      </c>
      <c r="P676" s="7">
        <v>2024</v>
      </c>
    </row>
    <row r="677" spans="1:16" x14ac:dyDescent="0.3">
      <c r="A677" t="s">
        <v>10</v>
      </c>
      <c r="B677" t="s">
        <v>15</v>
      </c>
      <c r="C677" s="5" t="s">
        <v>63</v>
      </c>
      <c r="D677" s="5" t="s">
        <v>40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45200</v>
      </c>
      <c r="N677" s="8">
        <v>10</v>
      </c>
      <c r="O677" s="5" t="s">
        <v>28</v>
      </c>
      <c r="P677" s="7">
        <v>2023</v>
      </c>
    </row>
    <row r="678" spans="1:16" x14ac:dyDescent="0.3">
      <c r="A678" t="s">
        <v>9</v>
      </c>
      <c r="B678" t="s">
        <v>17</v>
      </c>
      <c r="C678" s="5" t="s">
        <v>63</v>
      </c>
      <c r="D678" s="5" t="s">
        <v>40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45566</v>
      </c>
      <c r="N678" s="8">
        <v>10</v>
      </c>
      <c r="O678" s="5" t="s">
        <v>28</v>
      </c>
      <c r="P678" s="7">
        <v>2024</v>
      </c>
    </row>
    <row r="679" spans="1:16" x14ac:dyDescent="0.3">
      <c r="A679" t="s">
        <v>8</v>
      </c>
      <c r="B679" t="s">
        <v>17</v>
      </c>
      <c r="C679" s="5" t="s">
        <v>63</v>
      </c>
      <c r="D679" s="5" t="s">
        <v>40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45566</v>
      </c>
      <c r="N679" s="8">
        <v>10</v>
      </c>
      <c r="O679" s="5" t="s">
        <v>28</v>
      </c>
      <c r="P679" s="7">
        <v>2024</v>
      </c>
    </row>
    <row r="680" spans="1:16" x14ac:dyDescent="0.3">
      <c r="A680" t="s">
        <v>10</v>
      </c>
      <c r="B680" t="s">
        <v>15</v>
      </c>
      <c r="C680" s="5" t="s">
        <v>63</v>
      </c>
      <c r="D680" s="5" t="s">
        <v>40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45231</v>
      </c>
      <c r="N680" s="8">
        <v>11</v>
      </c>
      <c r="O680" s="5" t="s">
        <v>29</v>
      </c>
      <c r="P680" s="7">
        <v>2023</v>
      </c>
    </row>
    <row r="681" spans="1:16" x14ac:dyDescent="0.3">
      <c r="A681" t="s">
        <v>10</v>
      </c>
      <c r="B681" t="s">
        <v>18</v>
      </c>
      <c r="C681" s="5" t="s">
        <v>63</v>
      </c>
      <c r="D681" s="5" t="s">
        <v>40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45231</v>
      </c>
      <c r="N681" s="8">
        <v>11</v>
      </c>
      <c r="O681" s="5" t="s">
        <v>29</v>
      </c>
      <c r="P681" s="7">
        <v>2023</v>
      </c>
    </row>
    <row r="682" spans="1:16" x14ac:dyDescent="0.3">
      <c r="A682" t="s">
        <v>11</v>
      </c>
      <c r="B682" t="s">
        <v>15</v>
      </c>
      <c r="C682" s="5" t="s">
        <v>63</v>
      </c>
      <c r="D682" s="5" t="s">
        <v>40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45627</v>
      </c>
      <c r="N682" s="8">
        <v>12</v>
      </c>
      <c r="O682" s="5" t="s">
        <v>30</v>
      </c>
      <c r="P682" s="7">
        <v>2024</v>
      </c>
    </row>
    <row r="683" spans="1:16" x14ac:dyDescent="0.3">
      <c r="A683" t="s">
        <v>10</v>
      </c>
      <c r="B683" t="s">
        <v>16</v>
      </c>
      <c r="C683" s="5" t="s">
        <v>63</v>
      </c>
      <c r="D683" s="5" t="s">
        <v>40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45627</v>
      </c>
      <c r="N683" s="8">
        <v>12</v>
      </c>
      <c r="O683" s="5" t="s">
        <v>30</v>
      </c>
      <c r="P683" s="7">
        <v>2024</v>
      </c>
    </row>
    <row r="684" spans="1:16" x14ac:dyDescent="0.3">
      <c r="A684" t="s">
        <v>11</v>
      </c>
      <c r="B684" t="s">
        <v>18</v>
      </c>
      <c r="C684" s="5" t="s">
        <v>64</v>
      </c>
      <c r="D684" s="5" t="s">
        <v>40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45352</v>
      </c>
      <c r="N684" s="8">
        <v>3</v>
      </c>
      <c r="O684" s="5" t="s">
        <v>21</v>
      </c>
      <c r="P684" s="7">
        <v>2024</v>
      </c>
    </row>
    <row r="685" spans="1:16" x14ac:dyDescent="0.3">
      <c r="A685" t="s">
        <v>8</v>
      </c>
      <c r="B685" t="s">
        <v>16</v>
      </c>
      <c r="C685" s="5" t="s">
        <v>64</v>
      </c>
      <c r="D685" s="5" t="s">
        <v>40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45413</v>
      </c>
      <c r="N685" s="8">
        <v>5</v>
      </c>
      <c r="O685" s="5" t="s">
        <v>23</v>
      </c>
      <c r="P685" s="7">
        <v>2024</v>
      </c>
    </row>
    <row r="686" spans="1:16" x14ac:dyDescent="0.3">
      <c r="A686" t="s">
        <v>9</v>
      </c>
      <c r="B686" t="s">
        <v>16</v>
      </c>
      <c r="C686" s="5" t="s">
        <v>64</v>
      </c>
      <c r="D686" s="5" t="s">
        <v>40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45536</v>
      </c>
      <c r="N686" s="8">
        <v>9</v>
      </c>
      <c r="O686" s="5" t="s">
        <v>27</v>
      </c>
      <c r="P686" s="7">
        <v>2024</v>
      </c>
    </row>
    <row r="687" spans="1:16" x14ac:dyDescent="0.3">
      <c r="A687" t="s">
        <v>7</v>
      </c>
      <c r="B687" t="s">
        <v>15</v>
      </c>
      <c r="C687" s="5" t="s">
        <v>64</v>
      </c>
      <c r="D687" s="5" t="s">
        <v>40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45231</v>
      </c>
      <c r="N687" s="8">
        <v>11</v>
      </c>
      <c r="O687" s="5" t="s">
        <v>29</v>
      </c>
      <c r="P687" s="7">
        <v>2023</v>
      </c>
    </row>
    <row r="688" spans="1:16" x14ac:dyDescent="0.3">
      <c r="A688" t="s">
        <v>9</v>
      </c>
      <c r="B688" t="s">
        <v>15</v>
      </c>
      <c r="C688" s="5" t="s">
        <v>64</v>
      </c>
      <c r="D688" s="5" t="s">
        <v>40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45261</v>
      </c>
      <c r="N688" s="8">
        <v>12</v>
      </c>
      <c r="O688" s="5" t="s">
        <v>30</v>
      </c>
      <c r="P688" s="7">
        <v>2023</v>
      </c>
    </row>
    <row r="689" spans="1:16" x14ac:dyDescent="0.3">
      <c r="A689" t="s">
        <v>11</v>
      </c>
      <c r="B689" t="s">
        <v>15</v>
      </c>
      <c r="C689" s="5" t="s">
        <v>64</v>
      </c>
      <c r="D689" s="5" t="s">
        <v>40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45627</v>
      </c>
      <c r="N689" s="8">
        <v>12</v>
      </c>
      <c r="O689" s="5" t="s">
        <v>30</v>
      </c>
      <c r="P689" s="7">
        <v>2024</v>
      </c>
    </row>
    <row r="690" spans="1:16" x14ac:dyDescent="0.3">
      <c r="A690" t="s">
        <v>10</v>
      </c>
      <c r="B690" t="s">
        <v>14</v>
      </c>
      <c r="C690" s="5" t="s">
        <v>65</v>
      </c>
      <c r="D690" s="5" t="s">
        <v>40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45474</v>
      </c>
      <c r="N690" s="8">
        <v>7</v>
      </c>
      <c r="O690" s="5" t="s">
        <v>25</v>
      </c>
      <c r="P690" s="7">
        <v>2024</v>
      </c>
    </row>
    <row r="691" spans="1:16" x14ac:dyDescent="0.3">
      <c r="A691" t="s">
        <v>8</v>
      </c>
      <c r="B691" t="s">
        <v>17</v>
      </c>
      <c r="C691" s="5" t="s">
        <v>65</v>
      </c>
      <c r="D691" s="5" t="s">
        <v>40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45474</v>
      </c>
      <c r="N691" s="8">
        <v>7</v>
      </c>
      <c r="O691" s="5" t="s">
        <v>25</v>
      </c>
      <c r="P691" s="7">
        <v>2024</v>
      </c>
    </row>
    <row r="692" spans="1:16" x14ac:dyDescent="0.3">
      <c r="A692" t="s">
        <v>10</v>
      </c>
      <c r="B692" t="s">
        <v>15</v>
      </c>
      <c r="C692" s="5" t="s">
        <v>65</v>
      </c>
      <c r="D692" s="5" t="s">
        <v>40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45200</v>
      </c>
      <c r="N692" s="8">
        <v>10</v>
      </c>
      <c r="O692" s="5" t="s">
        <v>28</v>
      </c>
      <c r="P692" s="7">
        <v>2023</v>
      </c>
    </row>
    <row r="693" spans="1:16" x14ac:dyDescent="0.3">
      <c r="A693" t="s">
        <v>8</v>
      </c>
      <c r="B693" t="s">
        <v>17</v>
      </c>
      <c r="C693" s="5" t="s">
        <v>65</v>
      </c>
      <c r="D693" s="5" t="s">
        <v>40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45566</v>
      </c>
      <c r="N693" s="8">
        <v>10</v>
      </c>
      <c r="O693" s="5" t="s">
        <v>28</v>
      </c>
      <c r="P693" s="7">
        <v>2024</v>
      </c>
    </row>
    <row r="694" spans="1:16" x14ac:dyDescent="0.3">
      <c r="A694" t="s">
        <v>9</v>
      </c>
      <c r="B694" t="s">
        <v>14</v>
      </c>
      <c r="C694" s="5" t="s">
        <v>65</v>
      </c>
      <c r="D694" s="5" t="s">
        <v>40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45231</v>
      </c>
      <c r="N694" s="8">
        <v>11</v>
      </c>
      <c r="O694" s="5" t="s">
        <v>29</v>
      </c>
      <c r="P694" s="7">
        <v>2023</v>
      </c>
    </row>
    <row r="695" spans="1:16" x14ac:dyDescent="0.3">
      <c r="A695" t="s">
        <v>9</v>
      </c>
      <c r="B695" t="s">
        <v>17</v>
      </c>
      <c r="C695" s="5" t="s">
        <v>65</v>
      </c>
      <c r="D695" s="5" t="s">
        <v>40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45597</v>
      </c>
      <c r="N695" s="8">
        <v>11</v>
      </c>
      <c r="O695" s="5" t="s">
        <v>29</v>
      </c>
      <c r="P695" s="7">
        <v>2024</v>
      </c>
    </row>
    <row r="696" spans="1:16" x14ac:dyDescent="0.3">
      <c r="A696" t="s">
        <v>10</v>
      </c>
      <c r="B696" t="s">
        <v>16</v>
      </c>
      <c r="C696" s="5" t="s">
        <v>65</v>
      </c>
      <c r="D696" s="5" t="s">
        <v>40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45627</v>
      </c>
      <c r="N696" s="8">
        <v>12</v>
      </c>
      <c r="O696" s="5" t="s">
        <v>30</v>
      </c>
      <c r="P696" s="7">
        <v>2024</v>
      </c>
    </row>
    <row r="697" spans="1:16" x14ac:dyDescent="0.3">
      <c r="A697" t="s">
        <v>7</v>
      </c>
      <c r="B697" t="s">
        <v>16</v>
      </c>
      <c r="C697" s="5" t="s">
        <v>66</v>
      </c>
      <c r="D697" s="5" t="s">
        <v>40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45352</v>
      </c>
      <c r="N697" s="8">
        <v>3</v>
      </c>
      <c r="O697" s="5" t="s">
        <v>21</v>
      </c>
      <c r="P697" s="7">
        <v>2024</v>
      </c>
    </row>
    <row r="698" spans="1:16" x14ac:dyDescent="0.3">
      <c r="A698" t="s">
        <v>7</v>
      </c>
      <c r="B698" t="s">
        <v>18</v>
      </c>
      <c r="C698" s="5" t="s">
        <v>66</v>
      </c>
      <c r="D698" s="5" t="s">
        <v>40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45566</v>
      </c>
      <c r="N698" s="8">
        <v>10</v>
      </c>
      <c r="O698" s="5" t="s">
        <v>28</v>
      </c>
      <c r="P698" s="7">
        <v>2024</v>
      </c>
    </row>
    <row r="699" spans="1:16" x14ac:dyDescent="0.3">
      <c r="A699" t="s">
        <v>10</v>
      </c>
      <c r="B699" t="s">
        <v>18</v>
      </c>
      <c r="C699" s="5" t="s">
        <v>62</v>
      </c>
      <c r="D699" s="5" t="s">
        <v>40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45323</v>
      </c>
      <c r="N699" s="8">
        <v>2</v>
      </c>
      <c r="O699" s="5" t="s">
        <v>20</v>
      </c>
      <c r="P699" s="7">
        <v>2024</v>
      </c>
    </row>
    <row r="700" spans="1:16" x14ac:dyDescent="0.3">
      <c r="A700" t="s">
        <v>10</v>
      </c>
      <c r="B700" t="s">
        <v>14</v>
      </c>
      <c r="C700" s="5" t="s">
        <v>63</v>
      </c>
      <c r="D700" s="5" t="s">
        <v>40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45383</v>
      </c>
      <c r="N700" s="8">
        <v>4</v>
      </c>
      <c r="O700" s="5" t="s">
        <v>22</v>
      </c>
      <c r="P700" s="7">
        <v>2024</v>
      </c>
    </row>
    <row r="701" spans="1:16" x14ac:dyDescent="0.3">
      <c r="A701" t="s">
        <v>11</v>
      </c>
      <c r="B701" t="s">
        <v>15</v>
      </c>
      <c r="C701" s="5" t="s">
        <v>65</v>
      </c>
      <c r="D701" s="5" t="s">
        <v>40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45413</v>
      </c>
      <c r="N701" s="8">
        <v>5</v>
      </c>
      <c r="O701" s="5" t="s">
        <v>23</v>
      </c>
      <c r="P701" s="7">
        <v>2024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1877-3399-4FDB-9187-5FD5489B07F3}">
  <dimension ref="A3:C9"/>
  <sheetViews>
    <sheetView showGridLines="0" workbookViewId="0">
      <selection activeCell="B23" sqref="B23"/>
    </sheetView>
  </sheetViews>
  <sheetFormatPr defaultRowHeight="14.4" x14ac:dyDescent="0.3"/>
  <cols>
    <col min="1" max="1" width="14.88671875" bestFit="1" customWidth="1"/>
    <col min="2" max="2" width="16.5546875" bestFit="1" customWidth="1"/>
    <col min="3" max="3" width="9.88671875" bestFit="1" customWidth="1"/>
  </cols>
  <sheetData>
    <row r="3" spans="1:3" x14ac:dyDescent="0.3">
      <c r="A3" s="12" t="s">
        <v>46</v>
      </c>
      <c r="B3" t="s">
        <v>55</v>
      </c>
      <c r="C3" t="s">
        <v>54</v>
      </c>
    </row>
    <row r="4" spans="1:3" x14ac:dyDescent="0.3">
      <c r="A4" s="13" t="s">
        <v>11</v>
      </c>
      <c r="B4" s="11">
        <v>100</v>
      </c>
      <c r="C4" s="16">
        <v>1800593.6399999994</v>
      </c>
    </row>
    <row r="5" spans="1:3" x14ac:dyDescent="0.3">
      <c r="A5" s="13" t="s">
        <v>9</v>
      </c>
      <c r="B5" s="11">
        <v>100</v>
      </c>
      <c r="C5" s="16">
        <v>19611694.375</v>
      </c>
    </row>
    <row r="6" spans="1:3" x14ac:dyDescent="0.3">
      <c r="A6" s="13" t="s">
        <v>10</v>
      </c>
      <c r="B6" s="11">
        <v>300</v>
      </c>
      <c r="C6" s="16">
        <v>52504260.670000039</v>
      </c>
    </row>
    <row r="7" spans="1:3" x14ac:dyDescent="0.3">
      <c r="A7" s="13" t="s">
        <v>8</v>
      </c>
      <c r="B7" s="11">
        <v>100</v>
      </c>
      <c r="C7" s="16">
        <v>2381883.0750000002</v>
      </c>
    </row>
    <row r="8" spans="1:3" x14ac:dyDescent="0.3">
      <c r="A8" s="13" t="s">
        <v>7</v>
      </c>
      <c r="B8" s="11">
        <v>100</v>
      </c>
      <c r="C8" s="16">
        <v>42427918.5</v>
      </c>
    </row>
    <row r="9" spans="1:3" x14ac:dyDescent="0.3">
      <c r="A9" s="13" t="s">
        <v>47</v>
      </c>
      <c r="B9" s="11">
        <v>700</v>
      </c>
      <c r="C9" s="16">
        <v>118726350.26000004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42B5-753C-4720-AF0E-DB5A8861D470}">
  <dimension ref="A1"/>
  <sheetViews>
    <sheetView showGridLines="0" showRowColHeaders="0" zoomScaleNormal="100" workbookViewId="0">
      <selection activeCell="M43" sqref="M43"/>
    </sheetView>
  </sheetViews>
  <sheetFormatPr defaultRowHeight="14.4" x14ac:dyDescent="0.3"/>
  <cols>
    <col min="1" max="16384" width="8.88671875" style="10"/>
  </cols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4EBF-3780-4EDA-A737-EE0FA516F3F9}">
  <dimension ref="A1"/>
  <sheetViews>
    <sheetView showGridLines="0" showRowColHeaders="0" zoomScaleNormal="100" workbookViewId="0">
      <selection activeCell="Y3" sqref="Y3"/>
    </sheetView>
  </sheetViews>
  <sheetFormatPr defaultRowHeight="14.4" x14ac:dyDescent="0.3"/>
  <cols>
    <col min="1" max="16384" width="8.88671875" style="10"/>
  </cols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FF12-B770-48B4-8077-18193656BA5B}">
  <dimension ref="B3:O28"/>
  <sheetViews>
    <sheetView showGridLines="0" tabSelected="1" workbookViewId="0">
      <selection activeCell="C43" sqref="C43"/>
    </sheetView>
  </sheetViews>
  <sheetFormatPr defaultRowHeight="14.4" x14ac:dyDescent="0.3"/>
  <cols>
    <col min="2" max="2" width="21.5546875" bestFit="1" customWidth="1"/>
    <col min="3" max="3" width="11" bestFit="1" customWidth="1"/>
    <col min="4" max="4" width="7.88671875" bestFit="1" customWidth="1"/>
    <col min="5" max="5" width="10.6640625" bestFit="1" customWidth="1"/>
    <col min="6" max="6" width="12" bestFit="1" customWidth="1"/>
    <col min="7" max="7" width="10.5546875" bestFit="1" customWidth="1"/>
    <col min="8" max="8" width="14.88671875" bestFit="1" customWidth="1"/>
    <col min="9" max="9" width="12.109375" bestFit="1" customWidth="1"/>
    <col min="10" max="10" width="14.88671875" bestFit="1" customWidth="1"/>
    <col min="11" max="11" width="11" bestFit="1" customWidth="1"/>
    <col min="12" max="12" width="7.88671875" bestFit="1" customWidth="1"/>
    <col min="13" max="13" width="10.6640625" bestFit="1" customWidth="1"/>
    <col min="14" max="14" width="7.21875" bestFit="1" customWidth="1"/>
    <col min="15" max="15" width="10" bestFit="1" customWidth="1"/>
  </cols>
  <sheetData>
    <row r="3" spans="2:14" x14ac:dyDescent="0.3">
      <c r="B3" s="22" t="s">
        <v>73</v>
      </c>
      <c r="C3" s="22"/>
      <c r="D3" s="22"/>
      <c r="E3" s="22"/>
      <c r="J3" s="22" t="s">
        <v>75</v>
      </c>
      <c r="K3" s="22"/>
      <c r="L3" s="22"/>
      <c r="M3" s="22"/>
    </row>
    <row r="5" spans="2:14" x14ac:dyDescent="0.3">
      <c r="B5" t="s">
        <v>57</v>
      </c>
      <c r="C5" t="s">
        <v>58</v>
      </c>
      <c r="D5" t="s">
        <v>59</v>
      </c>
      <c r="E5" t="s">
        <v>56</v>
      </c>
      <c r="J5" t="s">
        <v>70</v>
      </c>
      <c r="K5" t="s">
        <v>67</v>
      </c>
      <c r="L5" t="s">
        <v>31</v>
      </c>
      <c r="M5" t="s">
        <v>68</v>
      </c>
    </row>
    <row r="6" spans="2:14" x14ac:dyDescent="0.3">
      <c r="B6" s="13" t="s">
        <v>19</v>
      </c>
      <c r="C6" s="16"/>
      <c r="D6" s="16">
        <v>6607761.6800000006</v>
      </c>
      <c r="J6" s="13" t="s">
        <v>66</v>
      </c>
      <c r="K6" s="16">
        <v>17747116.059999999</v>
      </c>
      <c r="L6" s="16">
        <v>2814104.06</v>
      </c>
      <c r="M6" s="19">
        <f>L6/K6</f>
        <v>0.15856683702782975</v>
      </c>
    </row>
    <row r="7" spans="2:14" x14ac:dyDescent="0.3">
      <c r="B7" s="13" t="s">
        <v>20</v>
      </c>
      <c r="C7" s="16"/>
      <c r="D7" s="16">
        <v>7297531.3900000006</v>
      </c>
      <c r="J7" s="13" t="s">
        <v>62</v>
      </c>
      <c r="K7" s="16">
        <v>15390801.879999995</v>
      </c>
      <c r="L7" s="16">
        <v>2114754.8800000004</v>
      </c>
      <c r="M7" s="19">
        <f t="shared" ref="M7:M12" si="0">L7/K7</f>
        <v>0.13740381407599545</v>
      </c>
    </row>
    <row r="8" spans="2:14" x14ac:dyDescent="0.3">
      <c r="B8" s="13" t="s">
        <v>21</v>
      </c>
      <c r="C8" s="16"/>
      <c r="D8" s="16">
        <v>5586859.8699999992</v>
      </c>
      <c r="J8" s="13" t="s">
        <v>65</v>
      </c>
      <c r="K8" s="16">
        <v>20511921.02</v>
      </c>
      <c r="L8" s="16">
        <v>3034608.0200000005</v>
      </c>
      <c r="M8" s="19">
        <f t="shared" si="0"/>
        <v>0.14794362834378741</v>
      </c>
    </row>
    <row r="9" spans="2:14" x14ac:dyDescent="0.3">
      <c r="B9" s="13" t="s">
        <v>22</v>
      </c>
      <c r="C9" s="16"/>
      <c r="D9" s="16">
        <v>6964775.0700000003</v>
      </c>
      <c r="J9" s="13" t="s">
        <v>64</v>
      </c>
      <c r="K9" s="16">
        <v>18250059.465</v>
      </c>
      <c r="L9" s="16">
        <v>2305992.4649999999</v>
      </c>
      <c r="M9" s="19">
        <f t="shared" si="0"/>
        <v>0.12635533979614899</v>
      </c>
    </row>
    <row r="10" spans="2:14" x14ac:dyDescent="0.3">
      <c r="B10" s="13" t="s">
        <v>23</v>
      </c>
      <c r="C10" s="16"/>
      <c r="D10" s="16">
        <v>6210211.0600000005</v>
      </c>
      <c r="J10" s="13" t="s">
        <v>63</v>
      </c>
      <c r="K10" s="16">
        <v>33011143.95000001</v>
      </c>
      <c r="L10" s="16">
        <v>4797437.9499999993</v>
      </c>
      <c r="M10" s="19">
        <f t="shared" si="0"/>
        <v>0.14532783102780047</v>
      </c>
    </row>
    <row r="11" spans="2:14" x14ac:dyDescent="0.3">
      <c r="B11" s="13" t="s">
        <v>24</v>
      </c>
      <c r="C11" s="16"/>
      <c r="D11" s="16">
        <v>9518893.8199999966</v>
      </c>
      <c r="J11" s="13" t="s">
        <v>61</v>
      </c>
      <c r="K11" s="16">
        <v>13815307.885000004</v>
      </c>
      <c r="L11" s="16">
        <v>1826804.8849999998</v>
      </c>
      <c r="M11" s="19">
        <f t="shared" si="0"/>
        <v>0.13223048666063075</v>
      </c>
    </row>
    <row r="12" spans="2:14" x14ac:dyDescent="0.3">
      <c r="B12" s="13" t="s">
        <v>25</v>
      </c>
      <c r="C12" s="16"/>
      <c r="D12" s="16">
        <v>8102920.1800000016</v>
      </c>
      <c r="J12" s="13" t="s">
        <v>69</v>
      </c>
      <c r="K12" s="16">
        <v>118726350.26000001</v>
      </c>
      <c r="L12" s="16">
        <v>16893702.259999998</v>
      </c>
      <c r="M12" s="19">
        <f t="shared" si="0"/>
        <v>0.14229109395685383</v>
      </c>
    </row>
    <row r="13" spans="2:14" x14ac:dyDescent="0.3">
      <c r="B13" s="13" t="s">
        <v>26</v>
      </c>
      <c r="C13" s="16"/>
      <c r="D13" s="16">
        <v>5864622.4199999999</v>
      </c>
    </row>
    <row r="14" spans="2:14" x14ac:dyDescent="0.3">
      <c r="B14" s="13" t="s">
        <v>27</v>
      </c>
      <c r="C14" s="16">
        <v>4484000.03</v>
      </c>
      <c r="D14" s="16">
        <v>6398697.2400000002</v>
      </c>
      <c r="E14" s="18">
        <f>(Table283[[#This Row],[2024]] - Table283[[#This Row],[2023]])/Table283[[#This Row],[2023]]</f>
        <v>0.42700651141610269</v>
      </c>
      <c r="L14" s="13"/>
      <c r="M14" s="16"/>
      <c r="N14" s="16"/>
    </row>
    <row r="15" spans="2:14" x14ac:dyDescent="0.3">
      <c r="B15" s="13" t="s">
        <v>28</v>
      </c>
      <c r="C15" s="16">
        <v>9295611.0999999959</v>
      </c>
      <c r="D15" s="16">
        <v>12375819.919999994</v>
      </c>
      <c r="E15" s="18">
        <f>(Table283[[#This Row],[2024]] - Table283[[#This Row],[2023]])/Table283[[#This Row],[2023]]</f>
        <v>0.33136162720921059</v>
      </c>
      <c r="L15" s="13"/>
      <c r="M15" s="16"/>
      <c r="N15" s="16"/>
    </row>
    <row r="16" spans="2:14" x14ac:dyDescent="0.3">
      <c r="B16" s="13" t="s">
        <v>29</v>
      </c>
      <c r="C16" s="16">
        <v>7267203.2999999998</v>
      </c>
      <c r="D16" s="16">
        <v>5384214.2000000002</v>
      </c>
      <c r="E16" s="18">
        <f>(Table283[[#This Row],[2024]] - Table283[[#This Row],[2023]])/Table283[[#This Row],[2023]]</f>
        <v>-0.25910780561209834</v>
      </c>
      <c r="J16" s="22" t="s">
        <v>76</v>
      </c>
      <c r="K16" s="22"/>
      <c r="L16" s="22"/>
      <c r="M16" s="22"/>
      <c r="N16" s="16"/>
    </row>
    <row r="17" spans="2:15" x14ac:dyDescent="0.3">
      <c r="B17" s="13" t="s">
        <v>30</v>
      </c>
      <c r="C17" s="16">
        <v>5368441.08</v>
      </c>
      <c r="D17" s="16">
        <v>11998787.900000002</v>
      </c>
      <c r="E17" s="18">
        <f>(Table283[[#This Row],[2024]] - Table283[[#This Row],[2023]])/Table283[[#This Row],[2023]]</f>
        <v>1.2350599962251987</v>
      </c>
    </row>
    <row r="18" spans="2:15" x14ac:dyDescent="0.3">
      <c r="B18" s="13" t="s">
        <v>60</v>
      </c>
      <c r="C18" s="16">
        <v>26415255.509999998</v>
      </c>
      <c r="D18" s="16">
        <v>92311094.750000015</v>
      </c>
      <c r="E18" s="18">
        <f>(Table283[[#This Row],[2024]] - Table283[[#This Row],[2023]])/Table283[[#This Row],[2023]]</f>
        <v>2.49461297904364</v>
      </c>
      <c r="J18" t="s">
        <v>71</v>
      </c>
      <c r="K18" t="s">
        <v>72</v>
      </c>
      <c r="L18" t="s">
        <v>31</v>
      </c>
      <c r="M18" t="s">
        <v>68</v>
      </c>
      <c r="O18" s="18"/>
    </row>
    <row r="19" spans="2:15" x14ac:dyDescent="0.3">
      <c r="J19" s="13" t="s">
        <v>11</v>
      </c>
      <c r="K19" s="16">
        <v>1800593.6399999994</v>
      </c>
      <c r="L19" s="16">
        <v>1316803.1400000001</v>
      </c>
      <c r="M19" s="18">
        <f>L19/K19</f>
        <v>0.73131611194628043</v>
      </c>
      <c r="O19" s="18"/>
    </row>
    <row r="20" spans="2:15" x14ac:dyDescent="0.3">
      <c r="J20" s="13" t="s">
        <v>9</v>
      </c>
      <c r="K20" s="16">
        <v>19611694.375</v>
      </c>
      <c r="L20" s="16">
        <v>-614545.625</v>
      </c>
      <c r="M20" s="18">
        <f t="shared" ref="M20:M23" si="1">L20/K20</f>
        <v>-3.1335672137711455E-2</v>
      </c>
      <c r="O20" s="18"/>
    </row>
    <row r="21" spans="2:15" x14ac:dyDescent="0.3">
      <c r="B21" s="22" t="s">
        <v>74</v>
      </c>
      <c r="C21" s="22"/>
      <c r="D21" s="22"/>
      <c r="E21" s="22"/>
      <c r="J21" s="13" t="s">
        <v>10</v>
      </c>
      <c r="K21" s="16">
        <v>52504260.670000039</v>
      </c>
      <c r="L21" s="16">
        <v>11388173.169999985</v>
      </c>
      <c r="M21" s="18">
        <f t="shared" si="1"/>
        <v>0.21689998153820259</v>
      </c>
      <c r="O21" s="18"/>
    </row>
    <row r="22" spans="2:15" x14ac:dyDescent="0.3">
      <c r="J22" s="13" t="s">
        <v>8</v>
      </c>
      <c r="K22" s="16">
        <v>2381883.0750000002</v>
      </c>
      <c r="L22" s="16">
        <v>660103.07499999984</v>
      </c>
      <c r="M22" s="18">
        <f t="shared" si="1"/>
        <v>0.27713496179907982</v>
      </c>
      <c r="O22" s="18"/>
    </row>
    <row r="23" spans="2:15" x14ac:dyDescent="0.3">
      <c r="B23" t="s">
        <v>34</v>
      </c>
      <c r="C23" s="20" t="s">
        <v>67</v>
      </c>
      <c r="D23" s="20" t="s">
        <v>31</v>
      </c>
      <c r="E23" s="21" t="s">
        <v>68</v>
      </c>
      <c r="J23" s="13" t="s">
        <v>7</v>
      </c>
      <c r="K23" s="16">
        <v>42427918.5</v>
      </c>
      <c r="L23" s="16">
        <v>4143168.5</v>
      </c>
      <c r="M23" s="18">
        <f t="shared" si="1"/>
        <v>9.7651938781771724E-2</v>
      </c>
    </row>
    <row r="24" spans="2:15" x14ac:dyDescent="0.3">
      <c r="B24" s="13" t="s">
        <v>14</v>
      </c>
      <c r="C24" s="16">
        <v>24887654.885000002</v>
      </c>
      <c r="D24" s="16">
        <v>3529228.8849999998</v>
      </c>
      <c r="E24" s="18">
        <f>D24/C24</f>
        <v>0.1418064056781459</v>
      </c>
    </row>
    <row r="25" spans="2:15" x14ac:dyDescent="0.3">
      <c r="B25" s="13" t="s">
        <v>16</v>
      </c>
      <c r="C25" s="16">
        <v>24354172.280000009</v>
      </c>
      <c r="D25" s="16">
        <v>3781020.7800000007</v>
      </c>
      <c r="E25" s="18">
        <f t="shared" ref="E25:E28" si="2">D25/C25</f>
        <v>0.1552514590325465</v>
      </c>
    </row>
    <row r="26" spans="2:15" x14ac:dyDescent="0.3">
      <c r="B26" s="13" t="s">
        <v>17</v>
      </c>
      <c r="C26" s="16">
        <v>23505340.820000011</v>
      </c>
      <c r="D26" s="16">
        <v>3680388.8200000008</v>
      </c>
      <c r="E26" s="18">
        <f t="shared" si="2"/>
        <v>0.15657670519154798</v>
      </c>
    </row>
    <row r="27" spans="2:15" x14ac:dyDescent="0.3">
      <c r="B27" s="13" t="s">
        <v>18</v>
      </c>
      <c r="C27" s="16">
        <v>20949352.109999999</v>
      </c>
      <c r="D27" s="16">
        <v>2907523.1100000003</v>
      </c>
      <c r="E27" s="18">
        <f t="shared" si="2"/>
        <v>0.13878821143170905</v>
      </c>
    </row>
    <row r="28" spans="2:15" x14ac:dyDescent="0.3">
      <c r="B28" s="13" t="s">
        <v>15</v>
      </c>
      <c r="C28" s="16">
        <v>25029830.165000014</v>
      </c>
      <c r="D28" s="16">
        <v>2995540.6649999991</v>
      </c>
      <c r="E28" s="18">
        <f t="shared" si="2"/>
        <v>0.11967882503608659</v>
      </c>
    </row>
  </sheetData>
  <mergeCells count="4">
    <mergeCell ref="B3:E3"/>
    <mergeCell ref="B21:E21"/>
    <mergeCell ref="J3:M3"/>
    <mergeCell ref="J16:M16"/>
  </mergeCells>
  <phoneticPr fontId="3" type="noConversion"/>
  <conditionalFormatting sqref="C24:C28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{B87B5188-116C-461B-9E53-6576E5DC5967}</x14:id>
        </ext>
      </extLst>
    </cfRule>
  </conditionalFormatting>
  <conditionalFormatting sqref="K6:L1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{AF774CE6-7D9D-4DB2-815E-6FB1C145D251}</x14:id>
        </ext>
      </extLst>
    </cfRule>
  </conditionalFormatting>
  <conditionalFormatting sqref="K19:L2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{EC94F75B-2A0E-4D53-B75F-58D67290BFE0}</x14:id>
        </ext>
      </extLst>
    </cfRule>
  </conditionalFormatting>
  <conditionalFormatting sqref="D24:D2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{76BB2A78-EE3C-473B-9C76-0D93273136F9}</x14:id>
        </ext>
      </extLst>
    </cfRule>
  </conditionalFormatting>
  <conditionalFormatting sqref="E24:E2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{06CA7FEA-AA15-4E85-BC0C-43FB0779582B}</x14:id>
        </ext>
      </extLst>
    </cfRule>
  </conditionalFormatting>
  <conditionalFormatting sqref="M6:M1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{8888A157-D88A-4B7E-B10D-1A7735E34B68}</x14:id>
        </ext>
      </extLst>
    </cfRule>
  </conditionalFormatting>
  <conditionalFormatting sqref="M19:M2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{E74BB8F8-4D62-4083-A799-12DCA85F5E60}</x14:id>
        </ext>
      </extLst>
    </cfRule>
  </conditionalFormatting>
  <conditionalFormatting sqref="O10:O2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{FBA03C66-D989-4F02-B57E-955C84E60905}</x14:id>
        </ext>
      </extLst>
    </cfRule>
  </conditionalFormatting>
  <conditionalFormatting sqref="C6:D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{30C0718A-7123-4A10-9175-A9550AAEE2ED}</x14:id>
        </ext>
      </extLst>
    </cfRule>
  </conditionalFormatting>
  <conditionalFormatting sqref="E6:E1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{68581AE2-D9FE-494A-8312-A5D9F64F9CE9}</x14:id>
        </ext>
      </extLst>
    </cfRule>
  </conditionalFormatting>
  <conditionalFormatting sqref="M14:N15 N1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{1F6D6226-6EAF-49DC-BFB3-786B637914C8}</x14:id>
        </ext>
      </extLst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7B5188-116C-461B-9E53-6576E5DC5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C24:C28</xm:sqref>
        </x14:conditionalFormatting>
        <x14:conditionalFormatting xmlns:xm="http://schemas.microsoft.com/office/excel/2006/main">
          <x14:cfRule type="dataBar" id="{AF774CE6-7D9D-4DB2-815E-6FB1C145D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K6:L12</xm:sqref>
        </x14:conditionalFormatting>
        <x14:conditionalFormatting xmlns:xm="http://schemas.microsoft.com/office/excel/2006/main">
          <x14:cfRule type="dataBar" id="{EC94F75B-2A0E-4D53-B75F-58D67290B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K19:L23</xm:sqref>
        </x14:conditionalFormatting>
        <x14:conditionalFormatting xmlns:xm="http://schemas.microsoft.com/office/excel/2006/main">
          <x14:cfRule type="dataBar" id="{76BB2A78-EE3C-473B-9C76-0D93273136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D24:D28</xm:sqref>
        </x14:conditionalFormatting>
        <x14:conditionalFormatting xmlns:xm="http://schemas.microsoft.com/office/excel/2006/main">
          <x14:cfRule type="dataBar" id="{06CA7FEA-AA15-4E85-BC0C-43FB077958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E24:E28</xm:sqref>
        </x14:conditionalFormatting>
        <x14:conditionalFormatting xmlns:xm="http://schemas.microsoft.com/office/excel/2006/main">
          <x14:cfRule type="dataBar" id="{8888A157-D88A-4B7E-B10D-1A7735E34B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M6:M12</xm:sqref>
        </x14:conditionalFormatting>
        <x14:conditionalFormatting xmlns:xm="http://schemas.microsoft.com/office/excel/2006/main">
          <x14:cfRule type="dataBar" id="{E74BB8F8-4D62-4083-A799-12DCA85F5E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M19:M23</xm:sqref>
        </x14:conditionalFormatting>
        <x14:conditionalFormatting xmlns:xm="http://schemas.microsoft.com/office/excel/2006/main">
          <x14:cfRule type="dataBar" id="{FBA03C66-D989-4F02-B57E-955C84E609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O10:O22</xm:sqref>
        </x14:conditionalFormatting>
        <x14:conditionalFormatting xmlns:xm="http://schemas.microsoft.com/office/excel/2006/main">
          <x14:cfRule type="dataBar" id="{30C0718A-7123-4A10-9175-A9550AAEE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C6:D18</xm:sqref>
        </x14:conditionalFormatting>
        <x14:conditionalFormatting xmlns:xm="http://schemas.microsoft.com/office/excel/2006/main">
          <x14:cfRule type="dataBar" id="{68581AE2-D9FE-494A-8312-A5D9F64F9C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E6:E18</xm:sqref>
        </x14:conditionalFormatting>
        <x14:conditionalFormatting xmlns:xm="http://schemas.microsoft.com/office/excel/2006/main">
          <x14:cfRule type="dataBar" id="{1F6D6226-6EAF-49DC-BFB3-786B63791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M14:N15 N16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3713-4D6E-470D-8F13-9C9166587279}">
  <dimension ref="B3:F14"/>
  <sheetViews>
    <sheetView showGridLines="0" workbookViewId="0">
      <selection activeCell="C14" sqref="C14"/>
    </sheetView>
  </sheetViews>
  <sheetFormatPr defaultRowHeight="14.4" x14ac:dyDescent="0.3"/>
  <cols>
    <col min="1" max="1" width="12" bestFit="1" customWidth="1"/>
    <col min="2" max="2" width="9" bestFit="1" customWidth="1"/>
    <col min="3" max="3" width="16.77734375" bestFit="1" customWidth="1"/>
    <col min="4" max="4" width="12.88671875" bestFit="1" customWidth="1"/>
    <col min="5" max="5" width="12.109375" bestFit="1" customWidth="1"/>
    <col min="6" max="6" width="16" bestFit="1" customWidth="1"/>
    <col min="7" max="1103" width="15.5546875" bestFit="1" customWidth="1"/>
    <col min="1104" max="1104" width="13.77734375" bestFit="1" customWidth="1"/>
    <col min="1105" max="1105" width="17.77734375" bestFit="1" customWidth="1"/>
  </cols>
  <sheetData>
    <row r="3" spans="2:6" x14ac:dyDescent="0.3">
      <c r="B3" t="s">
        <v>43</v>
      </c>
      <c r="C3" t="s">
        <v>44</v>
      </c>
      <c r="D3" t="s">
        <v>45</v>
      </c>
      <c r="E3" t="s">
        <v>51</v>
      </c>
      <c r="F3" t="s">
        <v>52</v>
      </c>
    </row>
    <row r="4" spans="2:6" x14ac:dyDescent="0.3">
      <c r="B4" s="15">
        <v>118726350.25999992</v>
      </c>
      <c r="C4" s="15">
        <v>127931598.5</v>
      </c>
      <c r="D4" s="15">
        <v>16893702.260000009</v>
      </c>
      <c r="E4" s="11">
        <v>101832648</v>
      </c>
      <c r="F4" s="11">
        <v>1125806</v>
      </c>
    </row>
    <row r="9" spans="2:6" x14ac:dyDescent="0.3">
      <c r="B9" t="s">
        <v>43</v>
      </c>
      <c r="C9" s="15">
        <f>GETPIVOTDATA("REVENUE",$B$3)</f>
        <v>118726350.25999992</v>
      </c>
    </row>
    <row r="10" spans="2:6" x14ac:dyDescent="0.3">
      <c r="B10" s="15" t="s">
        <v>48</v>
      </c>
      <c r="C10" s="15">
        <f>GETPIVOTDATA("Sum of Gross Sales",$B$3)</f>
        <v>127931598.5</v>
      </c>
    </row>
    <row r="11" spans="2:6" x14ac:dyDescent="0.3">
      <c r="B11" s="15" t="s">
        <v>45</v>
      </c>
      <c r="C11" s="15">
        <f>GETPIVOTDATA("TOTAL PROFIT",$B$3)</f>
        <v>16893702.260000009</v>
      </c>
    </row>
    <row r="12" spans="2:6" x14ac:dyDescent="0.3">
      <c r="B12" t="s">
        <v>49</v>
      </c>
      <c r="C12" s="14">
        <f>GETPIVOTDATA("TOTAL PROFIT",$B$3)/GETPIVOTDATA("REVENUE",$B$3)</f>
        <v>0.14229109395685402</v>
      </c>
    </row>
    <row r="13" spans="2:6" x14ac:dyDescent="0.3">
      <c r="B13" t="s">
        <v>50</v>
      </c>
      <c r="C13" s="15">
        <f>GETPIVOTDATA("Sum of COGS",$E$3)</f>
        <v>101832648</v>
      </c>
    </row>
    <row r="14" spans="2:6" x14ac:dyDescent="0.3">
      <c r="B14" t="s">
        <v>53</v>
      </c>
      <c r="C14" s="17">
        <f>GETPIVOTDATA("Sum of Units Sold",$E$3)</f>
        <v>1125806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8FD6-3F88-4507-8A8D-6730D7554ADA}">
  <dimension ref="A3:C16"/>
  <sheetViews>
    <sheetView showGridLines="0" workbookViewId="0">
      <selection activeCell="C20" sqref="C20"/>
    </sheetView>
  </sheetViews>
  <sheetFormatPr defaultRowHeight="14.4" x14ac:dyDescent="0.3"/>
  <cols>
    <col min="1" max="1" width="12.5546875" bestFit="1" customWidth="1"/>
    <col min="2" max="2" width="9" bestFit="1" customWidth="1"/>
    <col min="3" max="3" width="12.88671875" bestFit="1" customWidth="1"/>
    <col min="4" max="26" width="15.5546875" bestFit="1" customWidth="1"/>
    <col min="27" max="27" width="13.77734375" bestFit="1" customWidth="1"/>
    <col min="28" max="28" width="17.77734375" bestFit="1" customWidth="1"/>
  </cols>
  <sheetData>
    <row r="3" spans="1:3" x14ac:dyDescent="0.3">
      <c r="A3" s="12" t="s">
        <v>46</v>
      </c>
      <c r="B3" t="s">
        <v>43</v>
      </c>
      <c r="C3" t="s">
        <v>45</v>
      </c>
    </row>
    <row r="4" spans="1:3" x14ac:dyDescent="0.3">
      <c r="A4" s="13" t="s">
        <v>19</v>
      </c>
      <c r="B4" s="15">
        <v>6607761.6800000006</v>
      </c>
      <c r="C4" s="15">
        <v>814028.67999999993</v>
      </c>
    </row>
    <row r="5" spans="1:3" x14ac:dyDescent="0.3">
      <c r="A5" s="13" t="s">
        <v>20</v>
      </c>
      <c r="B5" s="15">
        <v>7297531.3900000006</v>
      </c>
      <c r="C5" s="15">
        <v>1148547.3899999999</v>
      </c>
    </row>
    <row r="6" spans="1:3" x14ac:dyDescent="0.3">
      <c r="A6" s="13" t="s">
        <v>21</v>
      </c>
      <c r="B6" s="15">
        <v>5586859.8699999992</v>
      </c>
      <c r="C6" s="15">
        <v>669866.87</v>
      </c>
    </row>
    <row r="7" spans="1:3" x14ac:dyDescent="0.3">
      <c r="A7" s="13" t="s">
        <v>22</v>
      </c>
      <c r="B7" s="15">
        <v>6964775.0700000003</v>
      </c>
      <c r="C7" s="15">
        <v>929984.56999999983</v>
      </c>
    </row>
    <row r="8" spans="1:3" x14ac:dyDescent="0.3">
      <c r="A8" s="13" t="s">
        <v>23</v>
      </c>
      <c r="B8" s="15">
        <v>6210211.0600000005</v>
      </c>
      <c r="C8" s="15">
        <v>828640.06</v>
      </c>
    </row>
    <row r="9" spans="1:3" x14ac:dyDescent="0.3">
      <c r="A9" s="13" t="s">
        <v>24</v>
      </c>
      <c r="B9" s="15">
        <v>9518893.8199999966</v>
      </c>
      <c r="C9" s="15">
        <v>1473753.8200000003</v>
      </c>
    </row>
    <row r="10" spans="1:3" x14ac:dyDescent="0.3">
      <c r="A10" s="13" t="s">
        <v>25</v>
      </c>
      <c r="B10" s="15">
        <v>8102920.1800000016</v>
      </c>
      <c r="C10" s="15">
        <v>923865.67999999982</v>
      </c>
    </row>
    <row r="11" spans="1:3" x14ac:dyDescent="0.3">
      <c r="A11" s="13" t="s">
        <v>26</v>
      </c>
      <c r="B11" s="15">
        <v>5864622.4199999999</v>
      </c>
      <c r="C11" s="15">
        <v>791066.41999999993</v>
      </c>
    </row>
    <row r="12" spans="1:3" x14ac:dyDescent="0.3">
      <c r="A12" s="13" t="s">
        <v>27</v>
      </c>
      <c r="B12" s="15">
        <v>10882697.270000003</v>
      </c>
      <c r="C12" s="15">
        <v>1786735.2699999996</v>
      </c>
    </row>
    <row r="13" spans="1:3" x14ac:dyDescent="0.3">
      <c r="A13" s="13" t="s">
        <v>28</v>
      </c>
      <c r="B13" s="15">
        <v>21671431.020000018</v>
      </c>
      <c r="C13" s="15">
        <v>3439781.0200000014</v>
      </c>
    </row>
    <row r="14" spans="1:3" x14ac:dyDescent="0.3">
      <c r="A14" s="13" t="s">
        <v>29</v>
      </c>
      <c r="B14" s="15">
        <v>12651417.499999998</v>
      </c>
      <c r="C14" s="15">
        <v>1370102.5</v>
      </c>
    </row>
    <row r="15" spans="1:3" x14ac:dyDescent="0.3">
      <c r="A15" s="13" t="s">
        <v>30</v>
      </c>
      <c r="B15" s="15">
        <v>17367228.980000004</v>
      </c>
      <c r="C15" s="15">
        <v>2717329.9799999991</v>
      </c>
    </row>
    <row r="16" spans="1:3" x14ac:dyDescent="0.3">
      <c r="A16" s="13" t="s">
        <v>47</v>
      </c>
      <c r="B16" s="15">
        <v>118726350.26000004</v>
      </c>
      <c r="C16" s="15">
        <v>16893702.260000002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8435-CABA-454F-9125-2F03A48BAE65}">
  <dimension ref="A3:C10"/>
  <sheetViews>
    <sheetView showGridLines="0" workbookViewId="0">
      <selection activeCell="A15" sqref="A15"/>
    </sheetView>
  </sheetViews>
  <sheetFormatPr defaultRowHeight="14.4" x14ac:dyDescent="0.3"/>
  <cols>
    <col min="1" max="1" width="21.5546875" bestFit="1" customWidth="1"/>
    <col min="2" max="2" width="12.109375" bestFit="1" customWidth="1"/>
  </cols>
  <sheetData>
    <row r="3" spans="1:3" x14ac:dyDescent="0.3">
      <c r="A3" s="12" t="s">
        <v>46</v>
      </c>
      <c r="B3" t="s">
        <v>42</v>
      </c>
    </row>
    <row r="4" spans="1:3" x14ac:dyDescent="0.3">
      <c r="A4" s="13" t="s">
        <v>14</v>
      </c>
      <c r="B4" s="15">
        <v>24887654.885000005</v>
      </c>
      <c r="C4" s="15"/>
    </row>
    <row r="5" spans="1:3" x14ac:dyDescent="0.3">
      <c r="A5" s="13" t="s">
        <v>16</v>
      </c>
      <c r="B5" s="15">
        <v>24354172.280000009</v>
      </c>
      <c r="C5" s="15"/>
    </row>
    <row r="6" spans="1:3" x14ac:dyDescent="0.3">
      <c r="A6" s="13" t="s">
        <v>17</v>
      </c>
      <c r="B6" s="15">
        <v>23505340.820000011</v>
      </c>
      <c r="C6" s="15"/>
    </row>
    <row r="7" spans="1:3" x14ac:dyDescent="0.3">
      <c r="A7" s="13" t="s">
        <v>18</v>
      </c>
      <c r="B7" s="15">
        <v>20949352.109999999</v>
      </c>
      <c r="C7" s="15"/>
    </row>
    <row r="8" spans="1:3" x14ac:dyDescent="0.3">
      <c r="A8" s="13" t="s">
        <v>15</v>
      </c>
      <c r="B8" s="15">
        <v>25029830.165000014</v>
      </c>
      <c r="C8" s="15"/>
    </row>
    <row r="9" spans="1:3" x14ac:dyDescent="0.3">
      <c r="A9" s="13" t="s">
        <v>47</v>
      </c>
      <c r="B9" s="15">
        <v>118726350.26000005</v>
      </c>
      <c r="C9" s="15"/>
    </row>
    <row r="10" spans="1:3" x14ac:dyDescent="0.3">
      <c r="C10" s="1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EDE1-61E3-4A75-8E57-77CB7917CEDB}">
  <dimension ref="A3:B16"/>
  <sheetViews>
    <sheetView showGridLines="0" workbookViewId="0">
      <selection activeCell="I2" sqref="D1:I2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3" spans="1:2" x14ac:dyDescent="0.3">
      <c r="A3" s="12" t="s">
        <v>46</v>
      </c>
      <c r="B3" t="s">
        <v>44</v>
      </c>
    </row>
    <row r="4" spans="1:2" x14ac:dyDescent="0.3">
      <c r="A4" s="13" t="s">
        <v>19</v>
      </c>
      <c r="B4" s="15">
        <v>7307403.5</v>
      </c>
    </row>
    <row r="5" spans="1:2" x14ac:dyDescent="0.3">
      <c r="A5" s="13" t="s">
        <v>20</v>
      </c>
      <c r="B5" s="15">
        <v>7699201</v>
      </c>
    </row>
    <row r="6" spans="1:2" x14ac:dyDescent="0.3">
      <c r="A6" s="13" t="s">
        <v>21</v>
      </c>
      <c r="B6" s="15">
        <v>6124026</v>
      </c>
    </row>
    <row r="7" spans="1:2" x14ac:dyDescent="0.3">
      <c r="A7" s="13" t="s">
        <v>22</v>
      </c>
      <c r="B7" s="15">
        <v>7429392.5</v>
      </c>
    </row>
    <row r="8" spans="1:2" x14ac:dyDescent="0.3">
      <c r="A8" s="13" t="s">
        <v>23</v>
      </c>
      <c r="B8" s="15">
        <v>6767911</v>
      </c>
    </row>
    <row r="9" spans="1:2" x14ac:dyDescent="0.3">
      <c r="A9" s="13" t="s">
        <v>24</v>
      </c>
      <c r="B9" s="15">
        <v>10268972</v>
      </c>
    </row>
    <row r="10" spans="1:2" x14ac:dyDescent="0.3">
      <c r="A10" s="13" t="s">
        <v>25</v>
      </c>
      <c r="B10" s="15">
        <v>8833027.5</v>
      </c>
    </row>
    <row r="11" spans="1:2" x14ac:dyDescent="0.3">
      <c r="A11" s="13" t="s">
        <v>26</v>
      </c>
      <c r="B11" s="15">
        <v>6325959</v>
      </c>
    </row>
    <row r="12" spans="1:2" x14ac:dyDescent="0.3">
      <c r="A12" s="13" t="s">
        <v>27</v>
      </c>
      <c r="B12" s="15">
        <v>11575053</v>
      </c>
    </row>
    <row r="13" spans="1:2" x14ac:dyDescent="0.3">
      <c r="A13" s="13" t="s">
        <v>28</v>
      </c>
      <c r="B13" s="15">
        <v>23142112</v>
      </c>
    </row>
    <row r="14" spans="1:2" x14ac:dyDescent="0.3">
      <c r="A14" s="13" t="s">
        <v>29</v>
      </c>
      <c r="B14" s="15">
        <v>14115248</v>
      </c>
    </row>
    <row r="15" spans="1:2" x14ac:dyDescent="0.3">
      <c r="A15" s="13" t="s">
        <v>30</v>
      </c>
      <c r="B15" s="15">
        <v>18343293</v>
      </c>
    </row>
    <row r="16" spans="1:2" x14ac:dyDescent="0.3">
      <c r="A16" s="13" t="s">
        <v>47</v>
      </c>
      <c r="B16" s="15">
        <v>127931598.5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F0F0-0304-4C26-84FA-F28E25FFC2B8}">
  <dimension ref="A3:C10"/>
  <sheetViews>
    <sheetView showGridLines="0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3" width="9.88671875" bestFit="1" customWidth="1"/>
  </cols>
  <sheetData>
    <row r="3" spans="1:3" x14ac:dyDescent="0.3">
      <c r="A3" s="12" t="s">
        <v>46</v>
      </c>
      <c r="B3" t="s">
        <v>55</v>
      </c>
      <c r="C3" t="s">
        <v>54</v>
      </c>
    </row>
    <row r="4" spans="1:3" x14ac:dyDescent="0.3">
      <c r="A4" s="13" t="s">
        <v>61</v>
      </c>
      <c r="B4" s="11">
        <v>93</v>
      </c>
      <c r="C4" s="16">
        <v>13815307.885000004</v>
      </c>
    </row>
    <row r="5" spans="1:3" x14ac:dyDescent="0.3">
      <c r="A5" s="13" t="s">
        <v>62</v>
      </c>
      <c r="B5" s="11">
        <v>93</v>
      </c>
      <c r="C5" s="16">
        <v>15390801.879999995</v>
      </c>
    </row>
    <row r="6" spans="1:3" x14ac:dyDescent="0.3">
      <c r="A6" s="13" t="s">
        <v>63</v>
      </c>
      <c r="B6" s="11">
        <v>202</v>
      </c>
      <c r="C6" s="16">
        <v>33011143.95000001</v>
      </c>
    </row>
    <row r="7" spans="1:3" x14ac:dyDescent="0.3">
      <c r="A7" s="13" t="s">
        <v>64</v>
      </c>
      <c r="B7" s="11">
        <v>109</v>
      </c>
      <c r="C7" s="16">
        <v>18250059.465</v>
      </c>
    </row>
    <row r="8" spans="1:3" x14ac:dyDescent="0.3">
      <c r="A8" s="13" t="s">
        <v>65</v>
      </c>
      <c r="B8" s="11">
        <v>109</v>
      </c>
      <c r="C8" s="16">
        <v>20511921.02</v>
      </c>
    </row>
    <row r="9" spans="1:3" x14ac:dyDescent="0.3">
      <c r="A9" s="13" t="s">
        <v>66</v>
      </c>
      <c r="B9" s="11">
        <v>94</v>
      </c>
      <c r="C9" s="16">
        <v>17747116.059999999</v>
      </c>
    </row>
    <row r="10" spans="1:3" x14ac:dyDescent="0.3">
      <c r="A10" s="13" t="s">
        <v>47</v>
      </c>
      <c r="B10" s="11">
        <v>700</v>
      </c>
      <c r="C10" s="16">
        <v>118726350.25999999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DATA</vt:lpstr>
      <vt:lpstr>DASHBOARD(1)</vt:lpstr>
      <vt:lpstr>DASHBOARD(2)</vt:lpstr>
      <vt:lpstr>REPORT</vt:lpstr>
      <vt:lpstr>KEY_METRICES</vt:lpstr>
      <vt:lpstr>MONTHLY_R&amp;P</vt:lpstr>
      <vt:lpstr>COUNTRYWISE_REVENUE</vt:lpstr>
      <vt:lpstr>MONTHLY_GS</vt:lpstr>
      <vt:lpstr>PRODUCT_SUMMARY(1)</vt:lpstr>
      <vt:lpstr>PRODUCT_SUMMARY(2)</vt:lpstr>
      <vt:lpstr>'DASHBOARD(2)'!all</vt:lpstr>
      <vt:lpstr>all</vt:lpstr>
      <vt:lpstr>REPORT!Criteria</vt:lpstr>
      <vt:lpstr>'DASHBOARD(2)'!Dashboard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SACHIN PAL</cp:lastModifiedBy>
  <dcterms:created xsi:type="dcterms:W3CDTF">2014-01-28T02:45:41Z</dcterms:created>
  <dcterms:modified xsi:type="dcterms:W3CDTF">2025-01-08T03:07:53Z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