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E:\LOYAL GUARDIAN\Niwantha Sir\New folder (2)\Region-wise Performance\"/>
    </mc:Choice>
  </mc:AlternateContent>
  <xr:revisionPtr revIDLastSave="0" documentId="13_ncr:1_{CBCC9856-12C3-4EDF-A045-AB50913697C7}" xr6:coauthVersionLast="47" xr6:coauthVersionMax="47" xr10:uidLastSave="{00000000-0000-0000-0000-000000000000}"/>
  <bookViews>
    <workbookView xWindow="-108" yWindow="-108" windowWidth="23256" windowHeight="12456" firstSheet="2" activeTab="2" xr2:uid="{CDC51E3D-D1BC-46DE-90CF-A066A0166903}"/>
  </bookViews>
  <sheets>
    <sheet name="Debtor_dataset" sheetId="6" state="hidden" r:id="rId1"/>
    <sheet name="PV" sheetId="3" state="hidden" r:id="rId2"/>
    <sheet name="Report" sheetId="7" r:id="rId3"/>
    <sheet name="ALL_Loans" sheetId="4" state="hidden" r:id="rId4"/>
    <sheet name="KEY" sheetId="1" state="hidden" r:id="rId5"/>
    <sheet name="All_OC" sheetId="2" state="hidden" r:id="rId6"/>
  </sheets>
  <definedNames>
    <definedName name="_xlcn.WorksheetConnection_Book1Table21" hidden="1">Table2[]</definedName>
    <definedName name="_xlcn.WorksheetConnection_Book1Table31" hidden="1">Table3[]</definedName>
    <definedName name="_xlcn.WorksheetConnection_Book1Table41" hidden="1">Table4[]</definedName>
    <definedName name="_xlcn.WorksheetConnection_Book1Table51" hidden="1">Table5[]</definedName>
    <definedName name="Slicer_Active_OC">#N/A</definedName>
    <definedName name="Slicer_Arrears_Type">#N/A</definedName>
  </definedNames>
  <calcPr calcId="191029"/>
  <pivotCaches>
    <pivotCache cacheId="0" r:id="rId7"/>
    <pivotCache cacheId="1" r:id="rId8"/>
    <pivotCache cacheId="2" r:id="rId9"/>
    <pivotCache cacheId="3" r:id="rId10"/>
    <pivotCache cacheId="4" r:id="rId11"/>
    <pivotCache cacheId="132" r:id="rId12"/>
    <pivotCache cacheId="139"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5" name="Table5" connection="WorksheetConnection_Book1!Table5"/>
          <x15:modelTable id="Table4" name="Table4" connection="WorksheetConnection_Book1!Table4"/>
          <x15:modelTable id="Table3" name="Table3" connection="WorksheetConnection_Book1!Table3"/>
          <x15:modelTable id="Table2" name="Table2" connection="WorksheetConnection_Book1!Table2"/>
        </x15:modelTables>
        <x15:modelRelationships>
          <x15:modelRelationship fromTable="Table2" fromColumn="Credit Officer" toTable="Table3" toColumn="Credit Officer"/>
          <x15:modelRelationship fromTable="Table4" fromColumn="Credit Officer" toTable="Table3" toColumn="Credit Officer"/>
          <x15:modelRelationship fromTable="Table5" fromColumn="Credit Officer" toTable="Table3" toColumn="Credit Office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4" i="3" l="1"/>
  <c r="AU14" i="3"/>
  <c r="L5" i="3"/>
  <c r="L4" i="3"/>
  <c r="K7" i="3"/>
  <c r="J7" i="3"/>
  <c r="AV15" i="3"/>
  <c r="AV14" i="3"/>
  <c r="AU15" i="3"/>
  <c r="AR14" i="3" a="1"/>
  <c r="AR14" i="3" s="1"/>
  <c r="AN19" i="3" a="1"/>
  <c r="AN19" i="3" s="1"/>
  <c r="AN9" i="3" a="1"/>
  <c r="AN9" i="3" s="1"/>
  <c r="AR4" i="3" a="1"/>
  <c r="AR4" i="3" s="1"/>
  <c r="AF16" i="3" a="1"/>
  <c r="AF16" i="3" s="1"/>
  <c r="AH5" i="3" a="1"/>
  <c r="AH5" i="3" s="1"/>
  <c r="AF5" i="3" a="1"/>
  <c r="AF5" i="3" s="1"/>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J4" i="3" a="1"/>
  <c r="J4" i="3" s="1"/>
  <c r="I4" i="3" a="1"/>
  <c r="I4" i="3" s="1"/>
  <c r="H4" i="3" a="1"/>
  <c r="H4" i="3" s="1"/>
  <c r="AE2" i="2"/>
  <c r="AE11" i="2"/>
  <c r="AE16" i="2"/>
  <c r="AE17" i="2"/>
  <c r="AE19" i="2"/>
  <c r="AE24" i="2"/>
  <c r="AE25" i="2"/>
  <c r="AE27" i="2"/>
  <c r="AE32" i="2"/>
  <c r="AE33" i="2"/>
  <c r="AE35" i="2"/>
  <c r="AE40" i="2"/>
  <c r="AE41" i="2"/>
  <c r="AE43" i="2"/>
  <c r="AE48" i="2"/>
  <c r="AE49" i="2"/>
  <c r="AE51" i="2"/>
  <c r="AE56" i="2"/>
  <c r="AE57" i="2"/>
  <c r="AE59" i="2"/>
  <c r="AE64" i="2"/>
  <c r="AE65" i="2"/>
  <c r="AE67" i="2"/>
  <c r="AE72" i="2"/>
  <c r="AE73" i="2"/>
  <c r="AE75" i="2"/>
  <c r="AE80" i="2"/>
  <c r="AE81" i="2"/>
  <c r="AE83" i="2"/>
  <c r="AE88" i="2"/>
  <c r="AE89" i="2"/>
  <c r="AE91" i="2"/>
  <c r="AE96" i="2"/>
  <c r="AE97" i="2"/>
  <c r="AE99" i="2"/>
  <c r="AE104" i="2"/>
  <c r="AE105" i="2"/>
  <c r="AE107" i="2"/>
  <c r="AE112" i="2"/>
  <c r="AE113" i="2"/>
  <c r="AE115" i="2"/>
  <c r="AE120" i="2"/>
  <c r="AE121" i="2"/>
  <c r="AE123" i="2"/>
  <c r="AE128" i="2"/>
  <c r="AE129" i="2"/>
  <c r="AE131" i="2"/>
  <c r="AE136" i="2"/>
  <c r="AE137" i="2"/>
  <c r="AE139" i="2"/>
  <c r="AE144" i="2"/>
  <c r="AE145" i="2"/>
  <c r="AE147" i="2"/>
  <c r="AE152" i="2"/>
  <c r="AE153" i="2"/>
  <c r="AE155" i="2"/>
  <c r="AE160" i="2"/>
  <c r="AE161" i="2"/>
  <c r="AE163" i="2"/>
  <c r="AE168" i="2"/>
  <c r="AE169" i="2"/>
  <c r="AE171" i="2"/>
  <c r="AE176" i="2"/>
  <c r="AE177" i="2"/>
  <c r="AE179" i="2"/>
  <c r="AE184" i="2"/>
  <c r="AE185" i="2"/>
  <c r="AE187" i="2"/>
  <c r="AE192" i="2"/>
  <c r="AE193" i="2"/>
  <c r="AE195" i="2"/>
  <c r="AE200" i="2"/>
  <c r="AE201" i="2"/>
  <c r="AE203" i="2"/>
  <c r="AE208" i="2"/>
  <c r="AE209" i="2"/>
  <c r="AE211" i="2"/>
  <c r="AE216" i="2"/>
  <c r="AE217" i="2"/>
  <c r="AE219" i="2"/>
  <c r="AE224" i="2"/>
  <c r="AE225" i="2"/>
  <c r="AE227" i="2"/>
  <c r="AE232" i="2"/>
  <c r="AE233" i="2"/>
  <c r="AE235" i="2"/>
  <c r="AE240" i="2"/>
  <c r="AE241" i="2"/>
  <c r="AE243" i="2"/>
  <c r="AE248" i="2"/>
  <c r="AE249" i="2"/>
  <c r="AE251" i="2"/>
  <c r="AE256" i="2"/>
  <c r="AE257" i="2"/>
  <c r="AE259" i="2"/>
  <c r="AE264" i="2"/>
  <c r="AE265" i="2"/>
  <c r="AE267" i="2"/>
  <c r="AE272" i="2"/>
  <c r="AE273" i="2"/>
  <c r="AE275" i="2"/>
  <c r="AE278" i="2"/>
  <c r="AE281" i="2"/>
  <c r="AE283" i="2"/>
  <c r="AE288" i="2"/>
  <c r="AE289" i="2"/>
  <c r="AE291" i="2"/>
  <c r="AE296" i="2"/>
  <c r="AE297" i="2"/>
  <c r="AE299" i="2"/>
  <c r="AE305" i="2"/>
  <c r="AE307" i="2"/>
  <c r="AE312" i="2"/>
  <c r="AE313" i="2"/>
  <c r="AE315" i="2"/>
  <c r="AE320" i="2"/>
  <c r="AE321" i="2"/>
  <c r="AE323" i="2"/>
  <c r="AE328" i="2"/>
  <c r="AE329" i="2"/>
  <c r="AE331" i="2"/>
  <c r="AE336" i="2"/>
  <c r="AE337" i="2"/>
  <c r="AE339" i="2"/>
  <c r="AE342" i="2"/>
  <c r="AE345" i="2"/>
  <c r="AE347" i="2"/>
  <c r="AE352" i="2"/>
  <c r="AE353" i="2"/>
  <c r="AE355" i="2"/>
  <c r="AE360" i="2"/>
  <c r="AE361" i="2"/>
  <c r="AE363" i="2"/>
  <c r="AE369" i="2"/>
  <c r="AE371" i="2"/>
  <c r="AE376" i="2"/>
  <c r="AE377" i="2"/>
  <c r="AE379" i="2"/>
  <c r="AE384" i="2"/>
  <c r="AE385" i="2"/>
  <c r="AE387" i="2"/>
  <c r="AE392" i="2"/>
  <c r="AE393" i="2"/>
  <c r="AE395" i="2"/>
  <c r="AE400" i="2"/>
  <c r="AE401" i="2"/>
  <c r="AE403" i="2"/>
  <c r="AE406" i="2"/>
  <c r="AE409" i="2"/>
  <c r="AE411" i="2"/>
  <c r="AE416" i="2"/>
  <c r="AE417" i="2"/>
  <c r="AE419" i="2"/>
  <c r="AE424" i="2"/>
  <c r="AE425" i="2"/>
  <c r="AE427" i="2"/>
  <c r="AE433" i="2"/>
  <c r="AE435" i="2"/>
  <c r="AE440" i="2"/>
  <c r="AE441" i="2"/>
  <c r="AE443" i="2"/>
  <c r="AE449" i="2"/>
  <c r="AE451" i="2"/>
  <c r="AE456" i="2"/>
  <c r="AE457" i="2"/>
  <c r="AE459" i="2"/>
  <c r="AE464" i="2"/>
  <c r="AE465" i="2"/>
  <c r="AE467" i="2"/>
  <c r="AE470" i="2"/>
  <c r="AE473" i="2"/>
  <c r="AE475" i="2"/>
  <c r="AE480" i="2"/>
  <c r="AE481" i="2"/>
  <c r="AE483" i="2"/>
  <c r="AE488" i="2"/>
  <c r="AE489" i="2"/>
  <c r="AE491" i="2"/>
  <c r="AE497" i="2"/>
  <c r="AE499" i="2"/>
  <c r="AE504" i="2"/>
  <c r="AE505" i="2"/>
  <c r="AE507" i="2"/>
  <c r="AE513" i="2"/>
  <c r="AE515" i="2"/>
  <c r="AE520" i="2"/>
  <c r="AE521" i="2"/>
  <c r="AD2" i="2"/>
  <c r="AD3" i="2"/>
  <c r="AE3" i="2" s="1"/>
  <c r="AD4" i="2"/>
  <c r="AE4" i="2" s="1"/>
  <c r="AD5" i="2"/>
  <c r="AE5" i="2" s="1"/>
  <c r="AD6" i="2"/>
  <c r="AE6" i="2" s="1"/>
  <c r="AD7" i="2"/>
  <c r="AE7" i="2" s="1"/>
  <c r="AD8" i="2"/>
  <c r="AE8" i="2" s="1"/>
  <c r="AD9" i="2"/>
  <c r="AE9" i="2" s="1"/>
  <c r="AD10" i="2"/>
  <c r="AE10" i="2" s="1"/>
  <c r="AD11" i="2"/>
  <c r="AD12" i="2"/>
  <c r="AE12" i="2" s="1"/>
  <c r="AD13" i="2"/>
  <c r="AE13" i="2" s="1"/>
  <c r="AD14" i="2"/>
  <c r="AE14" i="2" s="1"/>
  <c r="AD15" i="2"/>
  <c r="AE15" i="2" s="1"/>
  <c r="AD16" i="2"/>
  <c r="AD17" i="2"/>
  <c r="AD18" i="2"/>
  <c r="AE18" i="2" s="1"/>
  <c r="AD19" i="2"/>
  <c r="AD20" i="2"/>
  <c r="AE20" i="2" s="1"/>
  <c r="AD21" i="2"/>
  <c r="AE21" i="2" s="1"/>
  <c r="AD22" i="2"/>
  <c r="AE22" i="2" s="1"/>
  <c r="AD23" i="2"/>
  <c r="AE23" i="2" s="1"/>
  <c r="AD24" i="2"/>
  <c r="AD25" i="2"/>
  <c r="AD26" i="2"/>
  <c r="AE26" i="2" s="1"/>
  <c r="AD27" i="2"/>
  <c r="AD28" i="2"/>
  <c r="AE28" i="2" s="1"/>
  <c r="AD29" i="2"/>
  <c r="AE29" i="2" s="1"/>
  <c r="AD30" i="2"/>
  <c r="AE30" i="2" s="1"/>
  <c r="AD31" i="2"/>
  <c r="AE31" i="2" s="1"/>
  <c r="AD32" i="2"/>
  <c r="AD33" i="2"/>
  <c r="AD34" i="2"/>
  <c r="AE34" i="2" s="1"/>
  <c r="AD35" i="2"/>
  <c r="AD36" i="2"/>
  <c r="AE36" i="2" s="1"/>
  <c r="AD37" i="2"/>
  <c r="AE37" i="2" s="1"/>
  <c r="AD38" i="2"/>
  <c r="AE38" i="2" s="1"/>
  <c r="AD39" i="2"/>
  <c r="AE39" i="2" s="1"/>
  <c r="AD40" i="2"/>
  <c r="AD41" i="2"/>
  <c r="AD42" i="2"/>
  <c r="AE42" i="2" s="1"/>
  <c r="AD43" i="2"/>
  <c r="AD44" i="2"/>
  <c r="AE44" i="2" s="1"/>
  <c r="AD45" i="2"/>
  <c r="AE45" i="2" s="1"/>
  <c r="AD46" i="2"/>
  <c r="AE46" i="2" s="1"/>
  <c r="AD47" i="2"/>
  <c r="AE47" i="2" s="1"/>
  <c r="AD48" i="2"/>
  <c r="AD49" i="2"/>
  <c r="AD50" i="2"/>
  <c r="AE50" i="2" s="1"/>
  <c r="AD51" i="2"/>
  <c r="AD52" i="2"/>
  <c r="AE52" i="2" s="1"/>
  <c r="AD53" i="2"/>
  <c r="AE53" i="2" s="1"/>
  <c r="AD54" i="2"/>
  <c r="AE54" i="2" s="1"/>
  <c r="AD55" i="2"/>
  <c r="AE55" i="2" s="1"/>
  <c r="AD56" i="2"/>
  <c r="AD57" i="2"/>
  <c r="AD58" i="2"/>
  <c r="AE58" i="2" s="1"/>
  <c r="AD59" i="2"/>
  <c r="AD60" i="2"/>
  <c r="AE60" i="2" s="1"/>
  <c r="AD61" i="2"/>
  <c r="AE61" i="2" s="1"/>
  <c r="AD62" i="2"/>
  <c r="AE62" i="2" s="1"/>
  <c r="AD63" i="2"/>
  <c r="AE63" i="2" s="1"/>
  <c r="AD64" i="2"/>
  <c r="AD65" i="2"/>
  <c r="AD66" i="2"/>
  <c r="AE66" i="2" s="1"/>
  <c r="AD67" i="2"/>
  <c r="AD68" i="2"/>
  <c r="AE68" i="2" s="1"/>
  <c r="AD69" i="2"/>
  <c r="AE69" i="2" s="1"/>
  <c r="AD70" i="2"/>
  <c r="AE70" i="2" s="1"/>
  <c r="AD71" i="2"/>
  <c r="AE71" i="2" s="1"/>
  <c r="AD72" i="2"/>
  <c r="AD73" i="2"/>
  <c r="AD74" i="2"/>
  <c r="AE74" i="2" s="1"/>
  <c r="AD75" i="2"/>
  <c r="AD76" i="2"/>
  <c r="AE76" i="2" s="1"/>
  <c r="AD77" i="2"/>
  <c r="AE77" i="2" s="1"/>
  <c r="AD78" i="2"/>
  <c r="AE78" i="2" s="1"/>
  <c r="AD79" i="2"/>
  <c r="AE79" i="2" s="1"/>
  <c r="AD80" i="2"/>
  <c r="AD81" i="2"/>
  <c r="AD82" i="2"/>
  <c r="AE82" i="2" s="1"/>
  <c r="AD83" i="2"/>
  <c r="AD84" i="2"/>
  <c r="AE84" i="2" s="1"/>
  <c r="AD85" i="2"/>
  <c r="AE85" i="2" s="1"/>
  <c r="AD86" i="2"/>
  <c r="AE86" i="2" s="1"/>
  <c r="AD87" i="2"/>
  <c r="AE87" i="2" s="1"/>
  <c r="AD88" i="2"/>
  <c r="AD89" i="2"/>
  <c r="AD90" i="2"/>
  <c r="AE90" i="2" s="1"/>
  <c r="AD91" i="2"/>
  <c r="AD92" i="2"/>
  <c r="AE92" i="2" s="1"/>
  <c r="AD93" i="2"/>
  <c r="AE93" i="2" s="1"/>
  <c r="AD94" i="2"/>
  <c r="AE94" i="2" s="1"/>
  <c r="AD95" i="2"/>
  <c r="AE95" i="2" s="1"/>
  <c r="AD96" i="2"/>
  <c r="AD97" i="2"/>
  <c r="AD98" i="2"/>
  <c r="AE98" i="2" s="1"/>
  <c r="AD99" i="2"/>
  <c r="AD100" i="2"/>
  <c r="AE100" i="2" s="1"/>
  <c r="AD101" i="2"/>
  <c r="AE101" i="2" s="1"/>
  <c r="AD102" i="2"/>
  <c r="AE102" i="2" s="1"/>
  <c r="AD103" i="2"/>
  <c r="AE103" i="2" s="1"/>
  <c r="AD104" i="2"/>
  <c r="AD105" i="2"/>
  <c r="AD106" i="2"/>
  <c r="AE106" i="2" s="1"/>
  <c r="AD107" i="2"/>
  <c r="AD108" i="2"/>
  <c r="AE108" i="2" s="1"/>
  <c r="AD109" i="2"/>
  <c r="AE109" i="2" s="1"/>
  <c r="AD110" i="2"/>
  <c r="AE110" i="2" s="1"/>
  <c r="AD111" i="2"/>
  <c r="AE111" i="2" s="1"/>
  <c r="AD112" i="2"/>
  <c r="AD113" i="2"/>
  <c r="AD114" i="2"/>
  <c r="AE114" i="2" s="1"/>
  <c r="AD115" i="2"/>
  <c r="AD116" i="2"/>
  <c r="AE116" i="2" s="1"/>
  <c r="AD117" i="2"/>
  <c r="AE117" i="2" s="1"/>
  <c r="AD118" i="2"/>
  <c r="AE118" i="2" s="1"/>
  <c r="AD119" i="2"/>
  <c r="AE119" i="2" s="1"/>
  <c r="AD120" i="2"/>
  <c r="AD121" i="2"/>
  <c r="AD122" i="2"/>
  <c r="AE122" i="2" s="1"/>
  <c r="AD123" i="2"/>
  <c r="AD124" i="2"/>
  <c r="AE124" i="2" s="1"/>
  <c r="AD125" i="2"/>
  <c r="AE125" i="2" s="1"/>
  <c r="AD126" i="2"/>
  <c r="AE126" i="2" s="1"/>
  <c r="AD127" i="2"/>
  <c r="AE127" i="2" s="1"/>
  <c r="AD128" i="2"/>
  <c r="AD129" i="2"/>
  <c r="AD130" i="2"/>
  <c r="AE130" i="2" s="1"/>
  <c r="AD131" i="2"/>
  <c r="AD132" i="2"/>
  <c r="AE132" i="2" s="1"/>
  <c r="AD133" i="2"/>
  <c r="AE133" i="2" s="1"/>
  <c r="AD134" i="2"/>
  <c r="AE134" i="2" s="1"/>
  <c r="AD135" i="2"/>
  <c r="AE135" i="2" s="1"/>
  <c r="AD136" i="2"/>
  <c r="AD137" i="2"/>
  <c r="AD138" i="2"/>
  <c r="AE138" i="2" s="1"/>
  <c r="AD139" i="2"/>
  <c r="AD140" i="2"/>
  <c r="AE140" i="2" s="1"/>
  <c r="AD141" i="2"/>
  <c r="AE141" i="2" s="1"/>
  <c r="AD142" i="2"/>
  <c r="AE142" i="2" s="1"/>
  <c r="AD143" i="2"/>
  <c r="AE143" i="2" s="1"/>
  <c r="AD144" i="2"/>
  <c r="AD145" i="2"/>
  <c r="AD146" i="2"/>
  <c r="AE146" i="2" s="1"/>
  <c r="AD147" i="2"/>
  <c r="AD148" i="2"/>
  <c r="AE148" i="2" s="1"/>
  <c r="AD149" i="2"/>
  <c r="AE149" i="2" s="1"/>
  <c r="AD150" i="2"/>
  <c r="AE150" i="2" s="1"/>
  <c r="AD151" i="2"/>
  <c r="AE151" i="2" s="1"/>
  <c r="AD152" i="2"/>
  <c r="AD153" i="2"/>
  <c r="AD154" i="2"/>
  <c r="AE154" i="2" s="1"/>
  <c r="AD155" i="2"/>
  <c r="AD156" i="2"/>
  <c r="AE156" i="2" s="1"/>
  <c r="AD157" i="2"/>
  <c r="AE157" i="2" s="1"/>
  <c r="AD158" i="2"/>
  <c r="AE158" i="2" s="1"/>
  <c r="AD159" i="2"/>
  <c r="AE159" i="2" s="1"/>
  <c r="AD160" i="2"/>
  <c r="AD161" i="2"/>
  <c r="AD162" i="2"/>
  <c r="AE162" i="2" s="1"/>
  <c r="AD163" i="2"/>
  <c r="AD164" i="2"/>
  <c r="AE164" i="2" s="1"/>
  <c r="AD165" i="2"/>
  <c r="AE165" i="2" s="1"/>
  <c r="AD166" i="2"/>
  <c r="AE166" i="2" s="1"/>
  <c r="AD167" i="2"/>
  <c r="AE167" i="2" s="1"/>
  <c r="AD168" i="2"/>
  <c r="AD169" i="2"/>
  <c r="AD170" i="2"/>
  <c r="AE170" i="2" s="1"/>
  <c r="AD171" i="2"/>
  <c r="AD172" i="2"/>
  <c r="AE172" i="2" s="1"/>
  <c r="AD173" i="2"/>
  <c r="AE173" i="2" s="1"/>
  <c r="AD174" i="2"/>
  <c r="AE174" i="2" s="1"/>
  <c r="AD175" i="2"/>
  <c r="AE175" i="2" s="1"/>
  <c r="AD176" i="2"/>
  <c r="AD177" i="2"/>
  <c r="AD178" i="2"/>
  <c r="AE178" i="2" s="1"/>
  <c r="AD179" i="2"/>
  <c r="AD180" i="2"/>
  <c r="AE180" i="2" s="1"/>
  <c r="AD181" i="2"/>
  <c r="AE181" i="2" s="1"/>
  <c r="AD182" i="2"/>
  <c r="AE182" i="2" s="1"/>
  <c r="AD183" i="2"/>
  <c r="AE183" i="2" s="1"/>
  <c r="AD184" i="2"/>
  <c r="AD185" i="2"/>
  <c r="AD186" i="2"/>
  <c r="AE186" i="2" s="1"/>
  <c r="AD187" i="2"/>
  <c r="AD188" i="2"/>
  <c r="AE188" i="2" s="1"/>
  <c r="AD189" i="2"/>
  <c r="AE189" i="2" s="1"/>
  <c r="AD190" i="2"/>
  <c r="AE190" i="2" s="1"/>
  <c r="AD191" i="2"/>
  <c r="AE191" i="2" s="1"/>
  <c r="AD192" i="2"/>
  <c r="AD193" i="2"/>
  <c r="AD194" i="2"/>
  <c r="AE194" i="2" s="1"/>
  <c r="AD195" i="2"/>
  <c r="AD196" i="2"/>
  <c r="AE196" i="2" s="1"/>
  <c r="AD197" i="2"/>
  <c r="AE197" i="2" s="1"/>
  <c r="AD198" i="2"/>
  <c r="AE198" i="2" s="1"/>
  <c r="AD199" i="2"/>
  <c r="AE199" i="2" s="1"/>
  <c r="AD200" i="2"/>
  <c r="AD201" i="2"/>
  <c r="AD202" i="2"/>
  <c r="AE202" i="2" s="1"/>
  <c r="AD203" i="2"/>
  <c r="AD204" i="2"/>
  <c r="AE204" i="2" s="1"/>
  <c r="AD205" i="2"/>
  <c r="AE205" i="2" s="1"/>
  <c r="AD206" i="2"/>
  <c r="AE206" i="2" s="1"/>
  <c r="AD207" i="2"/>
  <c r="AE207" i="2" s="1"/>
  <c r="AD208" i="2"/>
  <c r="AD209" i="2"/>
  <c r="AD210" i="2"/>
  <c r="AE210" i="2" s="1"/>
  <c r="AD211" i="2"/>
  <c r="AD212" i="2"/>
  <c r="AE212" i="2" s="1"/>
  <c r="AD213" i="2"/>
  <c r="AE213" i="2" s="1"/>
  <c r="AD214" i="2"/>
  <c r="AE214" i="2" s="1"/>
  <c r="AD215" i="2"/>
  <c r="AE215" i="2" s="1"/>
  <c r="AD216" i="2"/>
  <c r="AD217" i="2"/>
  <c r="AD218" i="2"/>
  <c r="AE218" i="2" s="1"/>
  <c r="AD219" i="2"/>
  <c r="AD220" i="2"/>
  <c r="AE220" i="2" s="1"/>
  <c r="AD221" i="2"/>
  <c r="AE221" i="2" s="1"/>
  <c r="AD222" i="2"/>
  <c r="AE222" i="2" s="1"/>
  <c r="AD223" i="2"/>
  <c r="AE223" i="2" s="1"/>
  <c r="AD224" i="2"/>
  <c r="AD225" i="2"/>
  <c r="AD226" i="2"/>
  <c r="AE226" i="2" s="1"/>
  <c r="AD227" i="2"/>
  <c r="AD228" i="2"/>
  <c r="AE228" i="2" s="1"/>
  <c r="AD229" i="2"/>
  <c r="AE229" i="2" s="1"/>
  <c r="AD230" i="2"/>
  <c r="AE230" i="2" s="1"/>
  <c r="AD231" i="2"/>
  <c r="AE231" i="2" s="1"/>
  <c r="AD232" i="2"/>
  <c r="AD233" i="2"/>
  <c r="AD234" i="2"/>
  <c r="AE234" i="2" s="1"/>
  <c r="AD235" i="2"/>
  <c r="AD236" i="2"/>
  <c r="AE236" i="2" s="1"/>
  <c r="AD237" i="2"/>
  <c r="AE237" i="2" s="1"/>
  <c r="AD238" i="2"/>
  <c r="AE238" i="2" s="1"/>
  <c r="AD239" i="2"/>
  <c r="AE239" i="2" s="1"/>
  <c r="AD240" i="2"/>
  <c r="AD241" i="2"/>
  <c r="AD242" i="2"/>
  <c r="AE242" i="2" s="1"/>
  <c r="AD243" i="2"/>
  <c r="AD244" i="2"/>
  <c r="AE244" i="2" s="1"/>
  <c r="AD245" i="2"/>
  <c r="AE245" i="2" s="1"/>
  <c r="AD246" i="2"/>
  <c r="AE246" i="2" s="1"/>
  <c r="AD247" i="2"/>
  <c r="AE247" i="2" s="1"/>
  <c r="AD248" i="2"/>
  <c r="AD249" i="2"/>
  <c r="AD250" i="2"/>
  <c r="AE250" i="2" s="1"/>
  <c r="AD251" i="2"/>
  <c r="AD252" i="2"/>
  <c r="AE252" i="2" s="1"/>
  <c r="AD253" i="2"/>
  <c r="AE253" i="2" s="1"/>
  <c r="AD254" i="2"/>
  <c r="AE254" i="2" s="1"/>
  <c r="AD255" i="2"/>
  <c r="AE255" i="2" s="1"/>
  <c r="AD256" i="2"/>
  <c r="AD257" i="2"/>
  <c r="AD258" i="2"/>
  <c r="AE258" i="2" s="1"/>
  <c r="AD259" i="2"/>
  <c r="AD260" i="2"/>
  <c r="AE260" i="2" s="1"/>
  <c r="AD261" i="2"/>
  <c r="AE261" i="2" s="1"/>
  <c r="AD262" i="2"/>
  <c r="AE262" i="2" s="1"/>
  <c r="AD263" i="2"/>
  <c r="AE263" i="2" s="1"/>
  <c r="AD264" i="2"/>
  <c r="AD265" i="2"/>
  <c r="AD266" i="2"/>
  <c r="AE266" i="2" s="1"/>
  <c r="AD267" i="2"/>
  <c r="AD268" i="2"/>
  <c r="AE268" i="2" s="1"/>
  <c r="AD269" i="2"/>
  <c r="AE269" i="2" s="1"/>
  <c r="AD270" i="2"/>
  <c r="AE270" i="2" s="1"/>
  <c r="AD271" i="2"/>
  <c r="AE271" i="2" s="1"/>
  <c r="AD272" i="2"/>
  <c r="AD273" i="2"/>
  <c r="AD274" i="2"/>
  <c r="AE274" i="2" s="1"/>
  <c r="AD275" i="2"/>
  <c r="AD276" i="2"/>
  <c r="AE276" i="2" s="1"/>
  <c r="AD277" i="2"/>
  <c r="AE277" i="2" s="1"/>
  <c r="AD278" i="2"/>
  <c r="AD279" i="2"/>
  <c r="AE279" i="2" s="1"/>
  <c r="AD280" i="2"/>
  <c r="AE280" i="2" s="1"/>
  <c r="AD281" i="2"/>
  <c r="AD282" i="2"/>
  <c r="AE282" i="2" s="1"/>
  <c r="AD283" i="2"/>
  <c r="AD284" i="2"/>
  <c r="AE284" i="2" s="1"/>
  <c r="AD285" i="2"/>
  <c r="AE285" i="2" s="1"/>
  <c r="AD286" i="2"/>
  <c r="AE286" i="2" s="1"/>
  <c r="AD287" i="2"/>
  <c r="AE287" i="2" s="1"/>
  <c r="AD288" i="2"/>
  <c r="AD289" i="2"/>
  <c r="AD290" i="2"/>
  <c r="AE290" i="2" s="1"/>
  <c r="AD291" i="2"/>
  <c r="AD292" i="2"/>
  <c r="AE292" i="2" s="1"/>
  <c r="AD293" i="2"/>
  <c r="AE293" i="2" s="1"/>
  <c r="AD294" i="2"/>
  <c r="AE294" i="2" s="1"/>
  <c r="AD295" i="2"/>
  <c r="AE295" i="2" s="1"/>
  <c r="AD296" i="2"/>
  <c r="AD297" i="2"/>
  <c r="AD298" i="2"/>
  <c r="AE298" i="2" s="1"/>
  <c r="AD299" i="2"/>
  <c r="AD300" i="2"/>
  <c r="AE300" i="2" s="1"/>
  <c r="AD301" i="2"/>
  <c r="AE301" i="2" s="1"/>
  <c r="AD302" i="2"/>
  <c r="AE302" i="2" s="1"/>
  <c r="AD303" i="2"/>
  <c r="AE303" i="2" s="1"/>
  <c r="AD304" i="2"/>
  <c r="AE304" i="2" s="1"/>
  <c r="AD305" i="2"/>
  <c r="AD306" i="2"/>
  <c r="AE306" i="2" s="1"/>
  <c r="AD307" i="2"/>
  <c r="AD308" i="2"/>
  <c r="AE308" i="2" s="1"/>
  <c r="AD309" i="2"/>
  <c r="AE309" i="2" s="1"/>
  <c r="AD310" i="2"/>
  <c r="AE310" i="2" s="1"/>
  <c r="AD311" i="2"/>
  <c r="AE311" i="2" s="1"/>
  <c r="AD312" i="2"/>
  <c r="AD313" i="2"/>
  <c r="AD314" i="2"/>
  <c r="AE314" i="2" s="1"/>
  <c r="AD315" i="2"/>
  <c r="AD316" i="2"/>
  <c r="AE316" i="2" s="1"/>
  <c r="AD317" i="2"/>
  <c r="AE317" i="2" s="1"/>
  <c r="AD318" i="2"/>
  <c r="AE318" i="2" s="1"/>
  <c r="AD319" i="2"/>
  <c r="AE319" i="2" s="1"/>
  <c r="AD320" i="2"/>
  <c r="AD321" i="2"/>
  <c r="AD322" i="2"/>
  <c r="AE322" i="2" s="1"/>
  <c r="AD323" i="2"/>
  <c r="AD324" i="2"/>
  <c r="AE324" i="2" s="1"/>
  <c r="AD325" i="2"/>
  <c r="AE325" i="2" s="1"/>
  <c r="AD326" i="2"/>
  <c r="AE326" i="2" s="1"/>
  <c r="AD327" i="2"/>
  <c r="AE327" i="2" s="1"/>
  <c r="AD328" i="2"/>
  <c r="AD329" i="2"/>
  <c r="AD330" i="2"/>
  <c r="AE330" i="2" s="1"/>
  <c r="AD331" i="2"/>
  <c r="AD332" i="2"/>
  <c r="AE332" i="2" s="1"/>
  <c r="AD333" i="2"/>
  <c r="AE333" i="2" s="1"/>
  <c r="AD334" i="2"/>
  <c r="AE334" i="2" s="1"/>
  <c r="AD335" i="2"/>
  <c r="AE335" i="2" s="1"/>
  <c r="AD336" i="2"/>
  <c r="AD337" i="2"/>
  <c r="AD338" i="2"/>
  <c r="AE338" i="2" s="1"/>
  <c r="AD339" i="2"/>
  <c r="AD340" i="2"/>
  <c r="AE340" i="2" s="1"/>
  <c r="AD341" i="2"/>
  <c r="AE341" i="2" s="1"/>
  <c r="AD342" i="2"/>
  <c r="AD343" i="2"/>
  <c r="AE343" i="2" s="1"/>
  <c r="AD344" i="2"/>
  <c r="AE344" i="2" s="1"/>
  <c r="AD345" i="2"/>
  <c r="AD346" i="2"/>
  <c r="AE346" i="2" s="1"/>
  <c r="AD347" i="2"/>
  <c r="AD348" i="2"/>
  <c r="AE348" i="2" s="1"/>
  <c r="AD349" i="2"/>
  <c r="AE349" i="2" s="1"/>
  <c r="AD350" i="2"/>
  <c r="AE350" i="2" s="1"/>
  <c r="AD351" i="2"/>
  <c r="AE351" i="2" s="1"/>
  <c r="AD352" i="2"/>
  <c r="AD353" i="2"/>
  <c r="AD354" i="2"/>
  <c r="AE354" i="2" s="1"/>
  <c r="AD355" i="2"/>
  <c r="AD356" i="2"/>
  <c r="AE356" i="2" s="1"/>
  <c r="AD357" i="2"/>
  <c r="AE357" i="2" s="1"/>
  <c r="AD358" i="2"/>
  <c r="AE358" i="2" s="1"/>
  <c r="AD359" i="2"/>
  <c r="AE359" i="2" s="1"/>
  <c r="AD360" i="2"/>
  <c r="AD361" i="2"/>
  <c r="AD362" i="2"/>
  <c r="AE362" i="2" s="1"/>
  <c r="AD363" i="2"/>
  <c r="AD364" i="2"/>
  <c r="AE364" i="2" s="1"/>
  <c r="AD365" i="2"/>
  <c r="AE365" i="2" s="1"/>
  <c r="AD366" i="2"/>
  <c r="AE366" i="2" s="1"/>
  <c r="AD367" i="2"/>
  <c r="AE367" i="2" s="1"/>
  <c r="AD368" i="2"/>
  <c r="AE368" i="2" s="1"/>
  <c r="AD369" i="2"/>
  <c r="AD370" i="2"/>
  <c r="AE370" i="2" s="1"/>
  <c r="AD371" i="2"/>
  <c r="AD372" i="2"/>
  <c r="AE372" i="2" s="1"/>
  <c r="AD373" i="2"/>
  <c r="AE373" i="2" s="1"/>
  <c r="AD374" i="2"/>
  <c r="AE374" i="2" s="1"/>
  <c r="AD375" i="2"/>
  <c r="AE375" i="2" s="1"/>
  <c r="AD376" i="2"/>
  <c r="AD377" i="2"/>
  <c r="AD378" i="2"/>
  <c r="AE378" i="2" s="1"/>
  <c r="AD379" i="2"/>
  <c r="AD380" i="2"/>
  <c r="AE380" i="2" s="1"/>
  <c r="AD381" i="2"/>
  <c r="AE381" i="2" s="1"/>
  <c r="AD382" i="2"/>
  <c r="AE382" i="2" s="1"/>
  <c r="AD383" i="2"/>
  <c r="AE383" i="2" s="1"/>
  <c r="AD384" i="2"/>
  <c r="AD385" i="2"/>
  <c r="AD386" i="2"/>
  <c r="AE386" i="2" s="1"/>
  <c r="AD387" i="2"/>
  <c r="AD388" i="2"/>
  <c r="AE388" i="2" s="1"/>
  <c r="AD389" i="2"/>
  <c r="AE389" i="2" s="1"/>
  <c r="AD390" i="2"/>
  <c r="AE390" i="2" s="1"/>
  <c r="AD391" i="2"/>
  <c r="AE391" i="2" s="1"/>
  <c r="AD392" i="2"/>
  <c r="AD393" i="2"/>
  <c r="AD394" i="2"/>
  <c r="AE394" i="2" s="1"/>
  <c r="AD395" i="2"/>
  <c r="AD396" i="2"/>
  <c r="AE396" i="2" s="1"/>
  <c r="AD397" i="2"/>
  <c r="AE397" i="2" s="1"/>
  <c r="AD398" i="2"/>
  <c r="AE398" i="2" s="1"/>
  <c r="AD399" i="2"/>
  <c r="AE399" i="2" s="1"/>
  <c r="AD400" i="2"/>
  <c r="AD401" i="2"/>
  <c r="AD402" i="2"/>
  <c r="AE402" i="2" s="1"/>
  <c r="AD403" i="2"/>
  <c r="AD404" i="2"/>
  <c r="AE404" i="2" s="1"/>
  <c r="AD405" i="2"/>
  <c r="AE405" i="2" s="1"/>
  <c r="AD406" i="2"/>
  <c r="AD407" i="2"/>
  <c r="AE407" i="2" s="1"/>
  <c r="AD408" i="2"/>
  <c r="AE408" i="2" s="1"/>
  <c r="AD409" i="2"/>
  <c r="AD410" i="2"/>
  <c r="AE410" i="2" s="1"/>
  <c r="AD411" i="2"/>
  <c r="AD412" i="2"/>
  <c r="AE412" i="2" s="1"/>
  <c r="AD413" i="2"/>
  <c r="AE413" i="2" s="1"/>
  <c r="AD414" i="2"/>
  <c r="AE414" i="2" s="1"/>
  <c r="AD415" i="2"/>
  <c r="AE415" i="2" s="1"/>
  <c r="AD416" i="2"/>
  <c r="AD417" i="2"/>
  <c r="AD418" i="2"/>
  <c r="AE418" i="2" s="1"/>
  <c r="AD419" i="2"/>
  <c r="AD420" i="2"/>
  <c r="AE420" i="2" s="1"/>
  <c r="AD421" i="2"/>
  <c r="AE421" i="2" s="1"/>
  <c r="AD422" i="2"/>
  <c r="AE422" i="2" s="1"/>
  <c r="AD423" i="2"/>
  <c r="AE423" i="2" s="1"/>
  <c r="AD424" i="2"/>
  <c r="AD425" i="2"/>
  <c r="AD426" i="2"/>
  <c r="AE426" i="2" s="1"/>
  <c r="AD427" i="2"/>
  <c r="AD428" i="2"/>
  <c r="AE428" i="2" s="1"/>
  <c r="AD429" i="2"/>
  <c r="AE429" i="2" s="1"/>
  <c r="AD430" i="2"/>
  <c r="AE430" i="2" s="1"/>
  <c r="AD431" i="2"/>
  <c r="AE431" i="2" s="1"/>
  <c r="AD432" i="2"/>
  <c r="AE432" i="2" s="1"/>
  <c r="AD433" i="2"/>
  <c r="AD434" i="2"/>
  <c r="AE434" i="2" s="1"/>
  <c r="AD435" i="2"/>
  <c r="AD436" i="2"/>
  <c r="AE436" i="2" s="1"/>
  <c r="AD437" i="2"/>
  <c r="AE437" i="2" s="1"/>
  <c r="AD438" i="2"/>
  <c r="AE438" i="2" s="1"/>
  <c r="AD439" i="2"/>
  <c r="AE439" i="2" s="1"/>
  <c r="AD440" i="2"/>
  <c r="AD441" i="2"/>
  <c r="AD442" i="2"/>
  <c r="AE442" i="2" s="1"/>
  <c r="AD443" i="2"/>
  <c r="AD444" i="2"/>
  <c r="AE444" i="2" s="1"/>
  <c r="AD445" i="2"/>
  <c r="AE445" i="2" s="1"/>
  <c r="AD446" i="2"/>
  <c r="AE446" i="2" s="1"/>
  <c r="AD447" i="2"/>
  <c r="AE447" i="2" s="1"/>
  <c r="AD448" i="2"/>
  <c r="AE448" i="2" s="1"/>
  <c r="AD449" i="2"/>
  <c r="AD450" i="2"/>
  <c r="AE450" i="2" s="1"/>
  <c r="AD451" i="2"/>
  <c r="AD452" i="2"/>
  <c r="AE452" i="2" s="1"/>
  <c r="AD453" i="2"/>
  <c r="AE453" i="2" s="1"/>
  <c r="AD454" i="2"/>
  <c r="AE454" i="2" s="1"/>
  <c r="AD455" i="2"/>
  <c r="AE455" i="2" s="1"/>
  <c r="AD456" i="2"/>
  <c r="AD457" i="2"/>
  <c r="AD458" i="2"/>
  <c r="AE458" i="2" s="1"/>
  <c r="AD459" i="2"/>
  <c r="AD460" i="2"/>
  <c r="AE460" i="2" s="1"/>
  <c r="AD461" i="2"/>
  <c r="AE461" i="2" s="1"/>
  <c r="AD462" i="2"/>
  <c r="AE462" i="2" s="1"/>
  <c r="AD463" i="2"/>
  <c r="AE463" i="2" s="1"/>
  <c r="AD464" i="2"/>
  <c r="AD465" i="2"/>
  <c r="AD466" i="2"/>
  <c r="AE466" i="2" s="1"/>
  <c r="AD467" i="2"/>
  <c r="AD468" i="2"/>
  <c r="AE468" i="2" s="1"/>
  <c r="AD469" i="2"/>
  <c r="AE469" i="2" s="1"/>
  <c r="AD470" i="2"/>
  <c r="AD471" i="2"/>
  <c r="AE471" i="2" s="1"/>
  <c r="AD472" i="2"/>
  <c r="AE472" i="2" s="1"/>
  <c r="AD473" i="2"/>
  <c r="AD474" i="2"/>
  <c r="AE474" i="2" s="1"/>
  <c r="AD475" i="2"/>
  <c r="AD476" i="2"/>
  <c r="AE476" i="2" s="1"/>
  <c r="AD477" i="2"/>
  <c r="AE477" i="2" s="1"/>
  <c r="AD478" i="2"/>
  <c r="AE478" i="2" s="1"/>
  <c r="AD479" i="2"/>
  <c r="AE479" i="2" s="1"/>
  <c r="AD480" i="2"/>
  <c r="AD481" i="2"/>
  <c r="AD482" i="2"/>
  <c r="AE482" i="2" s="1"/>
  <c r="AD483" i="2"/>
  <c r="AD484" i="2"/>
  <c r="AE484" i="2" s="1"/>
  <c r="AD485" i="2"/>
  <c r="AE485" i="2" s="1"/>
  <c r="AD486" i="2"/>
  <c r="AE486" i="2" s="1"/>
  <c r="AD487" i="2"/>
  <c r="AE487" i="2" s="1"/>
  <c r="AD488" i="2"/>
  <c r="AD489" i="2"/>
  <c r="AD490" i="2"/>
  <c r="AE490" i="2" s="1"/>
  <c r="AD491" i="2"/>
  <c r="AD492" i="2"/>
  <c r="AE492" i="2" s="1"/>
  <c r="AD493" i="2"/>
  <c r="AE493" i="2" s="1"/>
  <c r="AD494" i="2"/>
  <c r="AE494" i="2" s="1"/>
  <c r="AD495" i="2"/>
  <c r="AE495" i="2" s="1"/>
  <c r="AD496" i="2"/>
  <c r="AE496" i="2" s="1"/>
  <c r="AD497" i="2"/>
  <c r="AD498" i="2"/>
  <c r="AE498" i="2" s="1"/>
  <c r="AD499" i="2"/>
  <c r="AD500" i="2"/>
  <c r="AE500" i="2" s="1"/>
  <c r="AD501" i="2"/>
  <c r="AE501" i="2" s="1"/>
  <c r="AD502" i="2"/>
  <c r="AE502" i="2" s="1"/>
  <c r="AD503" i="2"/>
  <c r="AE503" i="2" s="1"/>
  <c r="AD504" i="2"/>
  <c r="AD505" i="2"/>
  <c r="AD506" i="2"/>
  <c r="AE506" i="2" s="1"/>
  <c r="AD507" i="2"/>
  <c r="AD508" i="2"/>
  <c r="AE508" i="2" s="1"/>
  <c r="AD509" i="2"/>
  <c r="AE509" i="2" s="1"/>
  <c r="AD510" i="2"/>
  <c r="AE510" i="2" s="1"/>
  <c r="AD511" i="2"/>
  <c r="AE511" i="2" s="1"/>
  <c r="AD512" i="2"/>
  <c r="AE512" i="2" s="1"/>
  <c r="AD513" i="2"/>
  <c r="AD514" i="2"/>
  <c r="AE514" i="2" s="1"/>
  <c r="AD515" i="2"/>
  <c r="AD516" i="2"/>
  <c r="AE516" i="2" s="1"/>
  <c r="AD517" i="2"/>
  <c r="AE517" i="2" s="1"/>
  <c r="AD518" i="2"/>
  <c r="AE518" i="2" s="1"/>
  <c r="AD519" i="2"/>
  <c r="AE519" i="2" s="1"/>
  <c r="AD520" i="2"/>
  <c r="AD521" i="2"/>
  <c r="B33" i="3"/>
  <c r="AD21" i="3"/>
  <c r="AU5" i="3" l="1"/>
  <c r="AH17" i="3"/>
  <c r="AH18" i="3"/>
  <c r="AI5" i="3"/>
  <c r="AI7" i="3"/>
  <c r="AI6" i="3"/>
  <c r="K4" i="3"/>
  <c r="L6" i="3"/>
  <c r="K6" i="3"/>
  <c r="K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1E116D-5574-4422-B853-7C211F0F7AF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3E82085D-E117-445E-9EAA-71AA1A0AE276}" name="WorksheetConnection_Book1!Table2" type="102" refreshedVersion="8" minRefreshableVersion="5">
    <extLst>
      <ext xmlns:x15="http://schemas.microsoft.com/office/spreadsheetml/2010/11/main" uri="{DE250136-89BD-433C-8126-D09CA5730AF9}">
        <x15:connection id="Table2">
          <x15:rangePr sourceName="_xlcn.WorksheetConnection_Book1Table21"/>
        </x15:connection>
      </ext>
    </extLst>
  </connection>
  <connection id="3" xr16:uid="{198DE4E1-DFC6-40A2-9820-3039BFDF0938}" name="WorksheetConnection_Book1!Table3" type="102" refreshedVersion="8" minRefreshableVersion="5">
    <extLst>
      <ext xmlns:x15="http://schemas.microsoft.com/office/spreadsheetml/2010/11/main" uri="{DE250136-89BD-433C-8126-D09CA5730AF9}">
        <x15:connection id="Table3">
          <x15:rangePr sourceName="_xlcn.WorksheetConnection_Book1Table31"/>
        </x15:connection>
      </ext>
    </extLst>
  </connection>
  <connection id="4" xr16:uid="{69E20702-B676-4D87-8E1E-95C2B9DCCF9C}" name="WorksheetConnection_Book1!Table4" type="102" refreshedVersion="8" minRefreshableVersion="5">
    <extLst>
      <ext xmlns:x15="http://schemas.microsoft.com/office/spreadsheetml/2010/11/main" uri="{DE250136-89BD-433C-8126-D09CA5730AF9}">
        <x15:connection id="Table4">
          <x15:rangePr sourceName="_xlcn.WorksheetConnection_Book1Table41"/>
        </x15:connection>
      </ext>
    </extLst>
  </connection>
  <connection id="5" xr16:uid="{547CC6F3-9AB6-44A9-B165-01BBD5B4F170}" name="WorksheetConnection_Book1!Table5" type="102" refreshedVersion="8" minRefreshableVersion="5">
    <extLst>
      <ext xmlns:x15="http://schemas.microsoft.com/office/spreadsheetml/2010/11/main" uri="{DE250136-89BD-433C-8126-D09CA5730AF9}">
        <x15:connection id="Table5">
          <x15:rangePr sourceName="_xlcn.WorksheetConnection_Book1Table5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3">
    <s v="ThisWorkbookDataModel"/>
    <s v="{[Table2].[Column1].&amp;[Yes]}"/>
    <s v="{[Table4].[Active_OC].&amp;[Active]}"/>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<sst xmlns="http://schemas.openxmlformats.org/spreadsheetml/2006/main" count="19703" uniqueCount="9254">
  <si>
    <t>Column1</t>
  </si>
  <si>
    <t>Branch</t>
  </si>
  <si>
    <t>Credit Officer</t>
  </si>
  <si>
    <t>Eastern Region</t>
  </si>
  <si>
    <t>AKKARAIPATTU - AK</t>
  </si>
  <si>
    <t>RAVICHANDRAN LAKSHIKA</t>
  </si>
  <si>
    <t>SIVAKUMAR SIYANUJAN</t>
  </si>
  <si>
    <t>Uva Region</t>
  </si>
  <si>
    <t>BADULLA - BD</t>
  </si>
  <si>
    <t>THARINDU DANANJAYA</t>
  </si>
  <si>
    <t>DIMUTHU  MADUSHAN</t>
  </si>
  <si>
    <t>KALMUNAI - KM</t>
  </si>
  <si>
    <t>THU MITHUJAN</t>
  </si>
  <si>
    <t>KALUWANCHIKUDI - KV</t>
  </si>
  <si>
    <t>MAHENTHIRARAJHA  SATHURSHAN</t>
  </si>
  <si>
    <t>T MITHUJANKV</t>
  </si>
  <si>
    <t>MASKELIYA - MSK</t>
  </si>
  <si>
    <t>SATHAYAMOORTHY JEYAKANTH</t>
  </si>
  <si>
    <t>NADARAJA SUJARAJA</t>
  </si>
  <si>
    <t>WELIMADA - WM</t>
  </si>
  <si>
    <t>MADHUKA DILSHAN</t>
  </si>
  <si>
    <t>ISHAN WENURA</t>
  </si>
  <si>
    <t>EDIRISINGHE MUDIYANSELAGE JAYALATH</t>
  </si>
  <si>
    <t>BIBILE - BI</t>
  </si>
  <si>
    <t>DININDU GAYASHAN BANDARA</t>
  </si>
  <si>
    <t>DILEKA SASITHA GUNARATHNA</t>
  </si>
  <si>
    <t>DINUKA DISSANAYAKA</t>
  </si>
  <si>
    <t>POTTUVIL - PT</t>
  </si>
  <si>
    <t>KANDHAIYAH MANOJ</t>
  </si>
  <si>
    <t>HAROON ASHISH RISHAN</t>
  </si>
  <si>
    <t>THIRUCHSELVAM MANO</t>
  </si>
  <si>
    <t>SORKKALINGAM RATHIVAN</t>
  </si>
  <si>
    <t>PUBBARE MUDIYANSELAGE SENAVIRATHNA</t>
  </si>
  <si>
    <t>mahendraraja sadurshan</t>
  </si>
  <si>
    <t>vishvanadhan  suhir</t>
  </si>
  <si>
    <t>VISHVANATHAN SUHIRTHANAN</t>
  </si>
  <si>
    <t>SATHAYAMOORTHY JEYAK</t>
  </si>
  <si>
    <t>SORKKALINGAM  RATHIVAN</t>
  </si>
  <si>
    <t>PERUMAL  SASIKUMAR</t>
  </si>
  <si>
    <t>DINUSHA BANDARA</t>
  </si>
  <si>
    <t>ALAGENDRAN  KAJAN</t>
  </si>
  <si>
    <t>MOHANASUNDHARAM SUGANTHAN</t>
  </si>
  <si>
    <t>PUSPAKANTHAN DILOSAN</t>
  </si>
  <si>
    <t>THAYAGARAJA  ATHUSAN</t>
  </si>
  <si>
    <t>ESWARAN KUNARAJ</t>
  </si>
  <si>
    <t>WIJETHUNGA MUDIYANSELAGE DEEPAL</t>
  </si>
  <si>
    <t>No</t>
  </si>
  <si>
    <t>Center</t>
  </si>
  <si>
    <t>Loan No</t>
  </si>
  <si>
    <t>Client NIC</t>
  </si>
  <si>
    <t>Client Name</t>
  </si>
  <si>
    <t>Client Contact No</t>
  </si>
  <si>
    <t>Client Address</t>
  </si>
  <si>
    <t>FM.NIC</t>
  </si>
  <si>
    <t>FM Name</t>
  </si>
  <si>
    <t xml:space="preserve">FM Contact No </t>
  </si>
  <si>
    <t xml:space="preserve">FM Address </t>
  </si>
  <si>
    <t>Loan Amount</t>
  </si>
  <si>
    <t>Agreed Amount</t>
  </si>
  <si>
    <t>Disbursed date</t>
  </si>
  <si>
    <t>Age</t>
  </si>
  <si>
    <t xml:space="preserve">Capital Total Due </t>
  </si>
  <si>
    <t>Interest Total Due</t>
  </si>
  <si>
    <t>Total Due</t>
  </si>
  <si>
    <t>Total Paid</t>
  </si>
  <si>
    <t>Arrears</t>
  </si>
  <si>
    <t>Total Over Paid</t>
  </si>
  <si>
    <t>Total Arrears + Total Over Paid</t>
  </si>
  <si>
    <t>Future Capital</t>
  </si>
  <si>
    <t>Portfolio (Arrears + Future Capital)</t>
  </si>
  <si>
    <t>Future Interest</t>
  </si>
  <si>
    <t>Last Payment Date</t>
  </si>
  <si>
    <t>Last Payment Amount</t>
  </si>
  <si>
    <t>1</t>
  </si>
  <si>
    <t>HATHDAULA 02</t>
  </si>
  <si>
    <t>WM/MF/051/513</t>
  </si>
  <si>
    <t>200453412709</t>
  </si>
  <si>
    <t>MUHUMAD ILIYAS  FATHIMA ISHARA</t>
  </si>
  <si>
    <t>0759449059</t>
  </si>
  <si>
    <t>DAMBAWINNA,WELIMADA</t>
  </si>
  <si>
    <t>199933013278</t>
  </si>
  <si>
    <t>HAJA MOHIDEEN  ARSAD</t>
  </si>
  <si>
    <t>DAYARABA WATHTHA,WELIMADA</t>
  </si>
  <si>
    <t>2024-03-15</t>
  </si>
  <si>
    <t>2024-06-20</t>
  </si>
  <si>
    <t>2</t>
  </si>
  <si>
    <t>KABILLEGAMA</t>
  </si>
  <si>
    <t>WM/MF/001/582</t>
  </si>
  <si>
    <t>746101406V</t>
  </si>
  <si>
    <t>KUNANKARA DURAYALAGE  GHANAWATHI</t>
  </si>
  <si>
    <t>0759689975</t>
  </si>
  <si>
    <t>510/1/7,KABILLEGAMA,WELIMADA</t>
  </si>
  <si>
    <t>200280402669</t>
  </si>
  <si>
    <t>RAJAMUNI DISSANAYAKALAGE NIMANJALI  IMESHA RANASINGHA</t>
  </si>
  <si>
    <t>KABILLEGAMA,WELIMADA</t>
  </si>
  <si>
    <t>2024-03-18</t>
  </si>
  <si>
    <t>2024-07-18</t>
  </si>
  <si>
    <t>3</t>
  </si>
  <si>
    <t>WM/MF/001/727</t>
  </si>
  <si>
    <t>937153767V</t>
  </si>
  <si>
    <t xml:space="preserve">ATUWEGEDARA GAMHEWALGE AMITHA  ERANDATHI GAMAGE </t>
  </si>
  <si>
    <t>PAHALA KABILLEGAMA,WELIMADA</t>
  </si>
  <si>
    <t>891754752V</t>
  </si>
  <si>
    <t>IHALA ARACHCHILAGE SANATH DISANAYAKA  GUNARATHNA</t>
  </si>
  <si>
    <t>2024-03-25</t>
  </si>
  <si>
    <t>2024-07-08</t>
  </si>
  <si>
    <t>4</t>
  </si>
  <si>
    <t>UMA ELA</t>
  </si>
  <si>
    <t>WM/MF/035/1122</t>
  </si>
  <si>
    <t>797450103V</t>
  </si>
  <si>
    <t>USHWATHTHA LIYANAGE PETIMA  SURANGI PERERA</t>
  </si>
  <si>
    <t>0719364715</t>
  </si>
  <si>
    <t>UMAELA,UVAPARANAGAMA</t>
  </si>
  <si>
    <t>800613671V</t>
  </si>
  <si>
    <t>NAIDA PANIKKYALAGE LAKSHMAN  SHANTHA</t>
  </si>
  <si>
    <t>2024-05-30</t>
  </si>
  <si>
    <t>5</t>
  </si>
  <si>
    <t>MASKELIYA NO 02</t>
  </si>
  <si>
    <t>MSK/MF/004/1127</t>
  </si>
  <si>
    <t>875594095V</t>
  </si>
  <si>
    <t>U.W. KRISHA NAWARATHNA</t>
  </si>
  <si>
    <t>0770447081</t>
  </si>
  <si>
    <t>NO 05, HATTON ROAD ,MASKELIYA</t>
  </si>
  <si>
    <t>198202400936</t>
  </si>
  <si>
    <t>D. RAVEENDRA PRIYATHARSHANA</t>
  </si>
  <si>
    <t>2026-06-09</t>
  </si>
  <si>
    <t>6</t>
  </si>
  <si>
    <t>MSK/MF/004/1442</t>
  </si>
  <si>
    <t>978282733V</t>
  </si>
  <si>
    <t>S.  DILANI</t>
  </si>
  <si>
    <t>0763864736</t>
  </si>
  <si>
    <t>GILANTIL EASTAT ,MASKELIYA</t>
  </si>
  <si>
    <t>199425003288</t>
  </si>
  <si>
    <t>S.  KUGENTHIRAN</t>
  </si>
  <si>
    <t>GLENTILD ESTATE,MASKELIYA</t>
  </si>
  <si>
    <t>2024-07-02</t>
  </si>
  <si>
    <t>2026-03-08</t>
  </si>
  <si>
    <t>7</t>
  </si>
  <si>
    <t>MSK/MF/004/1443</t>
  </si>
  <si>
    <t>716684288V</t>
  </si>
  <si>
    <t>K.  JAYALETCHUMI</t>
  </si>
  <si>
    <t>0703500358</t>
  </si>
  <si>
    <t>PREAMA DIVISOIN GILANTIL ESTATE,MASKELIYA</t>
  </si>
  <si>
    <t>561463360X</t>
  </si>
  <si>
    <t>K.  SELLAMUTHU</t>
  </si>
  <si>
    <t>2024-11-09</t>
  </si>
  <si>
    <t>8</t>
  </si>
  <si>
    <t>BROWNLO -06</t>
  </si>
  <si>
    <t>MSK/MF/022/1527</t>
  </si>
  <si>
    <t>200573303303</t>
  </si>
  <si>
    <t>L.  MATHIVATHANI</t>
  </si>
  <si>
    <t>0723265275</t>
  </si>
  <si>
    <t>GAGEWATHTHA  DIVISION, BROWNLOW ESTATE,MASKELIYA</t>
  </si>
  <si>
    <t>200110210150</t>
  </si>
  <si>
    <t>L.  THILUSHAN</t>
  </si>
  <si>
    <t>BROWNLOW DIVISION, BROWNLOW ESTATE,MASKELIYA</t>
  </si>
  <si>
    <t>2024-07-09</t>
  </si>
  <si>
    <t>2024-11-18</t>
  </si>
  <si>
    <t>9</t>
  </si>
  <si>
    <t>MSK/MF/022/1528</t>
  </si>
  <si>
    <t>197472200662</t>
  </si>
  <si>
    <t>S.    MAGESWARY</t>
  </si>
  <si>
    <t>0724784840</t>
  </si>
  <si>
    <t>GAGEWATHTHA DIVISION, BROWNLOW ESTATE,MASKELIYA</t>
  </si>
  <si>
    <t>751593856V</t>
  </si>
  <si>
    <t>S.   LOGANATHAN</t>
  </si>
  <si>
    <t>10</t>
  </si>
  <si>
    <t>GANGEWATHA</t>
  </si>
  <si>
    <t>MSK/MF/008/1539</t>
  </si>
  <si>
    <t>199165601962</t>
  </si>
  <si>
    <t>R.  KOWSELYA</t>
  </si>
  <si>
    <t>0740124820</t>
  </si>
  <si>
    <t>GANGEWATTA DIVISION, BROWNLOW ESTATE,MASKELIYA</t>
  </si>
  <si>
    <t>198908102929</t>
  </si>
  <si>
    <t>K.  CHANTHRAKUMAR</t>
  </si>
  <si>
    <t>2024-10-08</t>
  </si>
  <si>
    <t>11</t>
  </si>
  <si>
    <t>MSK/MF/022/1621</t>
  </si>
  <si>
    <t>666594088V</t>
  </si>
  <si>
    <t>MUNISAMI KAMALANAYAGI KAMALANAYAGI</t>
  </si>
  <si>
    <t>0775949147</t>
  </si>
  <si>
    <t>196319803464</t>
  </si>
  <si>
    <t>PERUMAL MURUGAIYA MURUGAIYA</t>
  </si>
  <si>
    <t>2024-07-16</t>
  </si>
  <si>
    <t>2024-11-07</t>
  </si>
  <si>
    <t>12</t>
  </si>
  <si>
    <t>PATTIYA GEDARA</t>
  </si>
  <si>
    <t>WM/MF/014/1642</t>
  </si>
  <si>
    <t>668001920V</t>
  </si>
  <si>
    <t xml:space="preserve">EKANAYAKA MUDIYANSELAGE MANEL MANGALIKA </t>
  </si>
  <si>
    <t>0741495449</t>
  </si>
  <si>
    <t>NO 186, MADUMALI ,MALIGATHANNA,PATTIYAGEDARA</t>
  </si>
  <si>
    <t>610312034V</t>
  </si>
  <si>
    <t>RATHNAYAKE  MUDIYANSELAGE SANTHA  RATHNAYAKE</t>
  </si>
  <si>
    <t>186,BATAWALA,,PATTIYAGEDARA</t>
  </si>
  <si>
    <t>2024-07-17</t>
  </si>
  <si>
    <t>2024-12-12</t>
  </si>
  <si>
    <t>13</t>
  </si>
  <si>
    <t xml:space="preserve">GAWARAWILA JUNCTION </t>
  </si>
  <si>
    <t>MSK/MF/023/1660</t>
  </si>
  <si>
    <t>200175603764</t>
  </si>
  <si>
    <t>VARADHARAJA SHARMI SHARMI</t>
  </si>
  <si>
    <t>0775277051</t>
  </si>
  <si>
    <t>ALTON ESTATE,UPCOT</t>
  </si>
  <si>
    <t>200103601341</t>
  </si>
  <si>
    <t>CHANTHIRAKUMAR NISHANTHAN NISHANTHAN</t>
  </si>
  <si>
    <t>2024-10-30</t>
  </si>
  <si>
    <t>14</t>
  </si>
  <si>
    <t>MSK/MF/023/1662</t>
  </si>
  <si>
    <t>895925225V</t>
  </si>
  <si>
    <t>RAMAJEYAM THAMILSELVI THAMILSELVI</t>
  </si>
  <si>
    <t>0710928106</t>
  </si>
  <si>
    <t>STRUSPY ESTATE,UPCOT</t>
  </si>
  <si>
    <t>198626204572</t>
  </si>
  <si>
    <t>RAMAJEYAM SARAVANAN SARAVANAN</t>
  </si>
  <si>
    <t>2024-10-25</t>
  </si>
  <si>
    <t>15</t>
  </si>
  <si>
    <t>MSK/MF/023/1663</t>
  </si>
  <si>
    <t>785664213V</t>
  </si>
  <si>
    <t>MURUGASU KALIYAMMA KALIYAMMA</t>
  </si>
  <si>
    <t>0754341100</t>
  </si>
  <si>
    <t>GOWRAWILLA ESTATE,UPCOT</t>
  </si>
  <si>
    <t>790055373V</t>
  </si>
  <si>
    <t>VELLINATHAN  GNAPIRAGASAM GNAPIRAGASAM</t>
  </si>
  <si>
    <t>2024-11-06</t>
  </si>
  <si>
    <t>16</t>
  </si>
  <si>
    <t>BORALANDA</t>
  </si>
  <si>
    <t>WM/MF/025/1696</t>
  </si>
  <si>
    <t>716512967V</t>
  </si>
  <si>
    <t>SIRIWADI MUDIYANSELAGE ANOMA  PRIYANGANI RAMANAYAKE</t>
  </si>
  <si>
    <t>0703586252</t>
  </si>
  <si>
    <t>KARAMATIYA ,BORALANDA</t>
  </si>
  <si>
    <t>718620846V</t>
  </si>
  <si>
    <t xml:space="preserve">WERAKKODI ARACHCHILAGE  CHANDARA </t>
  </si>
  <si>
    <t>WELIMADA ROAD,BORALANDA</t>
  </si>
  <si>
    <t>2024-07-19</t>
  </si>
  <si>
    <t>2024-08-27</t>
  </si>
  <si>
    <t>17</t>
  </si>
  <si>
    <t>BROWNLO NO- 03</t>
  </si>
  <si>
    <t>MSK/MF/010/1699</t>
  </si>
  <si>
    <t>856262340V</t>
  </si>
  <si>
    <t>S.  THILAGESWARY</t>
  </si>
  <si>
    <t>0742566329</t>
  </si>
  <si>
    <t>821874700V</t>
  </si>
  <si>
    <t>J.  SATHANANTHAN</t>
  </si>
  <si>
    <t>2024-09-23</t>
  </si>
  <si>
    <t>18</t>
  </si>
  <si>
    <t>BROWNLO NO- 05</t>
  </si>
  <si>
    <t>MSK/MF/013/1728</t>
  </si>
  <si>
    <t>846085211V</t>
  </si>
  <si>
    <t>SUBRAMANIYAM CHANDRIKA</t>
  </si>
  <si>
    <t>0768315400</t>
  </si>
  <si>
    <t>BROWNLO ESTATE,MASKELIYA</t>
  </si>
  <si>
    <t>198016801662</t>
  </si>
  <si>
    <t>VARATHAN HARIKUMAR</t>
  </si>
  <si>
    <t>2024-07-23</t>
  </si>
  <si>
    <t>2024-12-09</t>
  </si>
  <si>
    <t>19</t>
  </si>
  <si>
    <t>MSK/MF/008/1753</t>
  </si>
  <si>
    <t>867744169V</t>
  </si>
  <si>
    <t>A.  MEDONA MERY</t>
  </si>
  <si>
    <t>0740747994</t>
  </si>
  <si>
    <t>200486103140</t>
  </si>
  <si>
    <t>SADHANANTHAN KIRUTHIKA KIRUTHIKA</t>
  </si>
  <si>
    <t>2024-07-25</t>
  </si>
  <si>
    <t>2024-11-30</t>
  </si>
  <si>
    <t>20</t>
  </si>
  <si>
    <t>WM/MF/051/1808</t>
  </si>
  <si>
    <t>887024090V</t>
  </si>
  <si>
    <t>SHIWAGHANAM   TEEBA</t>
  </si>
  <si>
    <t>0756725405</t>
  </si>
  <si>
    <t>DAMBAWINNA ESTATE,DAMBAWINNA,WELIMADA</t>
  </si>
  <si>
    <t>863153956V</t>
  </si>
  <si>
    <t>SHIWAGHANAM  WIJENDRAM</t>
  </si>
  <si>
    <t>2024-07-30</t>
  </si>
  <si>
    <t>2026-04-20</t>
  </si>
  <si>
    <t>21</t>
  </si>
  <si>
    <t>WM/MF/051/1809</t>
  </si>
  <si>
    <t>918132414V</t>
  </si>
  <si>
    <t>SHIWAGHANAM RAMALINGAM  SATHYA PRIYA</t>
  </si>
  <si>
    <t>0753423083</t>
  </si>
  <si>
    <t>198514405617</t>
  </si>
  <si>
    <t>SHIWAGHANAM   RAMESHKUMAR</t>
  </si>
  <si>
    <t>2026-08-14</t>
  </si>
  <si>
    <t>22</t>
  </si>
  <si>
    <t>BITTON NO-02</t>
  </si>
  <si>
    <t>MSK/MF/014/1878</t>
  </si>
  <si>
    <t>196356510098</t>
  </si>
  <si>
    <t>ANGAMUTHU MAYALAGI</t>
  </si>
  <si>
    <t>0743689126</t>
  </si>
  <si>
    <t>RICARTON COLANY,MASKELIYA</t>
  </si>
  <si>
    <t>888380175V</t>
  </si>
  <si>
    <t>LETCUMAN PRIYATHARSINI</t>
  </si>
  <si>
    <t>BITAN DIVISOIN,MASKELIYA</t>
  </si>
  <si>
    <t>2024-08-01</t>
  </si>
  <si>
    <t>2026-03-12</t>
  </si>
  <si>
    <t>23</t>
  </si>
  <si>
    <t>GAWARAWILA SCL</t>
  </si>
  <si>
    <t>MSK/MF/029/1884</t>
  </si>
  <si>
    <t>838232590V</t>
  </si>
  <si>
    <t>KALIYAMMA. MARUDHAI MARUDHAI</t>
  </si>
  <si>
    <t>0719776845</t>
  </si>
  <si>
    <t>886622902V</t>
  </si>
  <si>
    <t>S.    DEVAGI</t>
  </si>
  <si>
    <t>BAGRO DIVISION,MASKELIYA</t>
  </si>
  <si>
    <t>2024-08-05</t>
  </si>
  <si>
    <t>24</t>
  </si>
  <si>
    <t>MSK/MF/029/1885</t>
  </si>
  <si>
    <t>776784796V</t>
  </si>
  <si>
    <t>LOGANATHAN MALLIKA MALLIKA</t>
  </si>
  <si>
    <t>0710681114</t>
  </si>
  <si>
    <t>751364040V</t>
  </si>
  <si>
    <t xml:space="preserve">KANTHASAMY PUWANESWARAN </t>
  </si>
  <si>
    <t>25</t>
  </si>
  <si>
    <t>MSK/MF/029/1931</t>
  </si>
  <si>
    <t>967764248V</t>
  </si>
  <si>
    <t>DEVARAJ KOBIKA KOBIKA</t>
  </si>
  <si>
    <t>0702689867</t>
  </si>
  <si>
    <t>GOWRAWILLA COLANY,UPCOT</t>
  </si>
  <si>
    <t>893174516V</t>
  </si>
  <si>
    <t>KALIMUTTHU PRABA  KUMAR PRABA  KUMAR</t>
  </si>
  <si>
    <t>GOWARAWILLA ESTATE,UPCOT</t>
  </si>
  <si>
    <t>2024-08-07</t>
  </si>
  <si>
    <t>2024-10-24</t>
  </si>
  <si>
    <t>26</t>
  </si>
  <si>
    <t>MSK/MF/022/1976</t>
  </si>
  <si>
    <t>200335200720</t>
  </si>
  <si>
    <t>SADHANANTHAN DEEPIKA DEEPIKA</t>
  </si>
  <si>
    <t>2024-08-09</t>
  </si>
  <si>
    <t>2024-09-24</t>
  </si>
  <si>
    <t>27</t>
  </si>
  <si>
    <t>MSK/MF/010/1993</t>
  </si>
  <si>
    <t>918371362V</t>
  </si>
  <si>
    <t>A.  SELVATH MERY</t>
  </si>
  <si>
    <t>0762738102</t>
  </si>
  <si>
    <t>921523580V</t>
  </si>
  <si>
    <t>M.  SIVAKUMAR</t>
  </si>
  <si>
    <t>2024-08-13</t>
  </si>
  <si>
    <t>2024-12-20</t>
  </si>
  <si>
    <t>28</t>
  </si>
  <si>
    <t>BITAN</t>
  </si>
  <si>
    <t>MSK/MF/003/2003</t>
  </si>
  <si>
    <t>200254210118</t>
  </si>
  <si>
    <t>LETCHUMAN KIRUTHIKA</t>
  </si>
  <si>
    <t>0761754896</t>
  </si>
  <si>
    <t>957624650V</t>
  </si>
  <si>
    <t>THEIVANAYAGAM SHARMILA SHARMILA</t>
  </si>
  <si>
    <t xml:space="preserve">BITAN DIVISOIN,MASKELIYA </t>
  </si>
  <si>
    <t>2024-08-14</t>
  </si>
  <si>
    <t>2024-10-29</t>
  </si>
  <si>
    <t>29</t>
  </si>
  <si>
    <t>RAHANGALA</t>
  </si>
  <si>
    <t>WM/MF/042/2033</t>
  </si>
  <si>
    <t>200171904882</t>
  </si>
  <si>
    <t>KONARA MUDIYANSELAGE KALYANI THILINI MADUSHANI</t>
  </si>
  <si>
    <t>0742583581</t>
  </si>
  <si>
    <t>KODIYAPATHANA, HAWARIYA MALWELA,BORALANDA</t>
  </si>
  <si>
    <t>950230800V</t>
  </si>
  <si>
    <t>PATHIRANA ARACHCHILAGE SUMITH NISHANTHA PATHIRANA</t>
  </si>
  <si>
    <t>RAHANGALA ,BORALANDA</t>
  </si>
  <si>
    <t>2024-08-16</t>
  </si>
  <si>
    <t>2024-11-19</t>
  </si>
  <si>
    <t>30</t>
  </si>
  <si>
    <t>DAYARABA ESTATE</t>
  </si>
  <si>
    <t>WM/MF/017/2052</t>
  </si>
  <si>
    <t>796031972V</t>
  </si>
  <si>
    <t>RASALINGAM  MAGALECHCHAMI</t>
  </si>
  <si>
    <t>0765753751</t>
  </si>
  <si>
    <t>DAYARABA ESTATE,MIRAHAWATHTHA</t>
  </si>
  <si>
    <t>777514652V</t>
  </si>
  <si>
    <t>GHANAPRAGAS  MEERI</t>
  </si>
  <si>
    <t>2024-08-18</t>
  </si>
  <si>
    <t>2024-12-14</t>
  </si>
  <si>
    <t>31</t>
  </si>
  <si>
    <t>WELIMADA WATHTHA 02</t>
  </si>
  <si>
    <t>WM/MF/067/2097</t>
  </si>
  <si>
    <t>655903771V</t>
  </si>
  <si>
    <t>MANGAYIYA  CHITHRADEWI</t>
  </si>
  <si>
    <t>07587037526</t>
  </si>
  <si>
    <t>WALIMADAWATHTHA,,WALIMADA</t>
  </si>
  <si>
    <t>861934446V</t>
  </si>
  <si>
    <t>SUBRAMANIYAM  MARIYADAS</t>
  </si>
  <si>
    <t>WALIMADAWATHTHA,,WELIMADA</t>
  </si>
  <si>
    <t>2024-08-25</t>
  </si>
  <si>
    <t>32</t>
  </si>
  <si>
    <t>WM/MF/042/2110</t>
  </si>
  <si>
    <t>857580290V</t>
  </si>
  <si>
    <t>ELLAWALA LIYNAGE  NIRMALA SOMASIRI</t>
  </si>
  <si>
    <t>0703979268</t>
  </si>
  <si>
    <t>RAHANGALA,BORALANDA</t>
  </si>
  <si>
    <t>810392029V</t>
  </si>
  <si>
    <t>WADDUWAGE NUWAN  INDRAJITH</t>
  </si>
  <si>
    <t>2024-12-16</t>
  </si>
  <si>
    <t>33</t>
  </si>
  <si>
    <t>WM/MF/042/2111</t>
  </si>
  <si>
    <t>815402030V</t>
  </si>
  <si>
    <t>DISSANAYAKA MUDIYANSELAGE  KUSUMAWATHI</t>
  </si>
  <si>
    <t>0768798221</t>
  </si>
  <si>
    <t>56,RAHANGALA,BORALANDA</t>
  </si>
  <si>
    <t>703644376V</t>
  </si>
  <si>
    <t>BATUGEDARA BADDE WIDANALAGE  KARUNARATHNA</t>
  </si>
  <si>
    <t>2024-11-04</t>
  </si>
  <si>
    <t>34</t>
  </si>
  <si>
    <t>WM/MF/042/2112</t>
  </si>
  <si>
    <t>735122320V</t>
  </si>
  <si>
    <t>JAYASAK DURAYALAGE  KUSUMAWATHI</t>
  </si>
  <si>
    <t>0714918843</t>
  </si>
  <si>
    <t>HINARANGOLLA,BORALANDA</t>
  </si>
  <si>
    <t>931040626V</t>
  </si>
  <si>
    <t>THANTHULAGE SUPUN  CHATHURANGA</t>
  </si>
  <si>
    <t>HIBARANGOLLA,BORALANDA</t>
  </si>
  <si>
    <t>35</t>
  </si>
  <si>
    <t>WM/MF/042/2131</t>
  </si>
  <si>
    <t>197875502420</t>
  </si>
  <si>
    <t>WIJESEKARA MUDIYANSELAGE  SHIROMANI WIJESEKARA</t>
  </si>
  <si>
    <t>0701869202</t>
  </si>
  <si>
    <t>792992994V</t>
  </si>
  <si>
    <t>ATHIGE SILVA  NADIKA GAYAN ASANKA</t>
  </si>
  <si>
    <t>BORALANDA,WELIMADA</t>
  </si>
  <si>
    <t>2024-11-05</t>
  </si>
  <si>
    <t>36</t>
  </si>
  <si>
    <t>WM/MF/017/2145</t>
  </si>
  <si>
    <t>748344250V</t>
  </si>
  <si>
    <t>MURUGAIYA  WIJELALITHA</t>
  </si>
  <si>
    <t>0751390852</t>
  </si>
  <si>
    <t>199984113357</t>
  </si>
  <si>
    <t xml:space="preserve">NANDAKUMAR  PIYANDINI </t>
  </si>
  <si>
    <t>DAYARABA ESTATE,BANDARAWELA</t>
  </si>
  <si>
    <t>2024-08-28</t>
  </si>
  <si>
    <t>37</t>
  </si>
  <si>
    <t>HATHDAULA</t>
  </si>
  <si>
    <t>WM/MF/007/2152</t>
  </si>
  <si>
    <t>705631190X</t>
  </si>
  <si>
    <t>ABDUL KAPOOR  RAHUMAN BIBI</t>
  </si>
  <si>
    <t>0750128636</t>
  </si>
  <si>
    <t>198452501703</t>
  </si>
  <si>
    <t>RANASINGHA ARACHCHIGE NAYOMIKA  SANDAMALI KURE</t>
  </si>
  <si>
    <t>2024-08-29</t>
  </si>
  <si>
    <t>2026-04-23</t>
  </si>
  <si>
    <t>38</t>
  </si>
  <si>
    <t>WM/MF/014/2160</t>
  </si>
  <si>
    <t>200258210400</t>
  </si>
  <si>
    <t xml:space="preserve">IKBAL  NIROSHANI </t>
  </si>
  <si>
    <t>0763774557</t>
  </si>
  <si>
    <t>UVA HIGHLAND ESTATE,BANDARAWELLA</t>
  </si>
  <si>
    <t>2025-02-06</t>
  </si>
  <si>
    <t>39</t>
  </si>
  <si>
    <t>UVA HIGHLAND ESTATE 02</t>
  </si>
  <si>
    <t>WM/MF/048/2159</t>
  </si>
  <si>
    <t>906533731V</t>
  </si>
  <si>
    <t>MURUGARAMAN  MANIMALA</t>
  </si>
  <si>
    <t>0742882694</t>
  </si>
  <si>
    <t>UVA HIGHLAND ESTATE,BANDARAWELA</t>
  </si>
  <si>
    <t>200027104375</t>
  </si>
  <si>
    <t>RASU  MOHAN RAJ</t>
  </si>
  <si>
    <t>2024-12-11</t>
  </si>
  <si>
    <t>40</t>
  </si>
  <si>
    <t>WM/MF/048/2157</t>
  </si>
  <si>
    <t>627614012X</t>
  </si>
  <si>
    <t>MARUMUTHTHU  KANAGAMMA</t>
  </si>
  <si>
    <t>0769223800</t>
  </si>
  <si>
    <t>763444155X</t>
  </si>
  <si>
    <t>VELU  SIVAKUMAR</t>
  </si>
  <si>
    <t>41</t>
  </si>
  <si>
    <t>BROWNLOW NO- 04</t>
  </si>
  <si>
    <t>MSK/MF/012/2170</t>
  </si>
  <si>
    <t>738533925V</t>
  </si>
  <si>
    <t>P.  BAWANI</t>
  </si>
  <si>
    <t>0712341568</t>
  </si>
  <si>
    <t>980062589V</t>
  </si>
  <si>
    <t>JAGATHEESWARAN SAYANTHAN</t>
  </si>
  <si>
    <t>2024-12-13</t>
  </si>
  <si>
    <t>42</t>
  </si>
  <si>
    <t>MSK/MF/012/2171</t>
  </si>
  <si>
    <t>199471802269</t>
  </si>
  <si>
    <t>A.  KAVITHA</t>
  </si>
  <si>
    <t>0703884182</t>
  </si>
  <si>
    <t>751982518V</t>
  </si>
  <si>
    <t>M.  SUBRAMANIYAM</t>
  </si>
  <si>
    <t>43</t>
  </si>
  <si>
    <t>WM/MF/035/2180</t>
  </si>
  <si>
    <t>915302955V</t>
  </si>
  <si>
    <t>MANIK JEDIGE  ISANKA DILRUKSHI SITHARA</t>
  </si>
  <si>
    <t>0766994540</t>
  </si>
  <si>
    <t>810381051V</t>
  </si>
  <si>
    <t>WANNI PATHIRANEHILAGE PRADEEP SAMANTHA  JAYALAL PATHIRANA</t>
  </si>
  <si>
    <t>2024-08-31</t>
  </si>
  <si>
    <t>2024-09-10</t>
  </si>
  <si>
    <t>44</t>
  </si>
  <si>
    <t>MSK/MF/003/2185</t>
  </si>
  <si>
    <t>196866210045</t>
  </si>
  <si>
    <t>SAKTHIVEL JAYALETCHIMI</t>
  </si>
  <si>
    <t>0771788844</t>
  </si>
  <si>
    <t>902874593V</t>
  </si>
  <si>
    <t>LETCUMAN CHANTHRASEGAR</t>
  </si>
  <si>
    <t>2024-08-30</t>
  </si>
  <si>
    <t>2026-03-26</t>
  </si>
  <si>
    <t>45</t>
  </si>
  <si>
    <t>MSK/MF/003/2186</t>
  </si>
  <si>
    <t>585173851V</t>
  </si>
  <si>
    <t>S.  PACHAYAMMA</t>
  </si>
  <si>
    <t>0741080561</t>
  </si>
  <si>
    <t>840472973V</t>
  </si>
  <si>
    <t>K.  VIJAYAKUMAR</t>
  </si>
  <si>
    <t>46</t>
  </si>
  <si>
    <t>MSK/MF/012/2187</t>
  </si>
  <si>
    <t>875203592V</t>
  </si>
  <si>
    <t>A.  JEEVITHA</t>
  </si>
  <si>
    <t>0758569882</t>
  </si>
  <si>
    <t>851723480V</t>
  </si>
  <si>
    <t>S.  JAGATHEESWARAN</t>
  </si>
  <si>
    <t>2025-02-11</t>
  </si>
  <si>
    <t>47</t>
  </si>
  <si>
    <t>WM/MF/017/2190</t>
  </si>
  <si>
    <t>867714227V</t>
  </si>
  <si>
    <t>MAHALINGAM WIJI</t>
  </si>
  <si>
    <t>0771463213</t>
  </si>
  <si>
    <t>DAYARABA WATHTHA,MIRAHAWATHTHA</t>
  </si>
  <si>
    <t>885043224V</t>
  </si>
  <si>
    <t xml:space="preserve">MUTHTHAIYA  CHITHRA </t>
  </si>
  <si>
    <t>2024-12-26</t>
  </si>
  <si>
    <t>48</t>
  </si>
  <si>
    <t>WM/MF/042/2208</t>
  </si>
  <si>
    <t>985101612V</t>
  </si>
  <si>
    <t xml:space="preserve">THENNAKOON MUDIYANSELAGE NAWODYA  DILINI </t>
  </si>
  <si>
    <t>0701809202</t>
  </si>
  <si>
    <t xml:space="preserve">73,RAHANGALA,,BORALANDA </t>
  </si>
  <si>
    <t>200608101607</t>
  </si>
  <si>
    <t>THENNAKOON MUDIYANSELAGE SUPUN MAHESH  DILSHAN</t>
  </si>
  <si>
    <t>RAHANGALA ,,BORALANDA</t>
  </si>
  <si>
    <t>2024-09-04</t>
  </si>
  <si>
    <t>49</t>
  </si>
  <si>
    <t>KASLTREE</t>
  </si>
  <si>
    <t>MSK/MF/035/2212</t>
  </si>
  <si>
    <t>199364000990</t>
  </si>
  <si>
    <t>ARASALINGAKUMAR  SARASTINA</t>
  </si>
  <si>
    <t>0742287772</t>
  </si>
  <si>
    <t>KASALTREE,HATTON</t>
  </si>
  <si>
    <t>965853383V</t>
  </si>
  <si>
    <t>ARASALINGAM  VINOTHINI</t>
  </si>
  <si>
    <t>KASALTREE,UPCOT</t>
  </si>
  <si>
    <t>2024-09-03</t>
  </si>
  <si>
    <t>2025-06-16</t>
  </si>
  <si>
    <t>50</t>
  </si>
  <si>
    <t>MSK/MF/035/2213</t>
  </si>
  <si>
    <t>199161210063</t>
  </si>
  <si>
    <t>UTHAYASOORIYAN  KIKILADEVI</t>
  </si>
  <si>
    <t>0772042977</t>
  </si>
  <si>
    <t>860684632V</t>
  </si>
  <si>
    <t>KIRUSHNAN SIVARAMAKIRUSHANAN</t>
  </si>
  <si>
    <t>51</t>
  </si>
  <si>
    <t>OSPON</t>
  </si>
  <si>
    <t>MSK/MF/037/2246</t>
  </si>
  <si>
    <t>200257103295</t>
  </si>
  <si>
    <t>MAYILWAGANAM  GOWSALYA</t>
  </si>
  <si>
    <t>0766556369</t>
  </si>
  <si>
    <t>KILARUVATTON DIVISION OSBON ESTATE ,HATTON</t>
  </si>
  <si>
    <t>200562404560</t>
  </si>
  <si>
    <t>MAYILVAGANAM SUGANTHY</t>
  </si>
  <si>
    <t>2024-09-05</t>
  </si>
  <si>
    <t>2026-07-28</t>
  </si>
  <si>
    <t>52</t>
  </si>
  <si>
    <t>MSK/MF/037/2248</t>
  </si>
  <si>
    <t>817754376V</t>
  </si>
  <si>
    <t>THAMPIRAJA  INTHUKALA</t>
  </si>
  <si>
    <t>0763347006</t>
  </si>
  <si>
    <t>872311491V</t>
  </si>
  <si>
    <t>VADUGA TIWATOR  NIMAL</t>
  </si>
  <si>
    <t>2025-01-24</t>
  </si>
  <si>
    <t>53</t>
  </si>
  <si>
    <t>MSK/MF/037/2251</t>
  </si>
  <si>
    <t>887652767V</t>
  </si>
  <si>
    <t>RAJARATHNAM  NIRANJANI</t>
  </si>
  <si>
    <t>0760285011</t>
  </si>
  <si>
    <t>198614510034</t>
  </si>
  <si>
    <t>VEERAMALAI  YAGARAJA</t>
  </si>
  <si>
    <t>54</t>
  </si>
  <si>
    <t>KIRINDA</t>
  </si>
  <si>
    <t>WM/MF/036/2263</t>
  </si>
  <si>
    <t>755123994V</t>
  </si>
  <si>
    <t xml:space="preserve">BABARUNDE EKANAYAKE LIYANA PATHIRANAGE  LATHA SRIYANI </t>
  </si>
  <si>
    <t>0787682684</t>
  </si>
  <si>
    <t>MIURU  NIWASA,MALIGATHENNA</t>
  </si>
  <si>
    <t>591360973V</t>
  </si>
  <si>
    <t xml:space="preserve">RAJARAMA BRAHAKMANALAGE ANIL  UPALI RANASINGHE </t>
  </si>
  <si>
    <t xml:space="preserve">RATHKARAUWA,HAPUTHALE </t>
  </si>
  <si>
    <t>2024-09-08</t>
  </si>
  <si>
    <t>2025-02-17</t>
  </si>
  <si>
    <t>55</t>
  </si>
  <si>
    <t>WM/MF/042/2282</t>
  </si>
  <si>
    <t>895040304V</t>
  </si>
  <si>
    <t>RAJAMANTHREELAGE NAYANA  MALKANTHI</t>
  </si>
  <si>
    <t>0785224862</t>
  </si>
  <si>
    <t xml:space="preserve">APALAGOLLA,,BORALANDA </t>
  </si>
  <si>
    <t>797433730V</t>
  </si>
  <si>
    <t>YAPA MUDIYANSELAGE  PRIMALI  YAPA</t>
  </si>
  <si>
    <t>APALAGOLLA,,BORALANDA</t>
  </si>
  <si>
    <t>2024-09-12</t>
  </si>
  <si>
    <t>56</t>
  </si>
  <si>
    <t>WM/MF/017/2280</t>
  </si>
  <si>
    <t>198278400513</t>
  </si>
  <si>
    <t>MANATHUNGA MUDIYANSELAGE IRANGANI  MANATHUNGA AMARASEKARA</t>
  </si>
  <si>
    <t>0714715385</t>
  </si>
  <si>
    <t>36,DAYARABA ESTATE,MIRAHAWATHTHA</t>
  </si>
  <si>
    <t>200474202073</t>
  </si>
  <si>
    <t>ATHTHANAYAKA RALALAGE ARALIYA SATHSARANI  SAPUMALI SIRIWARDANA</t>
  </si>
  <si>
    <t>2024-09-11</t>
  </si>
  <si>
    <t>2025-01-14</t>
  </si>
  <si>
    <t>57</t>
  </si>
  <si>
    <t>WM/MF/007/2293</t>
  </si>
  <si>
    <t>198165304887</t>
  </si>
  <si>
    <t>RATHNAYAKA MUDIYANSELAGE   CHITHRALATHA</t>
  </si>
  <si>
    <t>0771979170</t>
  </si>
  <si>
    <t>200403313485</t>
  </si>
  <si>
    <t>RATHNAYAKA MUDIYANSELAGE   MADUSHANKA LAKMAL RATHNAYAKE</t>
  </si>
  <si>
    <t>2024-11-14</t>
  </si>
  <si>
    <t>58</t>
  </si>
  <si>
    <t>KATUGALLA</t>
  </si>
  <si>
    <t>WM/MF/008/2292</t>
  </si>
  <si>
    <t>876004623V</t>
  </si>
  <si>
    <t>MIDUNARAJ  WIJAYA KUMARI</t>
  </si>
  <si>
    <t>0764115090</t>
  </si>
  <si>
    <t>KATUGALLA ESTATE,WELIMADA</t>
  </si>
  <si>
    <t>810273160V</t>
  </si>
  <si>
    <t>KARUNANAYAKA MUDIYANSELAGE  DINIDU BANDARA</t>
  </si>
  <si>
    <t>2026-08-07</t>
  </si>
  <si>
    <t>59</t>
  </si>
  <si>
    <t>WM/MF/048/2291</t>
  </si>
  <si>
    <t>196254804359</t>
  </si>
  <si>
    <t>PALANIYAANDI  KAYINESHWARI</t>
  </si>
  <si>
    <t>0784502909</t>
  </si>
  <si>
    <t>851784390V</t>
  </si>
  <si>
    <t>RAJANI  RAJAKUMAR</t>
  </si>
  <si>
    <t>60</t>
  </si>
  <si>
    <t>HABARAGALA</t>
  </si>
  <si>
    <t>WM/MF/040/2287</t>
  </si>
  <si>
    <t>815095162V</t>
  </si>
  <si>
    <t>SUBRAMANIYAM  WIJELAKSHMI</t>
  </si>
  <si>
    <t>0764462241</t>
  </si>
  <si>
    <t>HABARAGALA WATHTHA ,BORAGAS</t>
  </si>
  <si>
    <t>568110722X</t>
  </si>
  <si>
    <t>PONNAIYA  JEYKODI</t>
  </si>
  <si>
    <t>2025-09-24</t>
  </si>
  <si>
    <t>61</t>
  </si>
  <si>
    <t>WM/MF/007/2307</t>
  </si>
  <si>
    <t>200158810145</t>
  </si>
  <si>
    <t>THIRUNIRA SELWAN  ANUSHA</t>
  </si>
  <si>
    <t>0759967328</t>
  </si>
  <si>
    <t>200412303899</t>
  </si>
  <si>
    <t>SELWARAJ  LAKSHAN</t>
  </si>
  <si>
    <t>2024-09-13</t>
  </si>
  <si>
    <t>2025-01-09</t>
  </si>
  <si>
    <t>62</t>
  </si>
  <si>
    <t>MSK/MF/008/2331</t>
  </si>
  <si>
    <t>200651203660</t>
  </si>
  <si>
    <t>VITHYANANTHAN  VINOTHINI</t>
  </si>
  <si>
    <t>0755939008</t>
  </si>
  <si>
    <t>853232025V</t>
  </si>
  <si>
    <t>SIVALINGAM VITHYANANTHAN VITHYANANTHAN</t>
  </si>
  <si>
    <t>2024-09-18</t>
  </si>
  <si>
    <t>2025-02-10</t>
  </si>
  <si>
    <t>63</t>
  </si>
  <si>
    <t>BROWNLO NO 02</t>
  </si>
  <si>
    <t>MSK/MF/006/2340</t>
  </si>
  <si>
    <t>200569903814</t>
  </si>
  <si>
    <t>KIRUSNAPILLAI  NIVETHA</t>
  </si>
  <si>
    <t>0785401146</t>
  </si>
  <si>
    <t>768365474V</t>
  </si>
  <si>
    <t>DHARMALINGAM  VISHALADEVI</t>
  </si>
  <si>
    <t>2024-11-26</t>
  </si>
  <si>
    <t>64</t>
  </si>
  <si>
    <t>MIRAHAWATHTHA</t>
  </si>
  <si>
    <t>WM/MF/018/2341</t>
  </si>
  <si>
    <t>775644176V</t>
  </si>
  <si>
    <t xml:space="preserve">EDIRISINGHA BUWANAYAKA RAJAMANTHRILAGE  MANTHIKA NILANTHI EDIRISINGA </t>
  </si>
  <si>
    <t>0702671902</t>
  </si>
  <si>
    <t>WARALLAHENA WATHTHA ,MIRAHAWATHTHA</t>
  </si>
  <si>
    <t>671893273V</t>
  </si>
  <si>
    <t>HALPITA ARACHCHILAGE CHANDIKA RANJUMAL  PERERA</t>
  </si>
  <si>
    <t>WERELLAHENA WATHTHA,,MIRAHAWATHTHA</t>
  </si>
  <si>
    <t>2024-09-19</t>
  </si>
  <si>
    <t>2025-10-28</t>
  </si>
  <si>
    <t>65</t>
  </si>
  <si>
    <t>WM/MF/017/2345</t>
  </si>
  <si>
    <t>676115102V</t>
  </si>
  <si>
    <t xml:space="preserve">SINNU  THANGAMMA </t>
  </si>
  <si>
    <t>0759612287</t>
  </si>
  <si>
    <t>697613846V</t>
  </si>
  <si>
    <t>MUTHTHU ADISTARASELWI</t>
  </si>
  <si>
    <t>DAYARABA ESTATE ,MIRAHAWATHTHA</t>
  </si>
  <si>
    <t>66</t>
  </si>
  <si>
    <t>WM/MF/008/2373</t>
  </si>
  <si>
    <t>786234930V</t>
  </si>
  <si>
    <t xml:space="preserve"> RAJUKALA </t>
  </si>
  <si>
    <t>0763959681</t>
  </si>
  <si>
    <t>680775141V</t>
  </si>
  <si>
    <t>RAGU  MAHESHPARAN</t>
  </si>
  <si>
    <t>2026-07-21</t>
  </si>
  <si>
    <t>67</t>
  </si>
  <si>
    <t>WM/MF/048/2371</t>
  </si>
  <si>
    <t>966024550V</t>
  </si>
  <si>
    <t>ANBALAGAN  THAMILCHELWI</t>
  </si>
  <si>
    <t>0764486941</t>
  </si>
  <si>
    <t>199432810080</t>
  </si>
  <si>
    <t>DARMALINGAM  ARJUN</t>
  </si>
  <si>
    <t>2024-11-10</t>
  </si>
  <si>
    <t>68</t>
  </si>
  <si>
    <t>WM/MF/014/2367</t>
  </si>
  <si>
    <t>737703878V</t>
  </si>
  <si>
    <t xml:space="preserve">MUTHTHAYYA  ESTHAR </t>
  </si>
  <si>
    <t>0761544418</t>
  </si>
  <si>
    <t>KIRINDAWATHTHA,WEPASSAWELA,,PATTIYAGEDARA</t>
  </si>
  <si>
    <t>731312435V</t>
  </si>
  <si>
    <t>JAYARAJ WESLI  JEBASING</t>
  </si>
  <si>
    <t>2025-04-03</t>
  </si>
  <si>
    <t>69</t>
  </si>
  <si>
    <t>DAMBAWINNA</t>
  </si>
  <si>
    <t>WM/MF/019/2399</t>
  </si>
  <si>
    <t>795524754V</t>
  </si>
  <si>
    <t>THARAKA GANITHAYALAGE  ANULAWATHI</t>
  </si>
  <si>
    <t>0726353654</t>
  </si>
  <si>
    <t>WERALLAPATHANA,DAMBAWINNA</t>
  </si>
  <si>
    <t>200415002423</t>
  </si>
  <si>
    <t>KALKOTAGE CHAMOD RAVINDU SHIRAN  PERERA</t>
  </si>
  <si>
    <t>2024-09-20</t>
  </si>
  <si>
    <t>2025-02-03</t>
  </si>
  <si>
    <t>70</t>
  </si>
  <si>
    <t>WM/MF/042/2400</t>
  </si>
  <si>
    <t>768000077V</t>
  </si>
  <si>
    <t>RAMAN KORANERIYASLAGE  NANDANI CHANDRAKANTHI</t>
  </si>
  <si>
    <t>0779881339</t>
  </si>
  <si>
    <t>NO 73,RAHANGALA,BORALANDA</t>
  </si>
  <si>
    <t>720463174V</t>
  </si>
  <si>
    <t>THENNAKOON MUDIYANSELAGE  MANTHRIRATHNA</t>
  </si>
  <si>
    <t>2024-11-25</t>
  </si>
  <si>
    <t>71</t>
  </si>
  <si>
    <t>WM/MF/042/2401</t>
  </si>
  <si>
    <t>836862392V</t>
  </si>
  <si>
    <t>PATABADI WASAN GALBADDAGE  NILUKA THUSHARI</t>
  </si>
  <si>
    <t>0789023077</t>
  </si>
  <si>
    <t>ILUKWATHTHA,WELIARAGAMA,BORALANDA</t>
  </si>
  <si>
    <t>730823720V</t>
  </si>
  <si>
    <t>UDAGEDARA KURUPPU MUDIYANSELAGE  SAMARAPALA JAYASEKARA</t>
  </si>
  <si>
    <t>72</t>
  </si>
  <si>
    <t>MSK/MF/008/2410</t>
  </si>
  <si>
    <t>856543293V</t>
  </si>
  <si>
    <t>GOBAL MARUDHAI</t>
  </si>
  <si>
    <t>GANGEWATHTHA ESTATE,MASKELIYA</t>
  </si>
  <si>
    <t>73</t>
  </si>
  <si>
    <t>MSK/MF/008/2420</t>
  </si>
  <si>
    <t>200682202309</t>
  </si>
  <si>
    <t>THIYAGARAJ  SUGANTHINI</t>
  </si>
  <si>
    <t>0776968776</t>
  </si>
  <si>
    <t>BROWNLOW DIVISION,,MASKELIYA</t>
  </si>
  <si>
    <t>830094822V</t>
  </si>
  <si>
    <t>S.  THIYAGARAJA</t>
  </si>
  <si>
    <t>74</t>
  </si>
  <si>
    <t>VEERIYAPURA</t>
  </si>
  <si>
    <t>BD/MF/003/2428</t>
  </si>
  <si>
    <t>898251047V</t>
  </si>
  <si>
    <t>KRISTOPER INOKA  RASANJALI</t>
  </si>
  <si>
    <t>0719977084</t>
  </si>
  <si>
    <t>NO;114,VEERIYAPURA,BADULLA.</t>
  </si>
  <si>
    <t>901513066V</t>
  </si>
  <si>
    <t>MITHUN ARRACHILAGE AKILA  PUSHPAKUMARA</t>
  </si>
  <si>
    <t>NO;114,VEERIYAPURA,,BADULLA.</t>
  </si>
  <si>
    <t>2025-10-13</t>
  </si>
  <si>
    <t>75</t>
  </si>
  <si>
    <t>KUMARAPATTIYA</t>
  </si>
  <si>
    <t>WM/MF/005/2439</t>
  </si>
  <si>
    <t>657784079V</t>
  </si>
  <si>
    <t>EGODAWATHTHE PATHIRANLAHAGE KANTHI  PATHIRANA</t>
  </si>
  <si>
    <t>0717268299</t>
  </si>
  <si>
    <t>WAWEGAMA,AMBAGAHAWATHTHA</t>
  </si>
  <si>
    <t>602884759V</t>
  </si>
  <si>
    <t>NARANDENIYAGE ABEGUNASEKARALAGE  GUNASUNDARA</t>
  </si>
  <si>
    <t>2024-09-28</t>
  </si>
  <si>
    <t>2026-07-30</t>
  </si>
  <si>
    <t>76</t>
  </si>
  <si>
    <t>AMBWELA ESTATE</t>
  </si>
  <si>
    <t>WM/MF/055/2479</t>
  </si>
  <si>
    <t>827935093V</t>
  </si>
  <si>
    <t>ALLI MUTHTHU  AMMUDA</t>
  </si>
  <si>
    <t>0772803316</t>
  </si>
  <si>
    <t>AMBEWELA WATHTHA ,BORAGAS</t>
  </si>
  <si>
    <t>830174931V</t>
  </si>
  <si>
    <t>NEELAMEGAN  MADAWAN</t>
  </si>
  <si>
    <t>2024-09-29</t>
  </si>
  <si>
    <t>2025-08-06</t>
  </si>
  <si>
    <t>77</t>
  </si>
  <si>
    <t>MORAGOLLA</t>
  </si>
  <si>
    <t>WM/MF/064/2490</t>
  </si>
  <si>
    <t>865151470V</t>
  </si>
  <si>
    <t>NADARASA  WASANTHADEWI</t>
  </si>
  <si>
    <t>0779911430</t>
  </si>
  <si>
    <t>GANESHAPURAM,,MANTHUR</t>
  </si>
  <si>
    <t>198106104501</t>
  </si>
  <si>
    <t xml:space="preserve">MARIMUTHTHU  SUNMUGANADAN </t>
  </si>
  <si>
    <t>2024-09-30</t>
  </si>
  <si>
    <t>78</t>
  </si>
  <si>
    <t>WM/MF/019/2491</t>
  </si>
  <si>
    <t>818613873V</t>
  </si>
  <si>
    <t>THARUKA GANITHAYALAGE   KRISHANTHI</t>
  </si>
  <si>
    <t>0701123467</t>
  </si>
  <si>
    <t>766120598V</t>
  </si>
  <si>
    <t>HEARATH MUDIYANSELAGE RANJANI  PRIYANGIKA HEARATH</t>
  </si>
  <si>
    <t>WERALLAPATHANA,DAMBAWINNA,WELIMADA</t>
  </si>
  <si>
    <t>2025-01-23</t>
  </si>
  <si>
    <t>79</t>
  </si>
  <si>
    <t>WM/MF/042/2507</t>
  </si>
  <si>
    <t>818544855V</t>
  </si>
  <si>
    <t>MADANAYAKALAGE  NILANTHI MADANAYAKAGE</t>
  </si>
  <si>
    <t>0760982585</t>
  </si>
  <si>
    <t>930730831V</t>
  </si>
  <si>
    <t>ULPAN WIDANALAGE DINESH  RUWAN BANDARA</t>
  </si>
  <si>
    <t>2024-11-16</t>
  </si>
  <si>
    <t>80</t>
  </si>
  <si>
    <t>WM/MF/036/2509</t>
  </si>
  <si>
    <t>897282399V</t>
  </si>
  <si>
    <t>HERATH MUDIYANSELAGE  GAYANI HERATH</t>
  </si>
  <si>
    <t>0719144658</t>
  </si>
  <si>
    <t>MALIGATHANNA,RATHKARAUWA</t>
  </si>
  <si>
    <t>635934670V</t>
  </si>
  <si>
    <t xml:space="preserve">RAJARAMA BRAHAKMANALAGE    GAYANI NIMALKA RANASIGHE </t>
  </si>
  <si>
    <t>81</t>
  </si>
  <si>
    <t>WM/MF/036/2504</t>
  </si>
  <si>
    <t>667180449V</t>
  </si>
  <si>
    <t>DON WASANTHA VINODANI  PERERA ABESEKARA</t>
  </si>
  <si>
    <t>0765575121</t>
  </si>
  <si>
    <t>552143159V</t>
  </si>
  <si>
    <t>RAJARAMA BRAHAKMANALAGE   CHANDRAWATHI</t>
  </si>
  <si>
    <t>82</t>
  </si>
  <si>
    <t>WM/MF/051/2523</t>
  </si>
  <si>
    <t>888041010V</t>
  </si>
  <si>
    <t>DASANAYAKA MUDIYANSELAGE  IRESA SHAMALI</t>
  </si>
  <si>
    <t>0768055598</t>
  </si>
  <si>
    <t>658612573V</t>
  </si>
  <si>
    <t>EKANAYAKA MUDIYANSELAGE   NALANI RAMYALATHA</t>
  </si>
  <si>
    <t>2024-10-02</t>
  </si>
  <si>
    <t>2026-08-06</t>
  </si>
  <si>
    <t>83</t>
  </si>
  <si>
    <t>MSK/MF/023/2531</t>
  </si>
  <si>
    <t>848660779V</t>
  </si>
  <si>
    <t>RAJKUMAR SAROJINIDEVI SAROJINI DEVI</t>
  </si>
  <si>
    <t>841093518V</t>
  </si>
  <si>
    <t>THAMPIRAJA   NAWARATHTHINARAJA</t>
  </si>
  <si>
    <t>2025-01-29</t>
  </si>
  <si>
    <t>84</t>
  </si>
  <si>
    <t>WM/MF/007/2547</t>
  </si>
  <si>
    <t>746684088V</t>
  </si>
  <si>
    <t>WISHWANADAN  PUWANESHWARI</t>
  </si>
  <si>
    <t>0759967228</t>
  </si>
  <si>
    <t>712713577V</t>
  </si>
  <si>
    <t>RAMALINGAM   THIRUNIRA SELVAN</t>
  </si>
  <si>
    <t>2024-10-03</t>
  </si>
  <si>
    <t>2025-09-30</t>
  </si>
  <si>
    <t>85</t>
  </si>
  <si>
    <t>URY ESTATE</t>
  </si>
  <si>
    <t>BD/MF/031/2569</t>
  </si>
  <si>
    <t>856654729V</t>
  </si>
  <si>
    <t>SELVAKUMAR  LEELA</t>
  </si>
  <si>
    <t>0761587955</t>
  </si>
  <si>
    <t>FACTORY DIVISION URY ESTATE,,PASSARA</t>
  </si>
  <si>
    <t>850844313V</t>
  </si>
  <si>
    <t>SOMASUNDARAM  SHIVACHANASUNDARAM</t>
  </si>
  <si>
    <t>2024-10-04</t>
  </si>
  <si>
    <t>2026-08-10</t>
  </si>
  <si>
    <t>86</t>
  </si>
  <si>
    <t>BD/MF/031/2570</t>
  </si>
  <si>
    <t>965912177V</t>
  </si>
  <si>
    <t>THAMILSELVI NANDANI   KUMARI</t>
  </si>
  <si>
    <t>0765732491</t>
  </si>
  <si>
    <t>199606604523</t>
  </si>
  <si>
    <t>RENGANARAJ  SATHEESH</t>
  </si>
  <si>
    <t>2026-03-18</t>
  </si>
  <si>
    <t>87</t>
  </si>
  <si>
    <t>WM/MF/014/2583</t>
  </si>
  <si>
    <t>197979404254</t>
  </si>
  <si>
    <t>WEERASIGHE GANITHAYALAGE DAMMIKA PRIYADARSHANI  WEERASINGHA</t>
  </si>
  <si>
    <t>0757365135</t>
  </si>
  <si>
    <t>NEW DIVITION,UVA HIGHTLAND,BANDARAWELLA</t>
  </si>
  <si>
    <t>200560802358</t>
  </si>
  <si>
    <t xml:space="preserve">BULATHGAMAGE DHANUSHIKA SATHSARANI  THILAKARATHNE </t>
  </si>
  <si>
    <t>2024-12-18</t>
  </si>
  <si>
    <t>88</t>
  </si>
  <si>
    <t>WM/MF/036/2596</t>
  </si>
  <si>
    <t>657904457V</t>
  </si>
  <si>
    <t>WIJESUNDARA MUDIYANSELAGE  KUMUDUNI HEMALATHA</t>
  </si>
  <si>
    <t>616413570V</t>
  </si>
  <si>
    <t>HERATH MUDIYANSELAGE  NANDAWATHI</t>
  </si>
  <si>
    <t>89</t>
  </si>
  <si>
    <t>WM/MF/017/2612</t>
  </si>
  <si>
    <t>199952711187</t>
  </si>
  <si>
    <t>YOGANADAN   ROHINI</t>
  </si>
  <si>
    <t>0765821817</t>
  </si>
  <si>
    <t>680154708X</t>
  </si>
  <si>
    <t>RASAIYA  PATHMANADAN</t>
  </si>
  <si>
    <t>2024-10-09</t>
  </si>
  <si>
    <t>2024-11-22</t>
  </si>
  <si>
    <t>90</t>
  </si>
  <si>
    <t>WM/MF/017/2613</t>
  </si>
  <si>
    <t>199783110357</t>
  </si>
  <si>
    <t>YOGANADAN  GUNAPADI</t>
  </si>
  <si>
    <t>0775840495</t>
  </si>
  <si>
    <t>941324371V</t>
  </si>
  <si>
    <t>YOGANADAN  ILAWARASAN</t>
  </si>
  <si>
    <t>91</t>
  </si>
  <si>
    <t>MSK/MF/037/2632</t>
  </si>
  <si>
    <t>836293509V</t>
  </si>
  <si>
    <t>MUNUSAMY SHANTHI</t>
  </si>
  <si>
    <t>0770666509</t>
  </si>
  <si>
    <t>KILARVATTON DIVISOIN ,KASALTREE</t>
  </si>
  <si>
    <t>200135802497</t>
  </si>
  <si>
    <t>SEGAR  THAWANEETHARAN</t>
  </si>
  <si>
    <t>2024-10-11</t>
  </si>
  <si>
    <t>92</t>
  </si>
  <si>
    <t>MSK/MF/037/2633</t>
  </si>
  <si>
    <t>875824180V</t>
  </si>
  <si>
    <t>MURUGAIYA  YOGAMALAR</t>
  </si>
  <si>
    <t>0776749447</t>
  </si>
  <si>
    <t>883330544V</t>
  </si>
  <si>
    <t>RAMASAMY  THIRUNAVUKARASU</t>
  </si>
  <si>
    <t>93</t>
  </si>
  <si>
    <t>MSK/MF/037/2634</t>
  </si>
  <si>
    <t>957753680V</t>
  </si>
  <si>
    <t>JAYASHANKAR  YOGASUNRAY</t>
  </si>
  <si>
    <t>0760826982</t>
  </si>
  <si>
    <t>555037490V</t>
  </si>
  <si>
    <t>RAMASAMY  VEERAMMA</t>
  </si>
  <si>
    <t>94</t>
  </si>
  <si>
    <t>WM/MF/017/2661</t>
  </si>
  <si>
    <t>807575066V</t>
  </si>
  <si>
    <t>PERAMAIYA  SIWAKUMARI</t>
  </si>
  <si>
    <t>0764395155</t>
  </si>
  <si>
    <t>197509604427</t>
  </si>
  <si>
    <t>RAJAGOPAL SUDAGAR</t>
  </si>
  <si>
    <t>2024-10-12</t>
  </si>
  <si>
    <t>2025-01-18</t>
  </si>
  <si>
    <t>95</t>
  </si>
  <si>
    <t>MATIWALALANDA</t>
  </si>
  <si>
    <t>WM/MF/046/2691</t>
  </si>
  <si>
    <t>197769001652</t>
  </si>
  <si>
    <t>BODIPAKSHA RANASIGHELAGE  NILANTHI KUMARI</t>
  </si>
  <si>
    <t>0727904402</t>
  </si>
  <si>
    <t>BOWELA,WELIMADA</t>
  </si>
  <si>
    <t>200416000220</t>
  </si>
  <si>
    <t>WEERASIGHE DISSANAYAKELAGE  KAVINDU MADHUSHAN</t>
  </si>
  <si>
    <t>2024-10-15</t>
  </si>
  <si>
    <t>2026-07-17</t>
  </si>
  <si>
    <t>96</t>
  </si>
  <si>
    <t>WELIMADAGAMA</t>
  </si>
  <si>
    <t>WM/MF/030/2741</t>
  </si>
  <si>
    <t>197877304790</t>
  </si>
  <si>
    <t>WEERASINGHE MUDIYANSELAGE  NANDANI</t>
  </si>
  <si>
    <t>0711556904</t>
  </si>
  <si>
    <t>WELIMADAGAMA,WELIMADA</t>
  </si>
  <si>
    <t>810710276V</t>
  </si>
  <si>
    <t>JAYASEKARA MUDIYANSELAGE UPALI ASELA  JAYASEKARA</t>
  </si>
  <si>
    <t>2024-10-22</t>
  </si>
  <si>
    <t>97</t>
  </si>
  <si>
    <t>WM/MF/008/2786</t>
  </si>
  <si>
    <t>199468604145</t>
  </si>
  <si>
    <t>ARULDAS JESINTHA  MERI</t>
  </si>
  <si>
    <t>0763853173</t>
  </si>
  <si>
    <t>DARAGALA,WELIMADA</t>
  </si>
  <si>
    <t>688355451V</t>
  </si>
  <si>
    <t>ARUMUGAM WALARMANI</t>
  </si>
  <si>
    <t>2026-02-28</t>
  </si>
  <si>
    <t>98</t>
  </si>
  <si>
    <t>WM/MF/014/2794</t>
  </si>
  <si>
    <t>198865702786</t>
  </si>
  <si>
    <t xml:space="preserve">RATHNAYAKA MUDIYANSELAGE INDRAWATHI  KUMARI </t>
  </si>
  <si>
    <t>0741818124</t>
  </si>
  <si>
    <t>MALIGATHANNA,PATTIYAGEDARA</t>
  </si>
  <si>
    <t>198424901738</t>
  </si>
  <si>
    <t>RATHNAYAKE MUDIYANSELAGE DANANJAYA SADEEPA  JAYAWARDANA</t>
  </si>
  <si>
    <t>MALIGATHENNA,PATTIYAGEDARA</t>
  </si>
  <si>
    <t>2026-08-11</t>
  </si>
  <si>
    <t>99</t>
  </si>
  <si>
    <t>WM/MF/005/2806</t>
  </si>
  <si>
    <t>826353317V</t>
  </si>
  <si>
    <t>EGODAWATHTHE PATHIRANLAHAGE  NIROSHA</t>
  </si>
  <si>
    <t>0764306525</t>
  </si>
  <si>
    <t>BOKUTUTHANNA,LUNUWATHTHA</t>
  </si>
  <si>
    <t>198955103148</t>
  </si>
  <si>
    <t>BATAGALLE GEDARA  SANIKA DULANGANI</t>
  </si>
  <si>
    <t>BALAGALA,AMBAGASHDOWA</t>
  </si>
  <si>
    <t>2025-07-25</t>
  </si>
  <si>
    <t>100</t>
  </si>
  <si>
    <t>WM/MF/007/2841</t>
  </si>
  <si>
    <t>199882511073</t>
  </si>
  <si>
    <t>SUBRAMANIYAM  SUDARSHANI</t>
  </si>
  <si>
    <t>0752915404</t>
  </si>
  <si>
    <t>200116804365</t>
  </si>
  <si>
    <t>SELVARAJ  KAMALADASAN</t>
  </si>
  <si>
    <t>101</t>
  </si>
  <si>
    <t>WM/MF/001/2843</t>
  </si>
  <si>
    <t>678304689V</t>
  </si>
  <si>
    <t>KUNANKARA DURAYALAGE AJANTHA  SWARNAMALI</t>
  </si>
  <si>
    <t>0774364555</t>
  </si>
  <si>
    <t>5A,PAHALA KABILLEGAMA,WELIMADA</t>
  </si>
  <si>
    <t>951083232V</t>
  </si>
  <si>
    <t>KAVEESHAWARA PARANAGELAGE  MADUSHANKA</t>
  </si>
  <si>
    <t>102</t>
  </si>
  <si>
    <t>KARAGASHWAGURA</t>
  </si>
  <si>
    <t>WM/MF/059/2852</t>
  </si>
  <si>
    <t>198667802059</t>
  </si>
  <si>
    <t>KONARASIGHE MUDIYANSELAGE  DHANUSHIKA DAMAYANTHI</t>
  </si>
  <si>
    <t>0752068016</t>
  </si>
  <si>
    <t>KARAGASWAGURA,KEPPETIPOLA</t>
  </si>
  <si>
    <t>830273816V</t>
  </si>
  <si>
    <t>MOHANDIRAMLAGE  NANDANA SENAWIBANDARA</t>
  </si>
  <si>
    <t>2025-03-06</t>
  </si>
  <si>
    <t>103</t>
  </si>
  <si>
    <t>WM/MF/007/2880</t>
  </si>
  <si>
    <t>766903258X</t>
  </si>
  <si>
    <t>SIWALINGAM   RAJAKUMARI</t>
  </si>
  <si>
    <t>0755843197</t>
  </si>
  <si>
    <t>200433004238</t>
  </si>
  <si>
    <t>JAYAKODI ARACHCHILAGE   HAKSHAN</t>
  </si>
  <si>
    <t>2024-10-31</t>
  </si>
  <si>
    <t>2026-06-04</t>
  </si>
  <si>
    <t>104</t>
  </si>
  <si>
    <t>WM/MF/007/2881</t>
  </si>
  <si>
    <t>199357810023</t>
  </si>
  <si>
    <t>PUSHPARAJA   NAWADARSHANI</t>
  </si>
  <si>
    <t>07655565056</t>
  </si>
  <si>
    <t xml:space="preserve">DAMBAWINNA ESTATE ,,WELIMADA </t>
  </si>
  <si>
    <t>910383779V</t>
  </si>
  <si>
    <t>SIWALINGAM  MENAN  RAJ</t>
  </si>
  <si>
    <t>2026-06-27</t>
  </si>
  <si>
    <t>105</t>
  </si>
  <si>
    <t>WM/MF/036/2891</t>
  </si>
  <si>
    <t>807202871V</t>
  </si>
  <si>
    <t>RAJARAMA BRAHAKMANALAGE   NISHANTHI</t>
  </si>
  <si>
    <t>0712289454</t>
  </si>
  <si>
    <t>198412101383</t>
  </si>
  <si>
    <t>RAJARAMA BRAHAKMANALAGE  SUMITH  WASANTHA KUMARA</t>
  </si>
  <si>
    <t>2025-03-31</t>
  </si>
  <si>
    <t>106</t>
  </si>
  <si>
    <t>WM/MF/005/2892</t>
  </si>
  <si>
    <t>546693171V</t>
  </si>
  <si>
    <t>UDUGAMA KORALALAGE  KARUNAWATHI</t>
  </si>
  <si>
    <t>HELAALAGOLLA,KIRAWANAGAMA</t>
  </si>
  <si>
    <t>107</t>
  </si>
  <si>
    <t>WM/MF/055/2949</t>
  </si>
  <si>
    <t>946383481V</t>
  </si>
  <si>
    <t>WISHWANADAN  KALEICHELWI</t>
  </si>
  <si>
    <t>0764548702</t>
  </si>
  <si>
    <t>870573855V</t>
  </si>
  <si>
    <t>RAJAGOPAL  SHIWAPALAN</t>
  </si>
  <si>
    <t>2024-11-08</t>
  </si>
  <si>
    <t>2025-10-01</t>
  </si>
  <si>
    <t>108</t>
  </si>
  <si>
    <t>WM/MF/055/2951</t>
  </si>
  <si>
    <t>927223236V</t>
  </si>
  <si>
    <t>YOGARAJ  YOGAPRIYA</t>
  </si>
  <si>
    <t>196620803275</t>
  </si>
  <si>
    <t>PERUMAL  BALAKRISHNAN</t>
  </si>
  <si>
    <t>2025-09-10</t>
  </si>
  <si>
    <t>109</t>
  </si>
  <si>
    <t>GALGODAKANDA</t>
  </si>
  <si>
    <t>WM/MF/003/3047</t>
  </si>
  <si>
    <t>785710568V</t>
  </si>
  <si>
    <t>HALPITA ARACHCHIGE KUMUDUNI  AMARATHUGA</t>
  </si>
  <si>
    <t>0701352453</t>
  </si>
  <si>
    <t>NADUNGAMUWA,WELIMADA</t>
  </si>
  <si>
    <t>200521301257</t>
  </si>
  <si>
    <t>WARANNA DURAYALAGE   ERANGA PRABATH</t>
  </si>
  <si>
    <t>2026-05-29</t>
  </si>
  <si>
    <t>110</t>
  </si>
  <si>
    <t>WM/MF/005/3117</t>
  </si>
  <si>
    <t>925193925V</t>
  </si>
  <si>
    <t>UDUWAWALA DANUSHKA  LAWANNI</t>
  </si>
  <si>
    <t>0752583201</t>
  </si>
  <si>
    <t>NAHAKADIYA,,LUNUWATHTHA</t>
  </si>
  <si>
    <t>667660696V</t>
  </si>
  <si>
    <t>KOSGASKUBURE NAWASIYA MUDIYANSELAGE DAYAWATHI   KUMARIHAMI</t>
  </si>
  <si>
    <t>NAHIKADIYA, ,LUNUWATHTHA</t>
  </si>
  <si>
    <t>2024-12-04</t>
  </si>
  <si>
    <t>2025-08-16</t>
  </si>
  <si>
    <t>111</t>
  </si>
  <si>
    <t>AMPITIYA</t>
  </si>
  <si>
    <t>BD/MF/037/3115</t>
  </si>
  <si>
    <t>738374070V</t>
  </si>
  <si>
    <t>GALE DURAYALAGE  SIRIYAWATHI</t>
  </si>
  <si>
    <t>0774675741</t>
  </si>
  <si>
    <t>LUNUKOLAHINNA,KANDAGOLLA,,BADULLA</t>
  </si>
  <si>
    <t>200520204655</t>
  </si>
  <si>
    <t>GANHEWAYALAGE AJITH  KUMARATHUNGA</t>
  </si>
  <si>
    <t>2025-02-28</t>
  </si>
  <si>
    <t>112</t>
  </si>
  <si>
    <t>BADULLAGAMMANA</t>
  </si>
  <si>
    <t>BI/MF/004/3151</t>
  </si>
  <si>
    <t>747522685V</t>
  </si>
  <si>
    <t>KALUTHARA ARACCHILAGE DAYANI  MANGALIKA</t>
  </si>
  <si>
    <t>0772733208</t>
  </si>
  <si>
    <t>NAGALA  ,BIBILE</t>
  </si>
  <si>
    <t>197427201272</t>
  </si>
  <si>
    <t>KALUGAMA MUDIYANSELAGELALITH SUJIWA  BANDARA</t>
  </si>
  <si>
    <t>NAGALA ,BIBILE</t>
  </si>
  <si>
    <t>2024-12-10</t>
  </si>
  <si>
    <t>2025-09-12</t>
  </si>
  <si>
    <t>113</t>
  </si>
  <si>
    <t>WM/MF/019/3229</t>
  </si>
  <si>
    <t>947290959V</t>
  </si>
  <si>
    <t xml:space="preserve">KOTAGODAGE GAMAGE ISHANKA  UTHPALANI GAMAGE </t>
  </si>
  <si>
    <t>0744062775</t>
  </si>
  <si>
    <t>655953167V</t>
  </si>
  <si>
    <t xml:space="preserve">RAJAMANTRILAGE  DAYAWATHI </t>
  </si>
  <si>
    <t>2024-12-24</t>
  </si>
  <si>
    <t>2025-02-24</t>
  </si>
  <si>
    <t>114</t>
  </si>
  <si>
    <t>LUNUWATHTHA 02</t>
  </si>
  <si>
    <t>WM/MF/043/3276</t>
  </si>
  <si>
    <t>197371702759</t>
  </si>
  <si>
    <t>THANGAWELU  USHANTHINI</t>
  </si>
  <si>
    <t>0772978140</t>
  </si>
  <si>
    <t>PATTIYAKUMBURA,,LUNUWATHTHA</t>
  </si>
  <si>
    <t>592334399V</t>
  </si>
  <si>
    <t xml:space="preserve">SUPPAYYADAS  SUGUMAR </t>
  </si>
  <si>
    <t>2024-12-28</t>
  </si>
  <si>
    <t>115</t>
  </si>
  <si>
    <t>KATUPALALLA</t>
  </si>
  <si>
    <t>BD/MF/036/3301</t>
  </si>
  <si>
    <t>198386302041</t>
  </si>
  <si>
    <t>ATHTHANAYAKE MUDIYANSELAGE NADEESHA CHANDRAKANTHI  KUMARI ATHTHANAYAKE</t>
  </si>
  <si>
    <t>0719069231</t>
  </si>
  <si>
    <t>20/20,NEW HOUSE,KATUPALALLA,,BADULLA</t>
  </si>
  <si>
    <t>655491040V</t>
  </si>
  <si>
    <t>SAMARASINGHE WEDAGE YAMUNA NEETHA  KUMARI</t>
  </si>
  <si>
    <t>2025-01-08</t>
  </si>
  <si>
    <t>2025-07-14</t>
  </si>
  <si>
    <t>116</t>
  </si>
  <si>
    <t>BD/MF/036/3302</t>
  </si>
  <si>
    <t>797234486V</t>
  </si>
  <si>
    <t>RANGE SUJEEWA CHANDRANI MANIK  SAPUGOLLA</t>
  </si>
  <si>
    <t>0781618213</t>
  </si>
  <si>
    <t>NO 27, ALUTHWELAGAMA,BADULLA</t>
  </si>
  <si>
    <t>197485000277</t>
  </si>
  <si>
    <t>RATHNAYAKA MUDIYANSELAGE  SHAMALI</t>
  </si>
  <si>
    <t>ALUTHWELAGAMA,BADULLA</t>
  </si>
  <si>
    <t>2026-08-13</t>
  </si>
  <si>
    <t>117</t>
  </si>
  <si>
    <t>NADUNGAMUWA</t>
  </si>
  <si>
    <t>WM/MF/002/3318</t>
  </si>
  <si>
    <t>767083866V</t>
  </si>
  <si>
    <t>THAMMITA GAMAGE PRADEEPA  NILANTHI</t>
  </si>
  <si>
    <t>0755975687</t>
  </si>
  <si>
    <t>UDAGODA,MAWITHIKUBURA,,GURUTHALAWA</t>
  </si>
  <si>
    <t>200081000590</t>
  </si>
  <si>
    <t>GAMHEWAYALAGE ANJANA NETHMINI  KARUNARATHNA</t>
  </si>
  <si>
    <t>2025-01-12</t>
  </si>
  <si>
    <t>118</t>
  </si>
  <si>
    <t>NAWELA</t>
  </si>
  <si>
    <t>WM/MF/049/3395</t>
  </si>
  <si>
    <t>698524006V</t>
  </si>
  <si>
    <t xml:space="preserve">WIJESINGHE MUDIYANSELAGE  CHINTHA WIJESINGHE </t>
  </si>
  <si>
    <t>0785357863</t>
  </si>
  <si>
    <t>NAWELA,NAYA   GEDARA,  MIRAHAWATHTHA</t>
  </si>
  <si>
    <t>611544332V</t>
  </si>
  <si>
    <t>WIDANALAGE SUNIL  JAYASUNDARA</t>
  </si>
  <si>
    <t>NAWELA,MIRAHAWATHTHA</t>
  </si>
  <si>
    <t>2025-01-16</t>
  </si>
  <si>
    <t>119</t>
  </si>
  <si>
    <t>BD/MF/036/3398</t>
  </si>
  <si>
    <t>855994798V</t>
  </si>
  <si>
    <t>MALIMBADA ILUKPELLA GAMAGE IROSHA  UDAYANGANI.</t>
  </si>
  <si>
    <t>0779026726</t>
  </si>
  <si>
    <t>NO. 12/ 4,  ALUTHWELAGAMA ,BADULLA</t>
  </si>
  <si>
    <t>198625102243</t>
  </si>
  <si>
    <t>SENDAIPATHIGE ERANGA ASIRI DHARMAPALA</t>
  </si>
  <si>
    <t>NO. 12/4, ALUTHWELAGAMA, ,BADULLA</t>
  </si>
  <si>
    <t>2025-07-19</t>
  </si>
  <si>
    <t>120</t>
  </si>
  <si>
    <t>UPCOT ROAD MSKELIYA</t>
  </si>
  <si>
    <t>MSK/MF/021/3400</t>
  </si>
  <si>
    <t>828161229V</t>
  </si>
  <si>
    <t>DOREISAMI PRIYADHARSHINI</t>
  </si>
  <si>
    <t>0714922703</t>
  </si>
  <si>
    <t>UPCOT ROAD,MASKELIYA</t>
  </si>
  <si>
    <t>785030591V</t>
  </si>
  <si>
    <t>RAMAYA  JEYALETCHUMY</t>
  </si>
  <si>
    <t>2025-01-17</t>
  </si>
  <si>
    <t>2025-03-04</t>
  </si>
  <si>
    <t>121</t>
  </si>
  <si>
    <t>MEDAPITAGAMA</t>
  </si>
  <si>
    <t>BD/MF/044/3519</t>
  </si>
  <si>
    <t>765091160V</t>
  </si>
  <si>
    <t>SHIVACHANRAMANI  KARMEGAM</t>
  </si>
  <si>
    <t>0719300772</t>
  </si>
  <si>
    <t>MADAPITAGAMA ,HALI ELA</t>
  </si>
  <si>
    <t>200620902624</t>
  </si>
  <si>
    <t>GUNASEKARAN  MAHENDRA KUMAR</t>
  </si>
  <si>
    <t>KOVIL WATHTHA,EGODA GAMA,,HALI ELA</t>
  </si>
  <si>
    <t>2025-06-30</t>
  </si>
  <si>
    <t>122</t>
  </si>
  <si>
    <t>BD/MF/044/3520</t>
  </si>
  <si>
    <t>915812112V</t>
  </si>
  <si>
    <t>RATHNAYAKA MUDIYANSELAGE NIMESHA  DILHANI RATHNAYAKA</t>
  </si>
  <si>
    <t>0774824514</t>
  </si>
  <si>
    <t>EKANAYAKA MAWATHA,HALI ELA</t>
  </si>
  <si>
    <t>891385064V</t>
  </si>
  <si>
    <t>SANJU LAKMAL  WEERASURIYA</t>
  </si>
  <si>
    <t>2025-03-15</t>
  </si>
  <si>
    <t>123</t>
  </si>
  <si>
    <t>BI/MF/004/3529</t>
  </si>
  <si>
    <t>200081403019</t>
  </si>
  <si>
    <t>RAJASINHA MUDIYANSELAGE THARUSHI DHAMAYANTHI RAJAPAKSHA</t>
  </si>
  <si>
    <t>0789431155</t>
  </si>
  <si>
    <t>GALGELANDHA RATHUPASKATIYA ,BIBILE</t>
  </si>
  <si>
    <t>980750990V</t>
  </si>
  <si>
    <t xml:space="preserve">KOBBAWELA MUDIYANSELAGE PUBUDU KUMARA </t>
  </si>
  <si>
    <t>210/ANGAMMANA ,GAMPALA</t>
  </si>
  <si>
    <t>124</t>
  </si>
  <si>
    <t>BI/MF/004/3530</t>
  </si>
  <si>
    <t>200173902285</t>
  </si>
  <si>
    <t>DEWADHIPATHI GEDARA DHILSHIKA  HARSHANI</t>
  </si>
  <si>
    <t>0714858249</t>
  </si>
  <si>
    <t>GALGELANDA, RATHUPASKETIYA, BIBILA,BIBILA</t>
  </si>
  <si>
    <t>990172196V</t>
  </si>
  <si>
    <t>MUTHUWARAGE BUDDIKA TILIP REJINOL</t>
  </si>
  <si>
    <t>GALGELANDHA ROOD RATHUPASKATIYA ,BIBILE</t>
  </si>
  <si>
    <t>125</t>
  </si>
  <si>
    <t>ERABADDA</t>
  </si>
  <si>
    <t>WM/MF/052/3658</t>
  </si>
  <si>
    <t>798482106V</t>
  </si>
  <si>
    <t>WIJESINGHA ARACHCHILAGE  SHANTHI LATHA WIJESINGHA</t>
  </si>
  <si>
    <t>0711580075</t>
  </si>
  <si>
    <t>KARAGASWAGURA,KAPPETIPOLA</t>
  </si>
  <si>
    <t>748520368V</t>
  </si>
  <si>
    <t>KURUWE RALALAGE  KUSUMAWATHI</t>
  </si>
  <si>
    <t>2025-08-20</t>
  </si>
  <si>
    <t>126</t>
  </si>
  <si>
    <t>BHARATHIPURAM ERUVIL</t>
  </si>
  <si>
    <t>KV/MF/007/3683</t>
  </si>
  <si>
    <t>958223765V</t>
  </si>
  <si>
    <t>BALASUNTHARAM MOHANAMBIKAI</t>
  </si>
  <si>
    <t>0758967997</t>
  </si>
  <si>
    <t xml:space="preserve">0,BARATHIPURAM ERUVIL </t>
  </si>
  <si>
    <t>200415900705</t>
  </si>
  <si>
    <t>JEYAKKODY KIJANTH</t>
  </si>
  <si>
    <t>2025-02-07</t>
  </si>
  <si>
    <t>2025-05-09</t>
  </si>
  <si>
    <t>127</t>
  </si>
  <si>
    <t>GALAOYA</t>
  </si>
  <si>
    <t>BI/MF/027/3734</t>
  </si>
  <si>
    <t>995180898V</t>
  </si>
  <si>
    <t>ELLEWELA ARACHCHIGE HANSIKA  MADUMALI</t>
  </si>
  <si>
    <t>0727765291</t>
  </si>
  <si>
    <t>SADAKALUM NIWASA,POTHUBANDANA,IWELA,BIBILE</t>
  </si>
  <si>
    <t>901720983V</t>
  </si>
  <si>
    <t>DISANAYAKA MUDIYANSELAGE DINUKA  RUKSHAN</t>
  </si>
  <si>
    <t>2025-10-15</t>
  </si>
  <si>
    <t>128</t>
  </si>
  <si>
    <t>BI/MF/027/3735</t>
  </si>
  <si>
    <t>197756902618</t>
  </si>
  <si>
    <t>HERATH MUDIYANSELAGE KALYANI  MENIKE</t>
  </si>
  <si>
    <t>0728242085</t>
  </si>
  <si>
    <t>SADAKELUM,POTHUBANDANA,IWELA,BIBILE</t>
  </si>
  <si>
    <t>741011271V</t>
  </si>
  <si>
    <t>ELLEWELA ARACHCHILAGE INDIKA  SHANTHA</t>
  </si>
  <si>
    <t>SADAKELUM NIWASA,POTHUBANDANA,IWELA,BIBILE</t>
  </si>
  <si>
    <t>129</t>
  </si>
  <si>
    <t>BI/MF/027/3736</t>
  </si>
  <si>
    <t>956330955V</t>
  </si>
  <si>
    <t>ELLEWELA ARACHCHILAGE NIMESHA CHATHURANGANI  NIMALI</t>
  </si>
  <si>
    <t>0740361271</t>
  </si>
  <si>
    <t>200656302450</t>
  </si>
  <si>
    <t>ELLEWELA ARACHCHIGE CHANANI  OSHADI</t>
  </si>
  <si>
    <t>130</t>
  </si>
  <si>
    <t>DOTLAND</t>
  </si>
  <si>
    <t>BD/MF/048/3822</t>
  </si>
  <si>
    <t>816403928V</t>
  </si>
  <si>
    <t>KIRUSHNASAMY  KAVITHA</t>
  </si>
  <si>
    <t>0757900813</t>
  </si>
  <si>
    <t>DOTLAND DIVISION,SARANIYA ESTATE,KANDEGEDERA,,BADULLA</t>
  </si>
  <si>
    <t>197359801501</t>
  </si>
  <si>
    <t>KRISHNASAMI  CHANDRAKALA</t>
  </si>
  <si>
    <t>2025-02-14</t>
  </si>
  <si>
    <t>2025-03-10</t>
  </si>
  <si>
    <t>131</t>
  </si>
  <si>
    <t>BD/MF/048/3823</t>
  </si>
  <si>
    <t>199261304833</t>
  </si>
  <si>
    <t>PATHMASILAN  NIROJA</t>
  </si>
  <si>
    <t>0724841915</t>
  </si>
  <si>
    <t>KEENAKELE WATHTHA,KANDEGADARE,,BADULLA</t>
  </si>
  <si>
    <t>666663780V</t>
  </si>
  <si>
    <t>PONNEN  MAHESHWARI</t>
  </si>
  <si>
    <t>SARANIYA UPER DIVISION.SARANIYAS GROUP,,BADULLA</t>
  </si>
  <si>
    <t>2025-10-18</t>
  </si>
  <si>
    <t>132</t>
  </si>
  <si>
    <t>GIRABE</t>
  </si>
  <si>
    <t>WM/MF/080/3847</t>
  </si>
  <si>
    <t>197268803270</t>
  </si>
  <si>
    <t>WIJETHUNGA MUDIYANSELAGE   LEELAWATHI</t>
  </si>
  <si>
    <t>0712402628</t>
  </si>
  <si>
    <t>WELIMADA WATHTHA,,WELIMADA</t>
  </si>
  <si>
    <t>732211900V</t>
  </si>
  <si>
    <t>WIDYARATHNE GANITHAYALAGE   PREMARATHNA</t>
  </si>
  <si>
    <t>2025-02-18</t>
  </si>
  <si>
    <t>2025-07-01</t>
  </si>
  <si>
    <t>133</t>
  </si>
  <si>
    <t>MOCHCHA LOWER</t>
  </si>
  <si>
    <t>MSK/MF/047/3871</t>
  </si>
  <si>
    <t>767974515V</t>
  </si>
  <si>
    <t>SUPPAIYYA  RATHNADEVI</t>
  </si>
  <si>
    <t>0769768455</t>
  </si>
  <si>
    <t>MOCHCHA LOWER DIVISION,MASKELIYA</t>
  </si>
  <si>
    <t>200580604594</t>
  </si>
  <si>
    <t>SETHUBATHY  RAMYA</t>
  </si>
  <si>
    <t>MOCHCHA LOWER DIVISION,MASKE4LIYA</t>
  </si>
  <si>
    <t>2025-06-28</t>
  </si>
  <si>
    <t>134</t>
  </si>
  <si>
    <t>MSK/MF/047/3873</t>
  </si>
  <si>
    <t>836163346V</t>
  </si>
  <si>
    <t>THANGAVELU  SARASHVATHY</t>
  </si>
  <si>
    <t>0778143927</t>
  </si>
  <si>
    <t>782421492V</t>
  </si>
  <si>
    <t>BALAKIRUSNAN   PUVANENTHIRAN</t>
  </si>
  <si>
    <t>MOCHCHA ESTATE ,MASKELIYA</t>
  </si>
  <si>
    <t>2025-02-19</t>
  </si>
  <si>
    <t>2025-10-10</t>
  </si>
  <si>
    <t>135</t>
  </si>
  <si>
    <t>MSK/MF/047/3874</t>
  </si>
  <si>
    <t>836434650V</t>
  </si>
  <si>
    <t>GUNASEGAR  PATHMAPRIYA</t>
  </si>
  <si>
    <t>0765768846</t>
  </si>
  <si>
    <t>200574304088</t>
  </si>
  <si>
    <t>ELAYAPERUMAL  SANTHUNI MITHUSHIKA</t>
  </si>
  <si>
    <t>2025-06-13</t>
  </si>
  <si>
    <t>136</t>
  </si>
  <si>
    <t>MSK/MF/047/3875</t>
  </si>
  <si>
    <t>200076502807</t>
  </si>
  <si>
    <t>SATHIYASILAN  SOWMIYA</t>
  </si>
  <si>
    <t>0757594127</t>
  </si>
  <si>
    <t>199717803966</t>
  </si>
  <si>
    <t>JOTHIVEL SIYAM SANRANATH</t>
  </si>
  <si>
    <t>137</t>
  </si>
  <si>
    <t>MSK/MF/047/3876</t>
  </si>
  <si>
    <t>697772669V</t>
  </si>
  <si>
    <t>SIVANU  KIRUSNAWENI</t>
  </si>
  <si>
    <t>0705523702</t>
  </si>
  <si>
    <t>200617101436</t>
  </si>
  <si>
    <t>V  PUVANESWARAN</t>
  </si>
  <si>
    <t>2025-06-11</t>
  </si>
  <si>
    <t>138</t>
  </si>
  <si>
    <t>MSK/MF/047/3877</t>
  </si>
  <si>
    <t>705254290V</t>
  </si>
  <si>
    <t>ELAYATHAMBI  SELVARANI</t>
  </si>
  <si>
    <t>0775461192</t>
  </si>
  <si>
    <t>921923953V</t>
  </si>
  <si>
    <t>RAVINTHIRAN  MURALI</t>
  </si>
  <si>
    <t>2025-10-26</t>
  </si>
  <si>
    <t>139</t>
  </si>
  <si>
    <t>MSK/MF/047/3878</t>
  </si>
  <si>
    <t>200171904505</t>
  </si>
  <si>
    <t>SIVASUBRAMANIYAM   DHARSHIKKA</t>
  </si>
  <si>
    <t>0774193361</t>
  </si>
  <si>
    <t>NO 156 KRUSHNAPARAM MOCHCHA ESTATE,MASKELIYA</t>
  </si>
  <si>
    <t/>
  </si>
  <si>
    <t>140</t>
  </si>
  <si>
    <t>MSK/MF/047/3888</t>
  </si>
  <si>
    <t>866483930V</t>
  </si>
  <si>
    <t>KANTHASAMY  DHANALETCHUMI</t>
  </si>
  <si>
    <t>0743034587</t>
  </si>
  <si>
    <t>810535083V</t>
  </si>
  <si>
    <t>BALAKIRUSHNAM  KIRUSHNASAMY</t>
  </si>
  <si>
    <t>141</t>
  </si>
  <si>
    <t>DIYATHALAWA TOWN 02</t>
  </si>
  <si>
    <t>WM/MF/081/3893</t>
  </si>
  <si>
    <t>738001559V</t>
  </si>
  <si>
    <t>MODARA RAJAPAKSHA LIYANAGE  RENUKA</t>
  </si>
  <si>
    <t>0768968866</t>
  </si>
  <si>
    <t>ABAGAHAWATHTHA,PAHALAKADURUGAMUWA,,DIYATHALAWA.</t>
  </si>
  <si>
    <t>701882610V</t>
  </si>
  <si>
    <t>SAMARAKON  JAYASUNDARA MUDIYANSELAGE  SAMAN KUMARA</t>
  </si>
  <si>
    <t>HELAKADURUGAMUWA,,DIYATHALAWA.</t>
  </si>
  <si>
    <t>2025-02-20</t>
  </si>
  <si>
    <t>2025-05-22</t>
  </si>
  <si>
    <t>142</t>
  </si>
  <si>
    <t>WM/MF/081/3892</t>
  </si>
  <si>
    <t>848650153V</t>
  </si>
  <si>
    <t>GANESHAN  GANDHIMATHI</t>
  </si>
  <si>
    <t>0762954926</t>
  </si>
  <si>
    <t>VIHARAKALE PATHANA,,DIYATHALAWA.</t>
  </si>
  <si>
    <t>702802806V</t>
  </si>
  <si>
    <t>RAJAKUMARA  PRANSISKAS</t>
  </si>
  <si>
    <t>2025-04-10</t>
  </si>
  <si>
    <t>143</t>
  </si>
  <si>
    <t>MSK/MF/047/3895</t>
  </si>
  <si>
    <t>756015397V</t>
  </si>
  <si>
    <t>MUNUSAMY  VIJAYALETCHUMY</t>
  </si>
  <si>
    <t>0762355826</t>
  </si>
  <si>
    <t>197516001727</t>
  </si>
  <si>
    <t>BALAYATHAN  AARIYARAJAN</t>
  </si>
  <si>
    <t>144</t>
  </si>
  <si>
    <t>WM/MF/002/3899</t>
  </si>
  <si>
    <t>915501311V</t>
  </si>
  <si>
    <t>DENIYE GEDARA NIROSHA  SADAMALI WIJESEKARA</t>
  </si>
  <si>
    <t>0786375694</t>
  </si>
  <si>
    <t>WAKKUMBURA ELLA,MAWITHIKUMBURA,GURUTHALAWA</t>
  </si>
  <si>
    <t>913323190V</t>
  </si>
  <si>
    <t>GAMHEWAGE DANUSHKA CHMARA  NUWAN PRIYADARSHANA</t>
  </si>
  <si>
    <t>2025-07-24</t>
  </si>
  <si>
    <t>145</t>
  </si>
  <si>
    <t>THELBEDDA</t>
  </si>
  <si>
    <t>BD/MF/026/3918</t>
  </si>
  <si>
    <t>857274598V</t>
  </si>
  <si>
    <t>RASALINGAM  SARADADEWI</t>
  </si>
  <si>
    <t>0769059413</t>
  </si>
  <si>
    <t>UPPER DIVISION.THELBEDDA ESTATE,,BADULLA</t>
  </si>
  <si>
    <t>861224732V</t>
  </si>
  <si>
    <t>KANNADASAN YOGESH  KANNA</t>
  </si>
  <si>
    <t>146</t>
  </si>
  <si>
    <t>WM/MF/081/3928</t>
  </si>
  <si>
    <t>898401499V</t>
  </si>
  <si>
    <t>DISSANAYAKA MUDIYANSELAGE  CHATHURI  RUWANMALI DISSANAYAKA</t>
  </si>
  <si>
    <t>0704181335</t>
  </si>
  <si>
    <t>UMANKADURA,,DIYATHALAWA.</t>
  </si>
  <si>
    <t>996330613V</t>
  </si>
  <si>
    <t>RAJAMUNI DEWAGE SULOCHANA  AMANDA DUSHANI</t>
  </si>
  <si>
    <t>2025-02-21</t>
  </si>
  <si>
    <t>2025-08-13</t>
  </si>
  <si>
    <t>147</t>
  </si>
  <si>
    <t>BD/MF/048/3954</t>
  </si>
  <si>
    <t>200350900733</t>
  </si>
  <si>
    <t>GHANAMUTHTHU  DHANUSHIKA</t>
  </si>
  <si>
    <t>0764466109</t>
  </si>
  <si>
    <t>200017105424</t>
  </si>
  <si>
    <t>ARUCHIUNAN  JIWAGAR</t>
  </si>
  <si>
    <t>148</t>
  </si>
  <si>
    <t>BD/MF/048/3945</t>
  </si>
  <si>
    <t>196276903656</t>
  </si>
  <si>
    <t>SINNAPPA PILLEI  RAJESHWARI</t>
  </si>
  <si>
    <t>0750749670</t>
  </si>
  <si>
    <t>2025-07-28</t>
  </si>
  <si>
    <t>149</t>
  </si>
  <si>
    <t>BD/MF/036/3964</t>
  </si>
  <si>
    <t>947621033V</t>
  </si>
  <si>
    <t>RATHTHARAN AARUKATTI PATABENDIGE UPEKSHIKA  SADAMALI</t>
  </si>
  <si>
    <t>0763318012</t>
  </si>
  <si>
    <t>NO.67/8 A,KATUPELELLEGAMA,.,BADULLA</t>
  </si>
  <si>
    <t>848202533V</t>
  </si>
  <si>
    <t>NANDANI RUPIKA  RATHNAYAKE</t>
  </si>
  <si>
    <t>GORAKA WATHTHA ,WEENITHAGAMA,BADULLA</t>
  </si>
  <si>
    <t>2025-03-26</t>
  </si>
  <si>
    <t>150</t>
  </si>
  <si>
    <t>BD/MF/036/3963</t>
  </si>
  <si>
    <t>887142815V</t>
  </si>
  <si>
    <t>DISANAYAKA MUDIYANSELAGE NIROSHA  PRIYADARSHANI</t>
  </si>
  <si>
    <t>0766914155</t>
  </si>
  <si>
    <t>NO-8/65 B, KATUPALALLAGAMA ,,BADULLA</t>
  </si>
  <si>
    <t>863574218V</t>
  </si>
  <si>
    <t>THARUKA WIJARATHNA GAMAGE SANJEEWA  THAKSHILA SENEVIRATHNA</t>
  </si>
  <si>
    <t>NO-8/65 B,KATUPALALLEGAMA,,BADULLA</t>
  </si>
  <si>
    <t>2025-04-25</t>
  </si>
  <si>
    <t>151</t>
  </si>
  <si>
    <t>WM/MF/052/3968</t>
  </si>
  <si>
    <t>715973286V</t>
  </si>
  <si>
    <t>SATHAPENAGE APPUHAMILAGE   SUMANAWATHI</t>
  </si>
  <si>
    <t>0776147035</t>
  </si>
  <si>
    <t>200513901018</t>
  </si>
  <si>
    <t>MADAGEDARA RATHNAPALALAGE  PASINDU KAUSHITHA</t>
  </si>
  <si>
    <t>2025-02-22</t>
  </si>
  <si>
    <t>152</t>
  </si>
  <si>
    <t>KURUTHAIYADI KALMUNAI</t>
  </si>
  <si>
    <t>KV/MF/019/3972</t>
  </si>
  <si>
    <t>200256700200</t>
  </si>
  <si>
    <t>RAVEENTHIRAN  NALAAINI</t>
  </si>
  <si>
    <t>0758516539</t>
  </si>
  <si>
    <t>NO-63,G.P.S ROAD KALMUNAI-01</t>
  </si>
  <si>
    <t>931584146V</t>
  </si>
  <si>
    <t>MITHTHULINGAM  SUTHAKAR</t>
  </si>
  <si>
    <t>0,G.P.S ROAD KALMUNAI-01D</t>
  </si>
  <si>
    <t>2025-06-07</t>
  </si>
  <si>
    <t>153</t>
  </si>
  <si>
    <t>KV/MF/019/3979</t>
  </si>
  <si>
    <t>917214190V</t>
  </si>
  <si>
    <t>THEVENTHIRAN  KOSALA</t>
  </si>
  <si>
    <t>0759601300</t>
  </si>
  <si>
    <t>0,KOVIL ROAD KALMUNAI-01 D</t>
  </si>
  <si>
    <t>200518600859</t>
  </si>
  <si>
    <t>ENPANATHAN  LUKEJANAN</t>
  </si>
  <si>
    <t>0,KOVIL ROAD KALMUNAI-01D</t>
  </si>
  <si>
    <t>2025-06-18</t>
  </si>
  <si>
    <t>154</t>
  </si>
  <si>
    <t>WM/MF/080/3993</t>
  </si>
  <si>
    <t>199256404390</t>
  </si>
  <si>
    <t xml:space="preserve">JEGANADAN PUNIDA  RANI </t>
  </si>
  <si>
    <t>0775575006</t>
  </si>
  <si>
    <t>AMMANPURA,WELIMADAWATHTHA,,WELIMADA</t>
  </si>
  <si>
    <t>198524304988</t>
  </si>
  <si>
    <t>SELLADUREYI  SANDAGARAM</t>
  </si>
  <si>
    <t>2025-02-25</t>
  </si>
  <si>
    <t>155</t>
  </si>
  <si>
    <t>KV/MF/007/3984</t>
  </si>
  <si>
    <t>918074945V</t>
  </si>
  <si>
    <t>BALASUNTHARAM  MOHANANKI</t>
  </si>
  <si>
    <t>0758780405</t>
  </si>
  <si>
    <t>0,BARATHIPURAM ERUVIL EAST</t>
  </si>
  <si>
    <t>198711502446</t>
  </si>
  <si>
    <t>THAVARASA  RASIKARAN</t>
  </si>
  <si>
    <t>156</t>
  </si>
  <si>
    <t>KV/MF/007/3985</t>
  </si>
  <si>
    <t>857374550V</t>
  </si>
  <si>
    <t>BALASUNTHARAM  NISHANTHINI</t>
  </si>
  <si>
    <t>0,BHARATHIPURAM ERUVIL</t>
  </si>
  <si>
    <t>823162391V</t>
  </si>
  <si>
    <t>ARUMUGAM  JEYAKOODY</t>
  </si>
  <si>
    <t>157</t>
  </si>
  <si>
    <t>KV/MF/007/3988</t>
  </si>
  <si>
    <t>200381900976</t>
  </si>
  <si>
    <t>SUBASHSANTHIRAN   SUKENIYA</t>
  </si>
  <si>
    <t>0754772141</t>
  </si>
  <si>
    <t>198458902415</t>
  </si>
  <si>
    <t>ALAKIPODY  SATHTHIYAVATHANI</t>
  </si>
  <si>
    <t>0,KARITHIKESU ROAD BHARATHIPURAM</t>
  </si>
  <si>
    <t>158</t>
  </si>
  <si>
    <t>AMMAN KOVIL MSK</t>
  </si>
  <si>
    <t>MSK/MF/045/3999</t>
  </si>
  <si>
    <t>777470884V</t>
  </si>
  <si>
    <t>K.  LALITHA</t>
  </si>
  <si>
    <t>0761905179</t>
  </si>
  <si>
    <t>NO. 182/7 UPCOT ROAD ,MASKELIYA</t>
  </si>
  <si>
    <t>197125704445</t>
  </si>
  <si>
    <t>P.  KANAGAMOORTHI</t>
  </si>
  <si>
    <t>NO. 113 UPCOD ROAD ,MASKELIYA</t>
  </si>
  <si>
    <t>2025-03-14</t>
  </si>
  <si>
    <t>159</t>
  </si>
  <si>
    <t>PAHALAGAMA</t>
  </si>
  <si>
    <t>BD/MF/051/4005</t>
  </si>
  <si>
    <t>197783302760</t>
  </si>
  <si>
    <t xml:space="preserve">DISSANAYAKA MUDIYANSELAGE KUMUDUNI UPEKSHA  DISSANAYAKE </t>
  </si>
  <si>
    <t>0723704125</t>
  </si>
  <si>
    <t>NO.02/01,ITTABOKKA,ANDENIYA,BADULLA</t>
  </si>
  <si>
    <t>196908103661</t>
  </si>
  <si>
    <t>DIYADU BADATHURUGE CHINTHAKA  DE SILVA</t>
  </si>
  <si>
    <t>NO.66 HINGURUGAMUWA,BADULLA</t>
  </si>
  <si>
    <t>2025-06-04</t>
  </si>
  <si>
    <t>160</t>
  </si>
  <si>
    <t>NAVATKADU</t>
  </si>
  <si>
    <t>AK/MF/001/4114</t>
  </si>
  <si>
    <t>200581702478</t>
  </si>
  <si>
    <t>SURANGAN  SUTHARSINI</t>
  </si>
  <si>
    <t>0762602423</t>
  </si>
  <si>
    <t xml:space="preserve"> ,AKATHTHI KULAM ,AALAYADIVEMBU</t>
  </si>
  <si>
    <t>200002602949</t>
  </si>
  <si>
    <t>THASAN  NITHARSAN</t>
  </si>
  <si>
    <t>161</t>
  </si>
  <si>
    <t>AGURUMALE</t>
  </si>
  <si>
    <t>BD/MF/033/4147</t>
  </si>
  <si>
    <t>805574674V</t>
  </si>
  <si>
    <t>ARUMUGAM   SHANTHI</t>
  </si>
  <si>
    <t>0705062558</t>
  </si>
  <si>
    <t>UNUGOLLA ESTATE, AGURUMALE,HALIELA,BADULLA</t>
  </si>
  <si>
    <t>840933997V</t>
  </si>
  <si>
    <t>SINHARA SALIYA KUMARA  DE SILVA</t>
  </si>
  <si>
    <t>2025-03-05</t>
  </si>
  <si>
    <t>2025-10-25</t>
  </si>
  <si>
    <t>162</t>
  </si>
  <si>
    <t>KV/MF/019/4151</t>
  </si>
  <si>
    <t>200560802897</t>
  </si>
  <si>
    <t>RAVINTHIRAN KAJAYAINI</t>
  </si>
  <si>
    <t>0752153220</t>
  </si>
  <si>
    <t>63,G.P.S ROAD,KURUNTHAIYADI</t>
  </si>
  <si>
    <t>200329213648</t>
  </si>
  <si>
    <t>SATHYASEELAN  YANSHAN</t>
  </si>
  <si>
    <t>63,G.P.S ROAD , KURUNTHAYADI</t>
  </si>
  <si>
    <t>163</t>
  </si>
  <si>
    <t>GAYATHIRI VILLAGE</t>
  </si>
  <si>
    <t>AK/MF/008/4150</t>
  </si>
  <si>
    <t>199950511489</t>
  </si>
  <si>
    <t>JEGATHEESWARAN  THUSHANTHINI</t>
  </si>
  <si>
    <t>0751182578</t>
  </si>
  <si>
    <t xml:space="preserve"> ,GAYATHIRI VILLAGE, THIRUKKOVIL</t>
  </si>
  <si>
    <t>199636203178</t>
  </si>
  <si>
    <t>UTHAYAKUMAR  KAJENTHIRAN</t>
  </si>
  <si>
    <t>164</t>
  </si>
  <si>
    <t>ERUVIL BHARATHI PURAM-2</t>
  </si>
  <si>
    <t>KV/MF/023/4161</t>
  </si>
  <si>
    <t>888064818V</t>
  </si>
  <si>
    <t>VALASUNTHARAM  HEMARAKINI</t>
  </si>
  <si>
    <t>2025-03-07</t>
  </si>
  <si>
    <t>2025-06-19</t>
  </si>
  <si>
    <t>165</t>
  </si>
  <si>
    <t>BAGRO COLANY</t>
  </si>
  <si>
    <t>MSK/MF/028/4167</t>
  </si>
  <si>
    <t>806003484X</t>
  </si>
  <si>
    <t>SELLAIYA  KAMALAMBAL</t>
  </si>
  <si>
    <t>0702392995</t>
  </si>
  <si>
    <t>BAGRO DIVISION,UPCOT</t>
  </si>
  <si>
    <t>796725753V</t>
  </si>
  <si>
    <t>KIRUSHNAKUMAR  LINGESHWARY</t>
  </si>
  <si>
    <t>2025-09-11</t>
  </si>
  <si>
    <t>166</t>
  </si>
  <si>
    <t>MSK/MF/028/4174</t>
  </si>
  <si>
    <t>200677404700</t>
  </si>
  <si>
    <t>RONAT RESAN APINAYA APINAYA</t>
  </si>
  <si>
    <t>0753547002</t>
  </si>
  <si>
    <t>200307913178</t>
  </si>
  <si>
    <t>ARULDEWAN SUGENTHIRAN SUGENTHIRAN</t>
  </si>
  <si>
    <t>2025-07-16</t>
  </si>
  <si>
    <t>167</t>
  </si>
  <si>
    <t>KANULWALA</t>
  </si>
  <si>
    <t>BI/MF/019/4236</t>
  </si>
  <si>
    <t>675823700V</t>
  </si>
  <si>
    <t>ATHTHANAYAKA MUDIYANSELAGE  BEBINONA</t>
  </si>
  <si>
    <t>0754169126</t>
  </si>
  <si>
    <t>KAPULANDA WATHTHA,ABELANDA,BIBILE</t>
  </si>
  <si>
    <t>940253675V</t>
  </si>
  <si>
    <t>RATHNAYAKA MUDIYANSELAGE PRIYANTHA UPUL KUMARA  RATHNAYAKA</t>
  </si>
  <si>
    <t>2025-08-28</t>
  </si>
  <si>
    <t>168</t>
  </si>
  <si>
    <t>KV/MF/019/4256</t>
  </si>
  <si>
    <t>908463510V</t>
  </si>
  <si>
    <t>PONNAIYA  NIRANJALAA</t>
  </si>
  <si>
    <t>0756722341</t>
  </si>
  <si>
    <t>0,KOSTHAPPAR ROAD KALMUNAI-01E</t>
  </si>
  <si>
    <t>882442616V</t>
  </si>
  <si>
    <t>MOHANATHAS  SATHEESKUMAR</t>
  </si>
  <si>
    <t>2025-06-20</t>
  </si>
  <si>
    <t>169</t>
  </si>
  <si>
    <t>THIRUKKOVIL 03</t>
  </si>
  <si>
    <t>AK/MF/011/4275</t>
  </si>
  <si>
    <t>945072946V</t>
  </si>
  <si>
    <t>NAGARAJA  NARMATHA</t>
  </si>
  <si>
    <t>0755834866</t>
  </si>
  <si>
    <t xml:space="preserve"> ,SAKALAKALAIAMMAN ROAD,THIRUKKOVIL03</t>
  </si>
  <si>
    <t>911963159V</t>
  </si>
  <si>
    <t>SUBRAMANIYAM  SURESH</t>
  </si>
  <si>
    <t>2025-03-11</t>
  </si>
  <si>
    <t>2026-06-19</t>
  </si>
  <si>
    <t>170</t>
  </si>
  <si>
    <t>AK/MF/011/4282</t>
  </si>
  <si>
    <t>200353813016</t>
  </si>
  <si>
    <t>SASIKUMAR  SAILUKA</t>
  </si>
  <si>
    <t>0758431813</t>
  </si>
  <si>
    <t xml:space="preserve"> ,MARAKKALAI ROAD, THIRUKKOVIL 03</t>
  </si>
  <si>
    <t>198513702563</t>
  </si>
  <si>
    <t>KAILAYAPILLAI  RASIKUMAR</t>
  </si>
  <si>
    <t>2025-03-12</t>
  </si>
  <si>
    <t>2025-06-27</t>
  </si>
  <si>
    <t>171</t>
  </si>
  <si>
    <t xml:space="preserve"> Z ROAD</t>
  </si>
  <si>
    <t>MSK/MF/042/4291</t>
  </si>
  <si>
    <t>878443950V</t>
  </si>
  <si>
    <t>MANIVEL  PUSHPADEVI</t>
  </si>
  <si>
    <t>0784973276</t>
  </si>
  <si>
    <t>BROWNSWICK EASTAT,MASKELIYA</t>
  </si>
  <si>
    <t>199024701499</t>
  </si>
  <si>
    <t>MANIVEL  GOBINATH</t>
  </si>
  <si>
    <t>2025-08-26</t>
  </si>
  <si>
    <t>172</t>
  </si>
  <si>
    <t>KV/MF/019/4305</t>
  </si>
  <si>
    <t>866634467V</t>
  </si>
  <si>
    <t xml:space="preserve">THEIVENTHIRAN  KOKILA </t>
  </si>
  <si>
    <t>0755941699</t>
  </si>
  <si>
    <t>927384044V</t>
  </si>
  <si>
    <t>YOGARAJAH KALPANA</t>
  </si>
  <si>
    <t>NO X-06,FINLAND RED CROSS H.S.YARD ROAD KALMUNAI</t>
  </si>
  <si>
    <t>173</t>
  </si>
  <si>
    <t>KUDINILAM</t>
  </si>
  <si>
    <t>AK/MF/013/4320</t>
  </si>
  <si>
    <t>966780959V</t>
  </si>
  <si>
    <t>KANESHAMOORTHY   REKA</t>
  </si>
  <si>
    <t>0759302383</t>
  </si>
  <si>
    <t xml:space="preserve"> ,SAGAMA ROAD KUDINILAM</t>
  </si>
  <si>
    <t>952513001V</t>
  </si>
  <si>
    <t>NAKENTHIRAN  ROJANTHAN</t>
  </si>
  <si>
    <t>2025-12-24</t>
  </si>
  <si>
    <t>174</t>
  </si>
  <si>
    <t>YELWATAN</t>
  </si>
  <si>
    <t>BD/MF/056/4325</t>
  </si>
  <si>
    <t>617181851V</t>
  </si>
  <si>
    <t>JOSHAP  PAKKIYAM</t>
  </si>
  <si>
    <t>0741538891</t>
  </si>
  <si>
    <t>YELWARTAN ESTATE,BOGAHAMADITHTHA,,BADULLA</t>
  </si>
  <si>
    <t>861024180V</t>
  </si>
  <si>
    <t>PONNAIYA PAKKIYARAJA  ARULEESAN</t>
  </si>
  <si>
    <t>YELWATARN DIVISION,BOGAHAMADITHTHA,BADULLA</t>
  </si>
  <si>
    <t>175</t>
  </si>
  <si>
    <t>BD/MF/056/4327</t>
  </si>
  <si>
    <t>838313558V</t>
  </si>
  <si>
    <t>PAKKIYARAJA  SASIREKA</t>
  </si>
  <si>
    <t>YELWARATON WATHTHA,BOGAHAMADITHTHA,BADULLA</t>
  </si>
  <si>
    <t>735890131X</t>
  </si>
  <si>
    <t>SISILIYA JEYA SRI   POLRAJ</t>
  </si>
  <si>
    <t>2026-03-31</t>
  </si>
  <si>
    <t>176</t>
  </si>
  <si>
    <t>PERIYANEELAVANAI-02</t>
  </si>
  <si>
    <t>KV/MF/030/4354</t>
  </si>
  <si>
    <t>200583302157</t>
  </si>
  <si>
    <t>LAVAKUMAR  SHALINI</t>
  </si>
  <si>
    <t>0762405590</t>
  </si>
  <si>
    <t>0,SELLATHURAI ROAD PERIYANEELAVANAI</t>
  </si>
  <si>
    <t>200309910020</t>
  </si>
  <si>
    <t>MEGANATHAN  SATHURSHAN</t>
  </si>
  <si>
    <t>2025-03-18</t>
  </si>
  <si>
    <t>177</t>
  </si>
  <si>
    <t>KV/MF/030/4355</t>
  </si>
  <si>
    <t>925222283V</t>
  </si>
  <si>
    <t>LAVAKUMAR NIROJA</t>
  </si>
  <si>
    <t>0761589329</t>
  </si>
  <si>
    <t>0,0</t>
  </si>
  <si>
    <t>895185035V</t>
  </si>
  <si>
    <t>NAGARASA  GOWTHAMI</t>
  </si>
  <si>
    <t>0,SELLATHURAI ROAD PERIYANEELAVANI-01A KALMUNAI</t>
  </si>
  <si>
    <t>2025-09-17</t>
  </si>
  <si>
    <t>178</t>
  </si>
  <si>
    <t>KV/MF/030/4356</t>
  </si>
  <si>
    <t>946283312V</t>
  </si>
  <si>
    <t>LAVAKUMARAN SARMILA</t>
  </si>
  <si>
    <t>0755264968</t>
  </si>
  <si>
    <t xml:space="preserve">0,SELLATHURAI </t>
  </si>
  <si>
    <t>890293298V</t>
  </si>
  <si>
    <t>PARAMASIVAM SRITHARAN</t>
  </si>
  <si>
    <t>0,SELLA PILLAYAR KOVIL ROAD,ERUVIL,KALUWANCHIKUDY</t>
  </si>
  <si>
    <t>179</t>
  </si>
  <si>
    <t>WM/MF/001/4396</t>
  </si>
  <si>
    <t>197668610012</t>
  </si>
  <si>
    <t>KOKABADU WANASINGHA MUDIYANSELAGE  PUNYALATHA</t>
  </si>
  <si>
    <t>0784619866</t>
  </si>
  <si>
    <t>KESELWATHTHA,LANDEGMA,WELIMADA</t>
  </si>
  <si>
    <t>200435002161</t>
  </si>
  <si>
    <t>WALAKADA MOHANDIRAMLAGE MALTH  PRABARSHANA BANDARA</t>
  </si>
  <si>
    <t>2025-03-19</t>
  </si>
  <si>
    <t>2025-07-21</t>
  </si>
  <si>
    <t>180</t>
  </si>
  <si>
    <t>AK/MF/013/4408</t>
  </si>
  <si>
    <t>947463799V</t>
  </si>
  <si>
    <t>MEGANATHAN  KAVEENTHIRA</t>
  </si>
  <si>
    <t>0751211312</t>
  </si>
  <si>
    <t xml:space="preserve"> ,SAGAMA ROAD,KUDINILAM</t>
  </si>
  <si>
    <t>200113002926</t>
  </si>
  <si>
    <t>MAKENTHIRAN  NITHARSAN</t>
  </si>
  <si>
    <t>2025-03-20</t>
  </si>
  <si>
    <t>2026-08-05</t>
  </si>
  <si>
    <t>181</t>
  </si>
  <si>
    <t>KODDAIKALLAR -2</t>
  </si>
  <si>
    <t>KV/MF/032/4410</t>
  </si>
  <si>
    <t>987891734V</t>
  </si>
  <si>
    <t>UMAMAKESHWARAN  JENSI</t>
  </si>
  <si>
    <t>0750145801</t>
  </si>
  <si>
    <t>0,NO-28 ODAIROAD KODDAIKALLAR-KALLAR</t>
  </si>
  <si>
    <t>200078803752</t>
  </si>
  <si>
    <t>SAMITHAMBI  VINTHUJA</t>
  </si>
  <si>
    <t>0,NO 28 ODAIROAD KODDAIKALLAR</t>
  </si>
  <si>
    <t>2025-03-21</t>
  </si>
  <si>
    <t>2025-06-02</t>
  </si>
  <si>
    <t>182</t>
  </si>
  <si>
    <t>AK/MF/011/4437</t>
  </si>
  <si>
    <t>968361120V</t>
  </si>
  <si>
    <t>ARULAMPALAM  DISANIYA</t>
  </si>
  <si>
    <t>0756688740</t>
  </si>
  <si>
    <t xml:space="preserve"> ,KALLIYANTHEEVU THIRUKKOVIL-03</t>
  </si>
  <si>
    <t>932594730V</t>
  </si>
  <si>
    <t>KIRUSHNAPILLAI   SHANTHAN</t>
  </si>
  <si>
    <t>2025-03-24</t>
  </si>
  <si>
    <t>2025-12-31</t>
  </si>
  <si>
    <t>183</t>
  </si>
  <si>
    <t>AK/MF/011/4438</t>
  </si>
  <si>
    <t>707303727V</t>
  </si>
  <si>
    <t>KANTHAMUTHTHU  INTHIRA</t>
  </si>
  <si>
    <t>0784695411</t>
  </si>
  <si>
    <t xml:space="preserve"> ,VAAKKIRASA ROAD THIRUKKOVIL-03</t>
  </si>
  <si>
    <t>200168810190</t>
  </si>
  <si>
    <t>KARUNAKARAMOORTHY  KALAIVANI</t>
  </si>
  <si>
    <t>184</t>
  </si>
  <si>
    <t>AK/MF/011/4439</t>
  </si>
  <si>
    <t>847812419V</t>
  </si>
  <si>
    <t>KRISHNAPILLAI   KRISHNAKUMARY</t>
  </si>
  <si>
    <t xml:space="preserve"> ,UNION FRONT ROAD,THIRUKKOVIL 03</t>
  </si>
  <si>
    <t>726143269V</t>
  </si>
  <si>
    <t>THAMOTHARAM  PARAMESHWARY</t>
  </si>
  <si>
    <t>185</t>
  </si>
  <si>
    <t>KV/MF/032/4441</t>
  </si>
  <si>
    <t>197458203963</t>
  </si>
  <si>
    <t>UMAMAKESHWARAN  JACULIN SUKI</t>
  </si>
  <si>
    <t>0775957031</t>
  </si>
  <si>
    <t>0,ODAKARAI ROAD KODDAIKALLAR-02</t>
  </si>
  <si>
    <t>961903971V</t>
  </si>
  <si>
    <t>UMAMAKESHWARAN ALAN SANJAY</t>
  </si>
  <si>
    <t>186</t>
  </si>
  <si>
    <t>WM/MF/001/4562</t>
  </si>
  <si>
    <t>876837153V</t>
  </si>
  <si>
    <t xml:space="preserve">KAWEESHWARA  PARANAGELAGE   ISHARI SEWWANDI </t>
  </si>
  <si>
    <t>0766006839</t>
  </si>
  <si>
    <t>610484930V</t>
  </si>
  <si>
    <t>KAMBAKARUNA PANIKKAYALAGE  MUNASINGHA</t>
  </si>
  <si>
    <t>PAHALA KABILLEGAMA,,WELIMADA</t>
  </si>
  <si>
    <t>2025-03-29</t>
  </si>
  <si>
    <t>2026-04-10</t>
  </si>
  <si>
    <t>187</t>
  </si>
  <si>
    <t>NATPITTIMUNAI-01</t>
  </si>
  <si>
    <t>KV/MF/027/4588</t>
  </si>
  <si>
    <t>199564804138</t>
  </si>
  <si>
    <t>NADARAJA LAKSHINI</t>
  </si>
  <si>
    <t>0760422312</t>
  </si>
  <si>
    <t>0,VAMMIYADI ROAD,NATPITTIMUNAI-01</t>
  </si>
  <si>
    <t>199018200368</t>
  </si>
  <si>
    <t>YOKARASA  PUKANARAJ</t>
  </si>
  <si>
    <t>0,VAMMIYADY ROAD NATPITIMUNAI</t>
  </si>
  <si>
    <t>2025-07-04</t>
  </si>
  <si>
    <t>188</t>
  </si>
  <si>
    <t>KV/MF/027/4589</t>
  </si>
  <si>
    <t>196376404432</t>
  </si>
  <si>
    <t>THAMPIYA THAVAMANI</t>
  </si>
  <si>
    <t>0755125262</t>
  </si>
  <si>
    <t>23,VAMMIYADY RD NATPITIMUNAI</t>
  </si>
  <si>
    <t>753052194V</t>
  </si>
  <si>
    <t>VINAYAKAMOORTHY  VISHNUTHARAN</t>
  </si>
  <si>
    <t>0,NO-23 VAMMIYADI ROAD NATPIDDIMUNAI</t>
  </si>
  <si>
    <t>189</t>
  </si>
  <si>
    <t>MALWATHTHA</t>
  </si>
  <si>
    <t>WM/MF/022/4631</t>
  </si>
  <si>
    <t>197657701609</t>
  </si>
  <si>
    <t>DISSANAYAKA MUDIYANSELAGE  DAYANI DISSANAYAKA</t>
  </si>
  <si>
    <t>0767198444</t>
  </si>
  <si>
    <t>MEDAHINNAPATHANA,KIRIORUWA,,BANDARAWELA</t>
  </si>
  <si>
    <t>721970582V</t>
  </si>
  <si>
    <t>HETTI ARACHCHILAGE  PRIYANTHA  ALEXANCHAR</t>
  </si>
  <si>
    <t>2025-04-23</t>
  </si>
  <si>
    <t>2025-11-15</t>
  </si>
  <si>
    <t>190</t>
  </si>
  <si>
    <t>WM/MF/022/4632</t>
  </si>
  <si>
    <t>200654801362</t>
  </si>
  <si>
    <t>HETTIARACHCHILAGE ANUTHTHARA  SEWMINI</t>
  </si>
  <si>
    <t>0774734381</t>
  </si>
  <si>
    <t>WIJESIRI NIWASA,MARABEDDA,,BANDARAWELA</t>
  </si>
  <si>
    <t>196324201630</t>
  </si>
  <si>
    <t>BUWANAYAKE CHITHRARACHCHIGE  CHANDRASENA</t>
  </si>
  <si>
    <t>HILCENTRAL,KIRIORUWA ROAD,MALWATHTHA,,BANDARAWELA</t>
  </si>
  <si>
    <t>2026-06-11</t>
  </si>
  <si>
    <t>191</t>
  </si>
  <si>
    <t>BALAGALA 02</t>
  </si>
  <si>
    <t>WM/MF/041/4643</t>
  </si>
  <si>
    <t>876243580V</t>
  </si>
  <si>
    <t>DISANAYAKE MUDIYANSELAGE IRESHA PRIYANGANI</t>
  </si>
  <si>
    <t>0775095912</t>
  </si>
  <si>
    <t>HADILLAWAWA,BALAGALA,AMBAGASDOWA</t>
  </si>
  <si>
    <t>886584660V</t>
  </si>
  <si>
    <t xml:space="preserve">RATHNAYAKA MUDIYANSELAGE  DHUSHANTHI    PRIYADARSHIKA RATHNAYAKE </t>
  </si>
  <si>
    <t>AGGAHAKELE,BALAGALA  ,AMBAGASHDOWA</t>
  </si>
  <si>
    <t>2026-07-24</t>
  </si>
  <si>
    <t>192</t>
  </si>
  <si>
    <t>NAYANZA</t>
  </si>
  <si>
    <t>MSK/MF/041/4680</t>
  </si>
  <si>
    <t>755771147X</t>
  </si>
  <si>
    <t>K.   THILLAI NAYAGI</t>
  </si>
  <si>
    <t>0743252404</t>
  </si>
  <si>
    <t>NAYANZA DIVISION,MASKELIYA</t>
  </si>
  <si>
    <t>701984188V</t>
  </si>
  <si>
    <t xml:space="preserve">PERUMAL  SUBRAMANIYAM </t>
  </si>
  <si>
    <t>NAYANZA DIVISHAN MASKELIYA,NORTON R5OAD MASKELIYA</t>
  </si>
  <si>
    <t>2025-04-29</t>
  </si>
  <si>
    <t>2025-11-14</t>
  </si>
  <si>
    <t>193</t>
  </si>
  <si>
    <t>MSK/MF/042/4681</t>
  </si>
  <si>
    <t>198155903960</t>
  </si>
  <si>
    <t>JEBAMALAI  SASPINE</t>
  </si>
  <si>
    <t>076660727</t>
  </si>
  <si>
    <t>MAREY ESTATE ,MASKELIYA</t>
  </si>
  <si>
    <t>198909803391</t>
  </si>
  <si>
    <t>J.   SENAT PARNANTHU</t>
  </si>
  <si>
    <t>2025-04-30</t>
  </si>
  <si>
    <t>2026-01-07</t>
  </si>
  <si>
    <t>194</t>
  </si>
  <si>
    <t>MSK/MF/042/4686</t>
  </si>
  <si>
    <t>858264839V</t>
  </si>
  <si>
    <t>JEBAMALAI  JESUMERY</t>
  </si>
  <si>
    <t>0787325653</t>
  </si>
  <si>
    <t>199214010015</t>
  </si>
  <si>
    <t>KITNASAMY  DEVENTHIRAN</t>
  </si>
  <si>
    <t>182/01 UPCORT ROAD,MASKELIYA</t>
  </si>
  <si>
    <t>2026-04-03</t>
  </si>
  <si>
    <t>195</t>
  </si>
  <si>
    <t>WM/MF/022/4690</t>
  </si>
  <si>
    <t>197252303051</t>
  </si>
  <si>
    <t>WANASINGHA MUDIYANSELAGE  CHANDANI MANIKE</t>
  </si>
  <si>
    <t>0765451274</t>
  </si>
  <si>
    <t>ICELAB ESTATE,BANDARAWELLA</t>
  </si>
  <si>
    <t>995830078V</t>
  </si>
  <si>
    <t>RATHNAYAKA MUDIYANSELAGE  KAUSHALYA</t>
  </si>
  <si>
    <t>ICELAB ESTATE,WELIMADA</t>
  </si>
  <si>
    <t>196</t>
  </si>
  <si>
    <t>ERUVIL</t>
  </si>
  <si>
    <t>KV/MF/001/4749</t>
  </si>
  <si>
    <t>866221065V</t>
  </si>
  <si>
    <t>PASHKARAN REVATHI</t>
  </si>
  <si>
    <t>0755136464</t>
  </si>
  <si>
    <t>0,PALAVELIKULA VEETHY MAIN ST, ERUVIL</t>
  </si>
  <si>
    <t>198005901082</t>
  </si>
  <si>
    <t>THINAKARAPILLAI THINAVASAN</t>
  </si>
  <si>
    <t>183/1,OLD POLICE ROAD PADDIRUPPU</t>
  </si>
  <si>
    <t>2025-05-08</t>
  </si>
  <si>
    <t>2026-08-15</t>
  </si>
  <si>
    <t>197</t>
  </si>
  <si>
    <t>KV/MF/001/4750</t>
  </si>
  <si>
    <t>0758283461</t>
  </si>
  <si>
    <t>200622805945</t>
  </si>
  <si>
    <t xml:space="preserve"> VARATHARASAN LUXSHAN</t>
  </si>
  <si>
    <t>2025-07-12</t>
  </si>
  <si>
    <t>198</t>
  </si>
  <si>
    <t>KV/MF/001/4751</t>
  </si>
  <si>
    <t>200471303039</t>
  </si>
  <si>
    <t>KIRUPAIRASA  YATHUSHA</t>
  </si>
  <si>
    <t>0770048667</t>
  </si>
  <si>
    <t>0,OLD POLISE ROAD ERUVIL EAST</t>
  </si>
  <si>
    <t>200420600637</t>
  </si>
  <si>
    <t>JULIES OUTSHOORN RONISTAN RONISTAN</t>
  </si>
  <si>
    <t>199</t>
  </si>
  <si>
    <t>SURAYADI</t>
  </si>
  <si>
    <t>KV/MF/039/4768</t>
  </si>
  <si>
    <t>896964054V</t>
  </si>
  <si>
    <t xml:space="preserve"> BUVANETHIRAN THUSIREKA</t>
  </si>
  <si>
    <t>0775673657</t>
  </si>
  <si>
    <t>0,MARIYAMAN KOVIL ROAD KALUWANCHIKUDY</t>
  </si>
  <si>
    <t>973311646V</t>
  </si>
  <si>
    <t xml:space="preserve"> PHARAMASHIVAM RANISHAN</t>
  </si>
  <si>
    <t>2025-05-14</t>
  </si>
  <si>
    <t>2026-05-11</t>
  </si>
  <si>
    <t>200</t>
  </si>
  <si>
    <t>KV/MF/039/4769</t>
  </si>
  <si>
    <t>808514958V</t>
  </si>
  <si>
    <t xml:space="preserve"> KANTHASAMY KOMALATHEVI</t>
  </si>
  <si>
    <t>0751597072</t>
  </si>
  <si>
    <t>0,AGRICULTURE ROAD KALUWANCHIKUDY-09</t>
  </si>
  <si>
    <t>793300743V</t>
  </si>
  <si>
    <t xml:space="preserve"> JOGARASA KETHEESWARAN</t>
  </si>
  <si>
    <t>2026-05-21</t>
  </si>
  <si>
    <t>201</t>
  </si>
  <si>
    <t>KALMUNAI-02</t>
  </si>
  <si>
    <t>KV/MF/006/4775</t>
  </si>
  <si>
    <t>967910503V</t>
  </si>
  <si>
    <t>SURESHKUMAR JANANI</t>
  </si>
  <si>
    <t>0752344268</t>
  </si>
  <si>
    <t>0,VIPULLANANTHAR ROAD,KALMUNAI-01C</t>
  </si>
  <si>
    <t>950012714V</t>
  </si>
  <si>
    <t>GANAPATHIPILLAI NIROJAN</t>
  </si>
  <si>
    <t>2025-05-15</t>
  </si>
  <si>
    <t>2026-06-03</t>
  </si>
  <si>
    <t>202</t>
  </si>
  <si>
    <t>KALMUNAI-03</t>
  </si>
  <si>
    <t>KV/MF/011/4837</t>
  </si>
  <si>
    <t>938540683V</t>
  </si>
  <si>
    <t>PARAMENTHIRARASA SHALINI</t>
  </si>
  <si>
    <t>0726158498</t>
  </si>
  <si>
    <t>NO-29,BEACH ROAD KALMUNAI-1E KALMUNAI</t>
  </si>
  <si>
    <t>198914702498</t>
  </si>
  <si>
    <t>THAMBITHURAI  SILAMBARASAN</t>
  </si>
  <si>
    <t>2025-05-16</t>
  </si>
  <si>
    <t>2026-03-17</t>
  </si>
  <si>
    <t>203</t>
  </si>
  <si>
    <t>KV/MF/019/4839</t>
  </si>
  <si>
    <t>888402080V</t>
  </si>
  <si>
    <t xml:space="preserve">VONI HENRY KINSELY  LEEDIYA </t>
  </si>
  <si>
    <t>0758482956</t>
  </si>
  <si>
    <t>0,G.P.S ROAD,KURUNTHAIYADAI</t>
  </si>
  <si>
    <t>198453802530</t>
  </si>
  <si>
    <t>SAKTHIVEL NANTHINI</t>
  </si>
  <si>
    <t>NO 61 ,G.P.S ROAD KURUNTHAYADI KALMUNAI-01D</t>
  </si>
  <si>
    <t>2025-09-09</t>
  </si>
  <si>
    <t>204</t>
  </si>
  <si>
    <t>PERIYANEELAVANAI-01</t>
  </si>
  <si>
    <t>KV/MF/013/4915</t>
  </si>
  <si>
    <t>0755093840</t>
  </si>
  <si>
    <t>683534374V</t>
  </si>
  <si>
    <t>NADARASA  NAGARASA</t>
  </si>
  <si>
    <t>205</t>
  </si>
  <si>
    <t>KALUTHAVALAI</t>
  </si>
  <si>
    <t>KV/MF/009/4914</t>
  </si>
  <si>
    <t>888014411V</t>
  </si>
  <si>
    <t>PARAMALINGAM  SUGASINI</t>
  </si>
  <si>
    <t>0758403494</t>
  </si>
  <si>
    <t>0,CHURCH ROAD,KALUTHAVALAI-3</t>
  </si>
  <si>
    <t>200732204883</t>
  </si>
  <si>
    <t>REVENTHIRARASA  KAVINTHIRAN</t>
  </si>
  <si>
    <t>50,HOUSEING SCHEEM,KALUTHAVALAI-02</t>
  </si>
  <si>
    <t>206</t>
  </si>
  <si>
    <t>KV/MF/013/4937</t>
  </si>
  <si>
    <t>199977210574</t>
  </si>
  <si>
    <t>VADIVEL  JANUSHA</t>
  </si>
  <si>
    <t>0,THE SECRETARY SIVANERY ARAPANI SELLATHURAI ROAD PERIYANEELAVANAI-01A</t>
  </si>
  <si>
    <t>2025-05-23</t>
  </si>
  <si>
    <t>207</t>
  </si>
  <si>
    <t>KV/MF/001/4961</t>
  </si>
  <si>
    <t>198167401661</t>
  </si>
  <si>
    <t>QUENCEY  OKKASH</t>
  </si>
  <si>
    <t>0740475892</t>
  </si>
  <si>
    <t>0,OLD POLICE STATION ROAD,ERUVIL -EAST,KALUWANCHIKUDY</t>
  </si>
  <si>
    <t>200224800281</t>
  </si>
  <si>
    <t>UNISTAN  OUTSCHOORN</t>
  </si>
  <si>
    <t>2025-05-26</t>
  </si>
  <si>
    <t>208</t>
  </si>
  <si>
    <t>WEKADA 02</t>
  </si>
  <si>
    <t>BD/MF/053/4950</t>
  </si>
  <si>
    <t>756031740V</t>
  </si>
  <si>
    <t>KAVIRATHNALAGE ANUSHA  KUMARI</t>
  </si>
  <si>
    <t>0763064557</t>
  </si>
  <si>
    <t>USAN NIWASA,WADEPOLLA,KANDAGOLLA,BADULLA</t>
  </si>
  <si>
    <t>198136101830</t>
  </si>
  <si>
    <t>WELLAGE MAHINDA  KUMARA</t>
  </si>
  <si>
    <t>USHEN NIWASA, WADIPOLA,KENDAGOLLA,BADULLA</t>
  </si>
  <si>
    <t>2025-05-24</t>
  </si>
  <si>
    <t>209</t>
  </si>
  <si>
    <t>KV/MF/011/4988</t>
  </si>
  <si>
    <t>0757779603</t>
  </si>
  <si>
    <t>810852186V</t>
  </si>
  <si>
    <t>KOTPRI BATHLAD JAMS</t>
  </si>
  <si>
    <t>67,,GPS ROAD KURUNTHIYADIKALMUNAI-01D</t>
  </si>
  <si>
    <t>2025-05-29</t>
  </si>
  <si>
    <t>2025-10-17</t>
  </si>
  <si>
    <t>210</t>
  </si>
  <si>
    <t>BD/MF/053/4990</t>
  </si>
  <si>
    <t>857925653V</t>
  </si>
  <si>
    <t>DISSANAYAKA MUDIYANSELAGE DAMMIKA  MALKANTHI</t>
  </si>
  <si>
    <t>0711317984</t>
  </si>
  <si>
    <t>'RAMYA' NIWASA ,WEKADA,WEUPITIYA,BADULLA</t>
  </si>
  <si>
    <t>996302318V</t>
  </si>
  <si>
    <t>KODIKARAGE LAKSHIKA MADHUSHANI  PERERA</t>
  </si>
  <si>
    <t>KAPUKOTUWA,BOWELA,WELIMADA,BADULLA</t>
  </si>
  <si>
    <t>2025-05-28</t>
  </si>
  <si>
    <t>211</t>
  </si>
  <si>
    <t>THAMBILUVIL</t>
  </si>
  <si>
    <t>AK/MF/002/5030</t>
  </si>
  <si>
    <t>826075040V</t>
  </si>
  <si>
    <t>YOGANATHAN  RAJANY</t>
  </si>
  <si>
    <t>0754766956</t>
  </si>
  <si>
    <t xml:space="preserve"> ,KANAGANAGR ROAD, THAMBILUVIL 01</t>
  </si>
  <si>
    <t>200000602818</t>
  </si>
  <si>
    <t>THAVAPALASINGAM  PIRATHEESH</t>
  </si>
  <si>
    <t xml:space="preserve"> ,KANAGANAGAR ROAD, THAMBILUVIL 01</t>
  </si>
  <si>
    <t>2025-05-30</t>
  </si>
  <si>
    <t>2025-11-18</t>
  </si>
  <si>
    <t>212</t>
  </si>
  <si>
    <t>GAYATHIRI VILLAGE 02</t>
  </si>
  <si>
    <t>AK/MF/019/5036</t>
  </si>
  <si>
    <t>966643951V</t>
  </si>
  <si>
    <t>ALAKAIYA  VAKIRTHA</t>
  </si>
  <si>
    <t>0742262955</t>
  </si>
  <si>
    <t xml:space="preserve"> ,KANCHIRANKUDA, THIRUKKOVIL</t>
  </si>
  <si>
    <t>637864432V</t>
  </si>
  <si>
    <t>MOOTHTHATHAMBI  THANGANESAM</t>
  </si>
  <si>
    <t>2026-06-22</t>
  </si>
  <si>
    <t>213</t>
  </si>
  <si>
    <t>AK/MF/001/5045</t>
  </si>
  <si>
    <t>905512854V</t>
  </si>
  <si>
    <t>SINNATHAMPI  ANNALEDSUMI</t>
  </si>
  <si>
    <t>0764175494</t>
  </si>
  <si>
    <t xml:space="preserve"> 362,NECORD BACK ROAD, NAVATKADU, AKKARAIPATTU</t>
  </si>
  <si>
    <t>752773904V</t>
  </si>
  <si>
    <t>RAMAIYA  RAJENTHIRAN</t>
  </si>
  <si>
    <t xml:space="preserve"> ,NECORD BACK ROAD, NAVATKADU, AKKARAIPATTU</t>
  </si>
  <si>
    <t>2025-08-14</t>
  </si>
  <si>
    <t>214</t>
  </si>
  <si>
    <t>MAHILOOR SCHOOL</t>
  </si>
  <si>
    <t>KV/MF/043/5062</t>
  </si>
  <si>
    <t>199860110028</t>
  </si>
  <si>
    <t xml:space="preserve"> SURESHKUMAR STRELLA</t>
  </si>
  <si>
    <t>0752344285</t>
  </si>
  <si>
    <t>0,VIBULANATHAR ROAD KALMUNAI</t>
  </si>
  <si>
    <t>200062904176</t>
  </si>
  <si>
    <t xml:space="preserve"> SURESHKUMAR SATHUSINY</t>
  </si>
  <si>
    <t>2025-06-09</t>
  </si>
  <si>
    <t>2026-08-03</t>
  </si>
  <si>
    <t>215</t>
  </si>
  <si>
    <t>ONTHACHCHIMADAM</t>
  </si>
  <si>
    <t>KV/MF/015/5068</t>
  </si>
  <si>
    <t>747112720V</t>
  </si>
  <si>
    <t>SIVAPALASUNTHARAM  KEETHA</t>
  </si>
  <si>
    <t>0752131804</t>
  </si>
  <si>
    <t>0,KALI KOVIL ROAD ONTHACHIMADAM</t>
  </si>
  <si>
    <t>821264103V</t>
  </si>
  <si>
    <t>ILLAYATHAMBI  SUBHASANTHIRAN</t>
  </si>
  <si>
    <t>216</t>
  </si>
  <si>
    <t>PERIYANEELAVANAI-03</t>
  </si>
  <si>
    <t>KV/MF/022/5085</t>
  </si>
  <si>
    <t>955101600V</t>
  </si>
  <si>
    <t>PUTHISIGAMANAI   SHOPANA</t>
  </si>
  <si>
    <t>0770417014</t>
  </si>
  <si>
    <t>23/101,FORIYN MINISTRY H.S,PERIYANEELAVANAI</t>
  </si>
  <si>
    <t>866502170V</t>
  </si>
  <si>
    <t>THURAISAMY  SHARANYA</t>
  </si>
  <si>
    <t>22/07,,FORIYN MINISTRY H.S,PERIYANEELAVANAI</t>
  </si>
  <si>
    <t>217</t>
  </si>
  <si>
    <t>VINAYAGAPURAM</t>
  </si>
  <si>
    <t>AK/MF/003/5102</t>
  </si>
  <si>
    <t>957113931V</t>
  </si>
  <si>
    <t>YOGARAJA  KAVITHA</t>
  </si>
  <si>
    <t>0754277756</t>
  </si>
  <si>
    <t xml:space="preserve"> ,SARVODAYA ROAD , VINAYAGAPURAM 02</t>
  </si>
  <si>
    <t>200523102294</t>
  </si>
  <si>
    <t>THAEIVENDRAN  PIRASANTHAN</t>
  </si>
  <si>
    <t>2025-06-12</t>
  </si>
  <si>
    <t>2025-09-15</t>
  </si>
  <si>
    <t>218</t>
  </si>
  <si>
    <t>MAHILOOR 1</t>
  </si>
  <si>
    <t>KV/MF/018/5142</t>
  </si>
  <si>
    <t>807273035V</t>
  </si>
  <si>
    <t>SANGAR  PRAMESHWARY</t>
  </si>
  <si>
    <t>0758283494</t>
  </si>
  <si>
    <t>,J.P ROAD KANNAKI PURAM MAHILOOR</t>
  </si>
  <si>
    <t>200608804485</t>
  </si>
  <si>
    <t>SANGAR THIVOJANAN</t>
  </si>
  <si>
    <t>0,JP ROAD KANNAKI PURAM MAHILOOR</t>
  </si>
  <si>
    <t>219</t>
  </si>
  <si>
    <t>THAMPADDAI</t>
  </si>
  <si>
    <t>AK/MF/005/5146</t>
  </si>
  <si>
    <t>845154635V</t>
  </si>
  <si>
    <t>MATHAVAN  PIRAPAVATHY</t>
  </si>
  <si>
    <t>0779575217</t>
  </si>
  <si>
    <t xml:space="preserve"> ,MAIN ROAD , THAMPADDAI 01</t>
  </si>
  <si>
    <t>2026-02-14</t>
  </si>
  <si>
    <t>220</t>
  </si>
  <si>
    <t>BD/MF/053/5164</t>
  </si>
  <si>
    <t>908020073V</t>
  </si>
  <si>
    <t>DISSANAYAKA MUDIYANSALAGE ANUSHA  CHATHURAMALI</t>
  </si>
  <si>
    <t>0773344200</t>
  </si>
  <si>
    <t>SISILA,WEKADA,KENDAGOLLA,BADULLA.</t>
  </si>
  <si>
    <t>861201902V</t>
  </si>
  <si>
    <t>DISSANAYAKA MUDIYANSALAGE PRIYANTHA  KUMARA</t>
  </si>
  <si>
    <t>2025-06-14</t>
  </si>
  <si>
    <t>2025-09-05</t>
  </si>
  <si>
    <t>221</t>
  </si>
  <si>
    <t xml:space="preserve">WALIPITIYA </t>
  </si>
  <si>
    <t>BI/MF/026/5190</t>
  </si>
  <si>
    <t>198256302352</t>
  </si>
  <si>
    <t>ATTHANAYAKA MUDIYANSELAGE   CHAMILA NISHANTHI</t>
  </si>
  <si>
    <t>0774766611</t>
  </si>
  <si>
    <t>ARULUPITIYA AKIRIYAN KUBURA ,BIBILE</t>
  </si>
  <si>
    <t>200661400879</t>
  </si>
  <si>
    <t>VIDANA PATHIRANAGE PAWANI  DINETHRA</t>
  </si>
  <si>
    <t>ARALU PITIYA  AKIRIYAN KUBURA  ,BIBILE</t>
  </si>
  <si>
    <t>222</t>
  </si>
  <si>
    <t>KV/MF/027/5200</t>
  </si>
  <si>
    <t>937550073V</t>
  </si>
  <si>
    <t xml:space="preserve">YOGARASA  KETHIYA </t>
  </si>
  <si>
    <t>0757065359</t>
  </si>
  <si>
    <t>0,VANNIYAR ROAD NATPITTIMUNAI</t>
  </si>
  <si>
    <t>607093555V</t>
  </si>
  <si>
    <t>KANAGASOORIYAM  KOMALATHVEI</t>
  </si>
  <si>
    <t>2025-09-27</t>
  </si>
  <si>
    <t>223</t>
  </si>
  <si>
    <t>KV/MF/027/5201</t>
  </si>
  <si>
    <t>618354270V</t>
  </si>
  <si>
    <t>SINNATHAMBI  INTHIRAANI</t>
  </si>
  <si>
    <t>0767618588</t>
  </si>
  <si>
    <t>87/B,VIVEKANTHA ROAD,NATPITTIMUNAI-02</t>
  </si>
  <si>
    <t>667513685V</t>
  </si>
  <si>
    <t>RANJINI  RETNASINGAM</t>
  </si>
  <si>
    <t>0,VAMMIYADI ROAD ,NATPITIMUNAU-02</t>
  </si>
  <si>
    <t>2026-05-26</t>
  </si>
  <si>
    <t>224</t>
  </si>
  <si>
    <t>KV/MF/027/5202</t>
  </si>
  <si>
    <t>0758216750</t>
  </si>
  <si>
    <t>885013244V</t>
  </si>
  <si>
    <t>RASATHURAI  THIROSINI</t>
  </si>
  <si>
    <t>0,255 VAYAL ROADNATPADDIMUNAI-2</t>
  </si>
  <si>
    <t>225</t>
  </si>
  <si>
    <t>KV/MF/019/5230</t>
  </si>
  <si>
    <t>797163899V</t>
  </si>
  <si>
    <t>SATHTHIVEL NIRMALA</t>
  </si>
  <si>
    <t>0774199713</t>
  </si>
  <si>
    <t>NO-40,KOSTHAPPAR ROAD KALMUNAI-01E</t>
  </si>
  <si>
    <t>200621203023</t>
  </si>
  <si>
    <t>PIRATHEEPAN  PUJITH</t>
  </si>
  <si>
    <t>NO-61,G.P.S ROAD,KALMUNAI</t>
  </si>
  <si>
    <t>2025-10-02</t>
  </si>
  <si>
    <t>226</t>
  </si>
  <si>
    <t>ADDAPALLM 2</t>
  </si>
  <si>
    <t>KV/MF/012/5312</t>
  </si>
  <si>
    <t>197076704512</t>
  </si>
  <si>
    <t>ILADCHUMANAN SANTHIRAKALA</t>
  </si>
  <si>
    <t>0757180470</t>
  </si>
  <si>
    <t>5B,PEACE VILLAGE ADDAPALLAM NINTHAVUR-10</t>
  </si>
  <si>
    <t>199031304658</t>
  </si>
  <si>
    <t>THIYAKARASA THURUKARAN</t>
  </si>
  <si>
    <t>2025-11-05</t>
  </si>
  <si>
    <t>227</t>
  </si>
  <si>
    <t>KV/MF/027/5322</t>
  </si>
  <si>
    <t>198283602488</t>
  </si>
  <si>
    <t>SITHAMPARAPILLAI NILAVATHI</t>
  </si>
  <si>
    <t>0759028771</t>
  </si>
  <si>
    <t>0,VAMMIYADI ROAD NATPIDDIMUNAI</t>
  </si>
  <si>
    <t>822711260V</t>
  </si>
  <si>
    <t>KANAGASUNTHARAM SASITHTHIRAN</t>
  </si>
  <si>
    <t>2025-09-25</t>
  </si>
  <si>
    <t>228</t>
  </si>
  <si>
    <t>KV/MF/027/5341</t>
  </si>
  <si>
    <t>197757703723</t>
  </si>
  <si>
    <t>PIYATHASA  SANTHIRALATHA</t>
  </si>
  <si>
    <t>0756881563</t>
  </si>
  <si>
    <t>0,NO- 21 VAMMIYADI ROAD NATPADDIMUNAI 02</t>
  </si>
  <si>
    <t>827733202V</t>
  </si>
  <si>
    <t>RASATHURAI  KAVITHA</t>
  </si>
  <si>
    <t>253,VAYAL ROAD,NATPITTIMUNAI</t>
  </si>
  <si>
    <t>2025-07-02</t>
  </si>
  <si>
    <t>229</t>
  </si>
  <si>
    <t>KV/MF/027/5342</t>
  </si>
  <si>
    <t>706411232V</t>
  </si>
  <si>
    <t xml:space="preserve">YOGARASA  SUKANTHINI </t>
  </si>
  <si>
    <t>0770597321</t>
  </si>
  <si>
    <t>140/A,VAMMIYADI ROAD,NATPITTIMUNAI-01</t>
  </si>
  <si>
    <t>670752556V</t>
  </si>
  <si>
    <t xml:space="preserve">PALAKAPODI  KIRUSHNAPILLAI </t>
  </si>
  <si>
    <t>140,A,VAMMIYADI ROAD,NATPITTIMUNAI-01</t>
  </si>
  <si>
    <t>230</t>
  </si>
  <si>
    <t>IHALA KABILLEGAMA</t>
  </si>
  <si>
    <t>WM/MF/073/5363</t>
  </si>
  <si>
    <t>918113428V</t>
  </si>
  <si>
    <t>KARUNAWIRIDU DURAYALAGE PREBIKA HARSHANI  SAKUNTHALA</t>
  </si>
  <si>
    <t>0754163215</t>
  </si>
  <si>
    <t>KABILLEGAMA,,WELIMADA</t>
  </si>
  <si>
    <t>797313548V</t>
  </si>
  <si>
    <t>CHAKKAWARTHI HETTIARACHCHILAGE IRANGANI   NILANTHIKA</t>
  </si>
  <si>
    <t>2025-07-03</t>
  </si>
  <si>
    <t>231</t>
  </si>
  <si>
    <t>KV/MF/022/5385</t>
  </si>
  <si>
    <t>858562953V</t>
  </si>
  <si>
    <t>SINNAIYAH  SINTHUJAH</t>
  </si>
  <si>
    <t>0750771845</t>
  </si>
  <si>
    <t>22/03,FORIEIGN MINISTRY H.S,PERIYANEELAVANAI</t>
  </si>
  <si>
    <t>682453869V</t>
  </si>
  <si>
    <t>VELAUTHAM  SIVAKUMAR</t>
  </si>
  <si>
    <t>22/05,FORIYN MINISTRY H.S,PERIYANEELAVANAI</t>
  </si>
  <si>
    <t>2025-07-08</t>
  </si>
  <si>
    <t>2026-07-31</t>
  </si>
  <si>
    <t>232</t>
  </si>
  <si>
    <t>AK/MF/003/5389</t>
  </si>
  <si>
    <t>197777203979</t>
  </si>
  <si>
    <t>PONNUTHTHURAI   VIJAYARANI</t>
  </si>
  <si>
    <t>0758278567</t>
  </si>
  <si>
    <t>312/B,SARVODAYA ROAD , VINAYAGAPURAM 02</t>
  </si>
  <si>
    <t>715614472V</t>
  </si>
  <si>
    <t>PONNUTHTHURAI  PARAMESHWARY</t>
  </si>
  <si>
    <t>2025-07-09</t>
  </si>
  <si>
    <t>233</t>
  </si>
  <si>
    <t>BLOOMFILD</t>
  </si>
  <si>
    <t>MSK/MF/061/5397</t>
  </si>
  <si>
    <t>657183890V</t>
  </si>
  <si>
    <t>AARUMUGAM VANARANI VANARANI</t>
  </si>
  <si>
    <t>0773125300</t>
  </si>
  <si>
    <t>LUCCOMBE PVT ESTATE,MASKELIYA</t>
  </si>
  <si>
    <t>198715201646</t>
  </si>
  <si>
    <t>PUSPANATHAN HARISHAN HARISHAN</t>
  </si>
  <si>
    <t>2025-11-07</t>
  </si>
  <si>
    <t>234</t>
  </si>
  <si>
    <t>VINAYAGAPURAM 06</t>
  </si>
  <si>
    <t>AK/MF/027/5441</t>
  </si>
  <si>
    <t>937995067V</t>
  </si>
  <si>
    <t>YOKESHWARAN  KAJENTHINI</t>
  </si>
  <si>
    <t>0742506447</t>
  </si>
  <si>
    <t xml:space="preserve"> ,SCHOOL ROAD VINAYAGAPURAM -02</t>
  </si>
  <si>
    <t>717714016V</t>
  </si>
  <si>
    <t>RATHTHINASINGAM  KALALEDCHUMI</t>
  </si>
  <si>
    <t>2025-09-22</t>
  </si>
  <si>
    <t>235</t>
  </si>
  <si>
    <t>VINAYAGAPURAM 07</t>
  </si>
  <si>
    <t>AK/MF/028/5484</t>
  </si>
  <si>
    <t>718044065V</t>
  </si>
  <si>
    <t xml:space="preserve">NADARASA  MALAR </t>
  </si>
  <si>
    <t>0754271958</t>
  </si>
  <si>
    <t xml:space="preserve"> ,KALAIMAKAL ROAD,VINAYAGAPURAM 01</t>
  </si>
  <si>
    <t>200557904079</t>
  </si>
  <si>
    <t>UTHAYAKUMA  SATHURSA</t>
  </si>
  <si>
    <t>2026-02-12</t>
  </si>
  <si>
    <t>236</t>
  </si>
  <si>
    <t>AK/MF/028/5517</t>
  </si>
  <si>
    <t>198463704272</t>
  </si>
  <si>
    <t>NAKALINGAM  RAVIMALA</t>
  </si>
  <si>
    <t>0758161930</t>
  </si>
  <si>
    <t xml:space="preserve"> ,SARVODAYA ROAD , VINAYAGAPURAM 01</t>
  </si>
  <si>
    <t>200080804349</t>
  </si>
  <si>
    <t>THARMAPALAN  THANUJA</t>
  </si>
  <si>
    <t>2025-07-22</t>
  </si>
  <si>
    <t>2026-06-20</t>
  </si>
  <si>
    <t>237</t>
  </si>
  <si>
    <t>AK/MF/028/5518</t>
  </si>
  <si>
    <t>775621664V</t>
  </si>
  <si>
    <t>KANAPATHIPILLAI  JEYASUTHA</t>
  </si>
  <si>
    <t>0750427023</t>
  </si>
  <si>
    <t>977503060V</t>
  </si>
  <si>
    <t>PASHKAR  RUTHUSINI</t>
  </si>
  <si>
    <t>2026-02-26</t>
  </si>
  <si>
    <t>238</t>
  </si>
  <si>
    <t>AK/MF/003/5523</t>
  </si>
  <si>
    <t>916922841V</t>
  </si>
  <si>
    <t>NALLAREDNAM  SANKEETHTHA</t>
  </si>
  <si>
    <t>0755311851</t>
  </si>
  <si>
    <t>198513404810</t>
  </si>
  <si>
    <t>AARUMUGAM  KOKILAN</t>
  </si>
  <si>
    <t>239</t>
  </si>
  <si>
    <t>BROWNSWICK TMV</t>
  </si>
  <si>
    <t>MSK/MF/066/5553</t>
  </si>
  <si>
    <t>200456703605</t>
  </si>
  <si>
    <t>RAMAJAYAN  MAIDILI</t>
  </si>
  <si>
    <t>0764776924</t>
  </si>
  <si>
    <t>MOUSAKELA ESTATE,MASKELIYA</t>
  </si>
  <si>
    <t>200020603870</t>
  </si>
  <si>
    <t>SUPPIAH  LAXAMAN</t>
  </si>
  <si>
    <t>2025-07-23</t>
  </si>
  <si>
    <t>240</t>
  </si>
  <si>
    <t>KV/MF/012/5552</t>
  </si>
  <si>
    <t>197860803621</t>
  </si>
  <si>
    <t>MANIRASA  THAYNITHI</t>
  </si>
  <si>
    <t>0761728862</t>
  </si>
  <si>
    <t>NO 5D ,PEACE VILLAGE ADDAPALLAM</t>
  </si>
  <si>
    <t>200535000108</t>
  </si>
  <si>
    <t>MAHESWARAN  KIRUJAN</t>
  </si>
  <si>
    <t>NO 5D ,PEACE VILLAGE ROAD ADDAPALLAM</t>
  </si>
  <si>
    <t>241</t>
  </si>
  <si>
    <t>THAMPINAYAKAPURAM-01</t>
  </si>
  <si>
    <t>KV/MF/047/5582</t>
  </si>
  <si>
    <t>885424511V</t>
  </si>
  <si>
    <t xml:space="preserve"> GANESH KALAIVANI</t>
  </si>
  <si>
    <t>0752072834</t>
  </si>
  <si>
    <t>0,THAMPINAYAR ROAD,MALWATHA</t>
  </si>
  <si>
    <t>860015242V</t>
  </si>
  <si>
    <t xml:space="preserve"> KIRUSHNAPILLAI RASENTHIRAN</t>
  </si>
  <si>
    <t>2026-08-04</t>
  </si>
  <si>
    <t>242</t>
  </si>
  <si>
    <t xml:space="preserve">PASSARA TOWN </t>
  </si>
  <si>
    <t>BI/MF/039/5581</t>
  </si>
  <si>
    <t>785578283V</t>
  </si>
  <si>
    <t>NANAMANI  PRESALDA</t>
  </si>
  <si>
    <t>0762086604</t>
  </si>
  <si>
    <t>HOPTOPN WATHUYAYA,PASSARA</t>
  </si>
  <si>
    <t>197869204618</t>
  </si>
  <si>
    <t>NAGAIYA  MADIWADANI</t>
  </si>
  <si>
    <t>PASSARA WATHU YAYA,PASSARA</t>
  </si>
  <si>
    <t>2025-10-21</t>
  </si>
  <si>
    <t>243</t>
  </si>
  <si>
    <t>PANDIRUPPU-01</t>
  </si>
  <si>
    <t>KV/MF/046/5601</t>
  </si>
  <si>
    <t>835721647V</t>
  </si>
  <si>
    <t>MANKKARASA  KUNALINI</t>
  </si>
  <si>
    <t>0766353066</t>
  </si>
  <si>
    <t>0,ARCHCUNAR ROAD PANDIRUPU 01C</t>
  </si>
  <si>
    <t>842263336V</t>
  </si>
  <si>
    <t>SRIRAM SUSANTHAN</t>
  </si>
  <si>
    <t>0,ARUCHUNAR ROAD PANDIRUPPU01</t>
  </si>
  <si>
    <t>244</t>
  </si>
  <si>
    <t>SORIKKALMUNAI-01</t>
  </si>
  <si>
    <t>KV/MF/016/5636</t>
  </si>
  <si>
    <t>855291290V</t>
  </si>
  <si>
    <t>IRUTHAYARASAN PIOJONI</t>
  </si>
  <si>
    <t>0774146067</t>
  </si>
  <si>
    <t>127,ANNAIPURAM SORIKALMUNAI</t>
  </si>
  <si>
    <t>200422204923</t>
  </si>
  <si>
    <t>SATHIYANATHAN AJAI</t>
  </si>
  <si>
    <t>127/,ANNAIPURAM SORIKALMUNAI</t>
  </si>
  <si>
    <t>2026-01-23</t>
  </si>
  <si>
    <t>245</t>
  </si>
  <si>
    <t>THIRUKKOVIL 02</t>
  </si>
  <si>
    <t>AK/MF/014/5663</t>
  </si>
  <si>
    <t>198668700950</t>
  </si>
  <si>
    <t>VIMALANATHAN    SIVATHARISANY</t>
  </si>
  <si>
    <t>0755431620</t>
  </si>
  <si>
    <t xml:space="preserve"> ,MANIKKAPILLAYAR ROAD,THIRUKKOVIL 01</t>
  </si>
  <si>
    <t>855964775V</t>
  </si>
  <si>
    <t>RASASINGAM  THARSINI</t>
  </si>
  <si>
    <t xml:space="preserve"> ,KOMBAKARACHI,THIRUKKOVIL</t>
  </si>
  <si>
    <t>2025-08-05</t>
  </si>
  <si>
    <t>2026-05-28</t>
  </si>
  <si>
    <t>246</t>
  </si>
  <si>
    <t>AK/MF/003/5670</t>
  </si>
  <si>
    <t>199979810304</t>
  </si>
  <si>
    <t>YOKARASA  RENUKA</t>
  </si>
  <si>
    <t>0751433444</t>
  </si>
  <si>
    <t>695775180V</t>
  </si>
  <si>
    <t>PONNUTHURAI  ANNALEDSUMI</t>
  </si>
  <si>
    <t>247</t>
  </si>
  <si>
    <t>AK/MF/003/5719</t>
  </si>
  <si>
    <t>200157004050</t>
  </si>
  <si>
    <t>SELVARAJ  PUVANTHINI</t>
  </si>
  <si>
    <t>0751834546</t>
  </si>
  <si>
    <t>175,MAIN ROAD, THIRUKKOVIL 3</t>
  </si>
  <si>
    <t>807231677V</t>
  </si>
  <si>
    <t>NALLARETTINAM  UMAKANTHINI</t>
  </si>
  <si>
    <t xml:space="preserve"> ,MAIN ROAD, THIRUKKOVIL 3</t>
  </si>
  <si>
    <t>2025-08-08</t>
  </si>
  <si>
    <t>248</t>
  </si>
  <si>
    <t>MASKELIYA ESTATE</t>
  </si>
  <si>
    <t>MSK/MF/049/5721</t>
  </si>
  <si>
    <t>200477604012</t>
  </si>
  <si>
    <t>SELVAKUMAR  ABISHALNI</t>
  </si>
  <si>
    <t>0772509643</t>
  </si>
  <si>
    <t>MSKELIYA ESTATE,MASKELIYA</t>
  </si>
  <si>
    <t>199736216810</t>
  </si>
  <si>
    <t>KAMALDAS  DILUKSHAN</t>
  </si>
  <si>
    <t>MASKELIYA EASTAT,MASKELIYA</t>
  </si>
  <si>
    <t>2025-08-07</t>
  </si>
  <si>
    <t>2025-12-29</t>
  </si>
  <si>
    <t>249</t>
  </si>
  <si>
    <t>MUNAIYOOR</t>
  </si>
  <si>
    <t>AK/MF/025/5760</t>
  </si>
  <si>
    <t>198768604177</t>
  </si>
  <si>
    <t>YOGADASAN  KAVITHA</t>
  </si>
  <si>
    <t>0751681161</t>
  </si>
  <si>
    <t>455,MUNAIYOOR ,THAMBILUVIL 01</t>
  </si>
  <si>
    <t>925453510V</t>
  </si>
  <si>
    <t>KOPALAKIRISHNAN  KOMATHY</t>
  </si>
  <si>
    <t xml:space="preserve"> ,THENDRAL ROAD,MUNAIYOOR</t>
  </si>
  <si>
    <t>2025-08-18</t>
  </si>
  <si>
    <t>2026-01-21</t>
  </si>
  <si>
    <t>250</t>
  </si>
  <si>
    <t>AK/MF/014/5790</t>
  </si>
  <si>
    <t>200563405014</t>
  </si>
  <si>
    <t>VIMALANATHAN  HOWSHIKA</t>
  </si>
  <si>
    <t>0757994118</t>
  </si>
  <si>
    <t>801,MANIKKAPILLAYAR FRONT ROAD,THIRUKKOVIL 01</t>
  </si>
  <si>
    <t>200203202204</t>
  </si>
  <si>
    <t>JEGATHEESWARAN   PIRATHEEPAN</t>
  </si>
  <si>
    <t>251</t>
  </si>
  <si>
    <t>THANDIYADY</t>
  </si>
  <si>
    <t>AK/MF/024/5791</t>
  </si>
  <si>
    <t>197671503473</t>
  </si>
  <si>
    <t>NAKARASA  YOGESHWARY</t>
  </si>
  <si>
    <t>0768602726</t>
  </si>
  <si>
    <t xml:space="preserve"> ,VATTAVIDHANA ROAD,THANDIYADY</t>
  </si>
  <si>
    <t>831415320V</t>
  </si>
  <si>
    <t>KUNASEELAN  SEERKALI</t>
  </si>
  <si>
    <t xml:space="preserve"> ,BEACH ROAD,SANGAMAN KIRAMAM,THIRUKKOVIL</t>
  </si>
  <si>
    <t>2026-07-16</t>
  </si>
  <si>
    <t>252</t>
  </si>
  <si>
    <t>AK/MF/025/5795</t>
  </si>
  <si>
    <t>668623417V</t>
  </si>
  <si>
    <t>KANTHAIYA  SARATHADEVI</t>
  </si>
  <si>
    <t>0753628135</t>
  </si>
  <si>
    <t>310,MUNAIYOOR ,THAMBILUVIL 01</t>
  </si>
  <si>
    <t>200056203850</t>
  </si>
  <si>
    <t>RAKUNATHA  JEEVALOGINI</t>
  </si>
  <si>
    <t>253</t>
  </si>
  <si>
    <t>AK/MF/024/5854</t>
  </si>
  <si>
    <t>197368803015</t>
  </si>
  <si>
    <t>PERIYATHAMPI  KIRUSHNALEELA</t>
  </si>
  <si>
    <t>0770571820</t>
  </si>
  <si>
    <t>4/C,BEACH ROAD,THANDIYADY,THIRUKKOVIL</t>
  </si>
  <si>
    <t>196851004806</t>
  </si>
  <si>
    <t>VELUPILLAI  JEYARANI</t>
  </si>
  <si>
    <t xml:space="preserve"> ,BEACH ROAD,THANDIYADY </t>
  </si>
  <si>
    <t>2025-08-21</t>
  </si>
  <si>
    <t>254</t>
  </si>
  <si>
    <t>THIRUKKOVIL 06</t>
  </si>
  <si>
    <t>AK/MF/031/5877</t>
  </si>
  <si>
    <t>797455423V</t>
  </si>
  <si>
    <t>KURUKULASINGAM  KUMUTHINI</t>
  </si>
  <si>
    <t>0752245274</t>
  </si>
  <si>
    <t xml:space="preserve"> ,VAKKIRISA ROAD,THIRUKKOVIL 03</t>
  </si>
  <si>
    <t>741743256V</t>
  </si>
  <si>
    <t>KARTHIKESU  JEYAKUMAR</t>
  </si>
  <si>
    <t>2025-08-27</t>
  </si>
  <si>
    <t>255</t>
  </si>
  <si>
    <t>AK/MF/031/5878</t>
  </si>
  <si>
    <t>197577904365</t>
  </si>
  <si>
    <t>KANTHASAMI   SANTHAKUMARI</t>
  </si>
  <si>
    <t>0755954462</t>
  </si>
  <si>
    <t>200067404309</t>
  </si>
  <si>
    <t>MAKALINGAM  SANKEETHA</t>
  </si>
  <si>
    <t>256</t>
  </si>
  <si>
    <t>SELVAPURAM 02</t>
  </si>
  <si>
    <t>PT/MF/002/5892</t>
  </si>
  <si>
    <t>200178510065</t>
  </si>
  <si>
    <t>MUTTUKKUMAR  LAXANA</t>
  </si>
  <si>
    <t>0741028656</t>
  </si>
  <si>
    <t xml:space="preserve"> ,PANAMAIPATHTHU,SELVAPURAM,KOMARI 02</t>
  </si>
  <si>
    <t>676292225V</t>
  </si>
  <si>
    <t>SINNATHAMBI KIRUPAINESAM</t>
  </si>
  <si>
    <t>257</t>
  </si>
  <si>
    <t>KV/MF/012/5897</t>
  </si>
  <si>
    <t>786894689V</t>
  </si>
  <si>
    <t>MEERA SAIVU NAJIMA</t>
  </si>
  <si>
    <t>0740679661</t>
  </si>
  <si>
    <t>10D,,PEACE VILLAGE ADDAPALLAM NINTHAVUR-10</t>
  </si>
  <si>
    <t>640883731V</t>
  </si>
  <si>
    <t>MOHIDEENBAWA MOHAMED ISMAIL MOHAMED RASEED</t>
  </si>
  <si>
    <t>2025-09-03</t>
  </si>
  <si>
    <t>2026-06-08</t>
  </si>
  <si>
    <t>258</t>
  </si>
  <si>
    <t>NINTHAVUR-01</t>
  </si>
  <si>
    <t>KV/MF/026/5908</t>
  </si>
  <si>
    <t>976143302V</t>
  </si>
  <si>
    <t>MOHAMD ISMAIL  FATHIMA RISHANI</t>
  </si>
  <si>
    <t>0742278164</t>
  </si>
  <si>
    <t>0,MEERA NAGAR NINDAVUR-01</t>
  </si>
  <si>
    <t>199931110747</t>
  </si>
  <si>
    <t>HARSIM  MOHAMED ATHEEP</t>
  </si>
  <si>
    <t>2025-09-02</t>
  </si>
  <si>
    <t>2025-12-19</t>
  </si>
  <si>
    <t>259</t>
  </si>
  <si>
    <t>KV/MF/026/5907</t>
  </si>
  <si>
    <t>677674059V</t>
  </si>
  <si>
    <t xml:space="preserve"> MEEERASAIVU AMINA</t>
  </si>
  <si>
    <t>0759340982</t>
  </si>
  <si>
    <t>0,MEERA NAGAR ROAD NINTHAVUR-01</t>
  </si>
  <si>
    <t>723373964V</t>
  </si>
  <si>
    <t>MEERA SAHBU ISMAIL</t>
  </si>
  <si>
    <t>2026-01-17</t>
  </si>
  <si>
    <t>260</t>
  </si>
  <si>
    <t>KALMUNAI-05</t>
  </si>
  <si>
    <t>KV/MF/049/5903</t>
  </si>
  <si>
    <t>200277502190</t>
  </si>
  <si>
    <t>NITHYANANTHAM  KESHINI</t>
  </si>
  <si>
    <t>0770662539</t>
  </si>
  <si>
    <t>0,THODAR MAADI ,KALMUNAI</t>
  </si>
  <si>
    <t>199231700910</t>
  </si>
  <si>
    <t>UTHAYAKUMAR  VITHURSHAN</t>
  </si>
  <si>
    <t>0,YARD ROAD KALMUNAI</t>
  </si>
  <si>
    <t>2025-12-12</t>
  </si>
  <si>
    <t>261</t>
  </si>
  <si>
    <t>AK/MF/031/5904</t>
  </si>
  <si>
    <t>198459002062</t>
  </si>
  <si>
    <t>THANIKASALAM  JEYAKALA</t>
  </si>
  <si>
    <t>0764472805</t>
  </si>
  <si>
    <t>166,KOVIL ROAD,THIRUKKOVIL 01</t>
  </si>
  <si>
    <t>197784800891</t>
  </si>
  <si>
    <t>THANIKASALAM   JEYACHCHITHIRA</t>
  </si>
  <si>
    <t xml:space="preserve"> ,KOVIL ROAD,THIRUKKOVIL 01</t>
  </si>
  <si>
    <t>2026-06-17</t>
  </si>
  <si>
    <t>262</t>
  </si>
  <si>
    <t>KANNAKIPURAM 01</t>
  </si>
  <si>
    <t>AK/MF/032/5949</t>
  </si>
  <si>
    <t>776163503V</t>
  </si>
  <si>
    <t>SIVASAMBU  KAVITHA</t>
  </si>
  <si>
    <t>0763436420</t>
  </si>
  <si>
    <t>192,THALAIVAR ROAD ,KANNAGIKIRAMAM 01</t>
  </si>
  <si>
    <t>200575200561</t>
  </si>
  <si>
    <t>SANMUGANATHAN   RUKSIKA</t>
  </si>
  <si>
    <t>2025-09-01</t>
  </si>
  <si>
    <t>2026-02-20</t>
  </si>
  <si>
    <t>263</t>
  </si>
  <si>
    <t>MASKELIYA SANASA</t>
  </si>
  <si>
    <t>MSK/MF/069/5963</t>
  </si>
  <si>
    <t>807404113V</t>
  </si>
  <si>
    <t>KATHIRVEL  DHAYALANI</t>
  </si>
  <si>
    <t>0762018870</t>
  </si>
  <si>
    <t>14TH LANE MASKELIYA,MASKELIYA</t>
  </si>
  <si>
    <t>197636300617</t>
  </si>
  <si>
    <t>SOTHIKKANNAN  MATHIVANNAN</t>
  </si>
  <si>
    <t>264</t>
  </si>
  <si>
    <t>MSK/MF/049/5958</t>
  </si>
  <si>
    <t>199060803434</t>
  </si>
  <si>
    <t>THANGARAJ  JEYALETCHUMY</t>
  </si>
  <si>
    <t>0767519803</t>
  </si>
  <si>
    <t>MASKELIYA ESTATE,MASKELIYA</t>
  </si>
  <si>
    <t>656974265V</t>
  </si>
  <si>
    <t>MARIYAI  ELLAMMA</t>
  </si>
  <si>
    <t>2026-01-12</t>
  </si>
  <si>
    <t>265</t>
  </si>
  <si>
    <t>ALAYADIVEMBU</t>
  </si>
  <si>
    <t>AK/MF/033/5962</t>
  </si>
  <si>
    <t>758431576V</t>
  </si>
  <si>
    <t>VEERAKUTTY  PAVANI</t>
  </si>
  <si>
    <t xml:space="preserve"> </t>
  </si>
  <si>
    <t xml:space="preserve"> 0776591848,KADAI ROAD,ALAYADIVEMBU</t>
  </si>
  <si>
    <t>200567500318</t>
  </si>
  <si>
    <t>SUSUNATHAN  ANUSTIKA</t>
  </si>
  <si>
    <t xml:space="preserve"> ,KADAI ROAD,ALAYADIVEMBU</t>
  </si>
  <si>
    <t>266</t>
  </si>
  <si>
    <t>AK/MF/033/5965</t>
  </si>
  <si>
    <t>977672210V</t>
  </si>
  <si>
    <t>KANESHAN  LUKITHA</t>
  </si>
  <si>
    <t>0728980120</t>
  </si>
  <si>
    <t xml:space="preserve"> ,KOPAL KADAI ROAD,ALAYADIVEMBU</t>
  </si>
  <si>
    <t>708603708V</t>
  </si>
  <si>
    <t>VEERAKUTTY  NAGESHWARI</t>
  </si>
  <si>
    <t>267</t>
  </si>
  <si>
    <t>MSK/MF/049/5970</t>
  </si>
  <si>
    <t>865301995V</t>
  </si>
  <si>
    <t>ELUMALAI PRAMILA</t>
  </si>
  <si>
    <t>0754260100</t>
  </si>
  <si>
    <t>GILANTIL DIVISOIN,MASKELIYA</t>
  </si>
  <si>
    <t>591793586V</t>
  </si>
  <si>
    <t>SANTHANAM  NADARAJA</t>
  </si>
  <si>
    <t>2026-01-19</t>
  </si>
  <si>
    <t>268</t>
  </si>
  <si>
    <t>MSK/MF/049/5971</t>
  </si>
  <si>
    <t>657170372V</t>
  </si>
  <si>
    <t>NALLAN  RAJESWARY</t>
  </si>
  <si>
    <t>0761858613</t>
  </si>
  <si>
    <t>200620800430</t>
  </si>
  <si>
    <t>SASIKUMAR  THANUSH PRIYAN</t>
  </si>
  <si>
    <t>2026-08-12</t>
  </si>
  <si>
    <t>269</t>
  </si>
  <si>
    <t>SPRINGVALLEY</t>
  </si>
  <si>
    <t>BD/MF/017/5979</t>
  </si>
  <si>
    <t>975793893V</t>
  </si>
  <si>
    <t>MAPA MUDIYANSALAGE SASHINI MAHESHIKA  MAPA</t>
  </si>
  <si>
    <t>0769631779</t>
  </si>
  <si>
    <t>DEHIGOLLAKADE ,SPRINGVALLEY.</t>
  </si>
  <si>
    <t>199401303750</t>
  </si>
  <si>
    <t>VIRITHAMULLA GAMAGE THRANGA  DILHAN</t>
  </si>
  <si>
    <t>2026-02-19</t>
  </si>
  <si>
    <t>270</t>
  </si>
  <si>
    <t>AK/MF/032/5982</t>
  </si>
  <si>
    <t>728313382V</t>
  </si>
  <si>
    <t>MANIKKAM  VATHSALATHEVI</t>
  </si>
  <si>
    <t>0783153476</t>
  </si>
  <si>
    <t>80,THALAIVAR ROAD ,KANNAGIKIRAMAM 01</t>
  </si>
  <si>
    <t>200456113940</t>
  </si>
  <si>
    <t>KARUNANITHI  VIVISHA</t>
  </si>
  <si>
    <t>2025-09-08</t>
  </si>
  <si>
    <t>2025-11-13</t>
  </si>
  <si>
    <t>271</t>
  </si>
  <si>
    <t>AK/MF/032/5983</t>
  </si>
  <si>
    <t>199459304425</t>
  </si>
  <si>
    <t>VINAYAGAMOORTHY  ANUSHA</t>
  </si>
  <si>
    <t>0779313590</t>
  </si>
  <si>
    <t xml:space="preserve"> 3,KANNAKIPURAM 01</t>
  </si>
  <si>
    <t>912164934V</t>
  </si>
  <si>
    <t>VINAYAGAMOORTHY   KAJENTHIRAN</t>
  </si>
  <si>
    <t>3,KANNAKIPURAM 01</t>
  </si>
  <si>
    <t>2025-11-04</t>
  </si>
  <si>
    <t>272</t>
  </si>
  <si>
    <t>MSK/MF/049/5984</t>
  </si>
  <si>
    <t>956244781V</t>
  </si>
  <si>
    <t>T.  VICNESWARY</t>
  </si>
  <si>
    <t>0753793946</t>
  </si>
  <si>
    <t>853563234V</t>
  </si>
  <si>
    <t>NADARAJA  SANGAR</t>
  </si>
  <si>
    <t>273</t>
  </si>
  <si>
    <t>PT/MF/002/5987</t>
  </si>
  <si>
    <t>199873210284</t>
  </si>
  <si>
    <t>MUTHTHUKUMAR  NIRANIYA</t>
  </si>
  <si>
    <t>0755953542</t>
  </si>
  <si>
    <t>920614272V</t>
  </si>
  <si>
    <t>MUTHTHUKUMAR JEGAROPAN</t>
  </si>
  <si>
    <t>2025-09-04</t>
  </si>
  <si>
    <t>2026-03-30</t>
  </si>
  <si>
    <t>274</t>
  </si>
  <si>
    <t>KODDAIKALLR POST OFFICE</t>
  </si>
  <si>
    <t>KV/MF/050/5998</t>
  </si>
  <si>
    <t>886763735V</t>
  </si>
  <si>
    <t xml:space="preserve"> SINNARASA MANJULATHEVI</t>
  </si>
  <si>
    <t>0743113552</t>
  </si>
  <si>
    <t>0,QUARTEARS LANE KODDAI KALLAR-02</t>
  </si>
  <si>
    <t>902842900V</t>
  </si>
  <si>
    <t xml:space="preserve"> SURESH VANOJAN</t>
  </si>
  <si>
    <t>275</t>
  </si>
  <si>
    <t>KARAITHEEVU KOVILADY</t>
  </si>
  <si>
    <t>KV/MF/042/6044</t>
  </si>
  <si>
    <t>198255401853</t>
  </si>
  <si>
    <t xml:space="preserve"> VADIVEL KUMUTHINI</t>
  </si>
  <si>
    <t>0756327566</t>
  </si>
  <si>
    <t>0,48,MANGLISAPPU ROAD KARAITHIVU-11</t>
  </si>
  <si>
    <t>200372000269</t>
  </si>
  <si>
    <t>THEVARAJAH NITHARSHINI</t>
  </si>
  <si>
    <t>2026-07-23</t>
  </si>
  <si>
    <t>276</t>
  </si>
  <si>
    <t>AK/MF/032/6051</t>
  </si>
  <si>
    <t>200564800396</t>
  </si>
  <si>
    <t>JEYATHASAN  JATHUMITHA</t>
  </si>
  <si>
    <t>0741335758</t>
  </si>
  <si>
    <t>205,THALAIVAR ROAD ,KANNAGIKIRAMAM 01</t>
  </si>
  <si>
    <t>197464602468</t>
  </si>
  <si>
    <t>MUTHTHAIYA  SIVANESAM</t>
  </si>
  <si>
    <t>277</t>
  </si>
  <si>
    <t xml:space="preserve">KARAITHEEVU POST OFFICE </t>
  </si>
  <si>
    <t>KV/MF/041/6191</t>
  </si>
  <si>
    <t>655254862V</t>
  </si>
  <si>
    <t xml:space="preserve"> SUPIRAMANIYAM THAVAMANI</t>
  </si>
  <si>
    <t>0757399921</t>
  </si>
  <si>
    <t>0,VADIVEL ROAD KARAITHIVU -12</t>
  </si>
  <si>
    <t>673255400V</t>
  </si>
  <si>
    <t xml:space="preserve"> KANDHAIYA VINAYAGAMOORTHIY</t>
  </si>
  <si>
    <t>278</t>
  </si>
  <si>
    <t>KV/MF/042/6130</t>
  </si>
  <si>
    <t>788605110V</t>
  </si>
  <si>
    <t xml:space="preserve"> THIYAKARASA VIJAYAKUMARI</t>
  </si>
  <si>
    <t>0757922280</t>
  </si>
  <si>
    <t>0,MANGILISAPPU ROAD KARAITHIVU-11</t>
  </si>
  <si>
    <t>731220212V</t>
  </si>
  <si>
    <t xml:space="preserve"> THARUMARASA SIVAKUMAR</t>
  </si>
  <si>
    <t>2025-09-19</t>
  </si>
  <si>
    <t>279</t>
  </si>
  <si>
    <t>GAYATHIRI VILLAGE 03</t>
  </si>
  <si>
    <t>AK/MF/035/6071</t>
  </si>
  <si>
    <t>945273020V</t>
  </si>
  <si>
    <t>PERUMAL  SASIKALA</t>
  </si>
  <si>
    <t>0753385983</t>
  </si>
  <si>
    <t xml:space="preserve"> ,KANCHIKUDIYARU,THIRUKKOVIL</t>
  </si>
  <si>
    <t>199418004411</t>
  </si>
  <si>
    <t>KANTHASAMI  JINESH</t>
  </si>
  <si>
    <t>2025-09-13</t>
  </si>
  <si>
    <t>280</t>
  </si>
  <si>
    <t>AK/MF/032/6076</t>
  </si>
  <si>
    <t>200079203690</t>
  </si>
  <si>
    <t>PUVANENTHIRAN  KIRISHANTHI</t>
  </si>
  <si>
    <t>0762530608</t>
  </si>
  <si>
    <t>179,KUPERAN ROAD,KANNAKIPURAM 01</t>
  </si>
  <si>
    <t>199971210518</t>
  </si>
  <si>
    <t>PUVANENTHIRAN   KARJANA</t>
  </si>
  <si>
    <t>2025-09-16</t>
  </si>
  <si>
    <t>2026-06-16</t>
  </si>
  <si>
    <t>281</t>
  </si>
  <si>
    <t>AK/MF/014/6088</t>
  </si>
  <si>
    <t>918592679V</t>
  </si>
  <si>
    <t>THADSANAMOORTHY  THANUSIYA</t>
  </si>
  <si>
    <t>831541008V</t>
  </si>
  <si>
    <t>THIRUNAVUKKARASU  VIMALANATHAN</t>
  </si>
  <si>
    <t xml:space="preserve"> ,THAMARAIKKULAM,THIRUKKOVIL</t>
  </si>
  <si>
    <t>2026-07-18</t>
  </si>
  <si>
    <t>282</t>
  </si>
  <si>
    <t>AK/MF/035/6094</t>
  </si>
  <si>
    <t>199470103874</t>
  </si>
  <si>
    <t>THIRUSELVAM  KIRUSANTHI</t>
  </si>
  <si>
    <t>0756767322</t>
  </si>
  <si>
    <t xml:space="preserve"> ,GAYATHIRI VILLAGE, THIRUKKOVIL 04</t>
  </si>
  <si>
    <t>199917510650</t>
  </si>
  <si>
    <t>KULEPAGANAYAGAM  ANUJAN</t>
  </si>
  <si>
    <t>2026-02-10</t>
  </si>
  <si>
    <t>283</t>
  </si>
  <si>
    <t>AK/MF/035/6100</t>
  </si>
  <si>
    <t>867114173V</t>
  </si>
  <si>
    <t>ARULRAJA  THARISINI</t>
  </si>
  <si>
    <t>0756760812</t>
  </si>
  <si>
    <t xml:space="preserve"> ,MAIN ROAD,VINAYAGAPURAM </t>
  </si>
  <si>
    <t>198606504849</t>
  </si>
  <si>
    <t>THANGARASA  SENTHOORAN</t>
  </si>
  <si>
    <t>284</t>
  </si>
  <si>
    <t>KV/MF/042/6212</t>
  </si>
  <si>
    <t>838305938V</t>
  </si>
  <si>
    <t xml:space="preserve"> SIVALINGAM SELVARANI</t>
  </si>
  <si>
    <t>0751403690</t>
  </si>
  <si>
    <t>0,DESIKAR CROSS KARAITHIVU</t>
  </si>
  <si>
    <t>200333713692</t>
  </si>
  <si>
    <t xml:space="preserve"> RAGUNATHAN THIYAKARAN</t>
  </si>
  <si>
    <t>2025-09-26</t>
  </si>
  <si>
    <t>285</t>
  </si>
  <si>
    <t>KV/MF/012/6246</t>
  </si>
  <si>
    <t>200271903523</t>
  </si>
  <si>
    <t>MYILVAKANAM   MALARVILI</t>
  </si>
  <si>
    <t>0753720682</t>
  </si>
  <si>
    <t>0,ADDAPPALLAM,NINTHAVUR-10</t>
  </si>
  <si>
    <t>708365300V</t>
  </si>
  <si>
    <t>VELAUTHAM  SINNAPILLAI</t>
  </si>
  <si>
    <t>2026-06-25</t>
  </si>
  <si>
    <t>286</t>
  </si>
  <si>
    <t>VEERAMUNAI</t>
  </si>
  <si>
    <t>KV/MF/045/6254</t>
  </si>
  <si>
    <t>888484604V</t>
  </si>
  <si>
    <t xml:space="preserve"> PATHMATHILAGA THANUJA</t>
  </si>
  <si>
    <t>0705300118</t>
  </si>
  <si>
    <t>0,ALAVAKARAI ROAD VEERAMUNAI SAMMANTHURAI</t>
  </si>
  <si>
    <t>200677800227</t>
  </si>
  <si>
    <t xml:space="preserve"> ARASARADNAM KINENTHIKA</t>
  </si>
  <si>
    <t>2026-03-14</t>
  </si>
  <si>
    <t>287</t>
  </si>
  <si>
    <t>KV/MF/045/6253</t>
  </si>
  <si>
    <t>200474901083</t>
  </si>
  <si>
    <t xml:space="preserve"> SANTHAKUMAR USANIKA</t>
  </si>
  <si>
    <t>200607801740</t>
  </si>
  <si>
    <t>VIJITHRAN  THAKSITHAN</t>
  </si>
  <si>
    <t>288</t>
  </si>
  <si>
    <t>NAPULUBOKKA</t>
  </si>
  <si>
    <t>WM/MF/010/6263</t>
  </si>
  <si>
    <t>806822515X</t>
  </si>
  <si>
    <t>WEERAMUTHTHU  SUMADI</t>
  </si>
  <si>
    <t>0775559500</t>
  </si>
  <si>
    <t>NAPULUBOKKA,ALAGOLLA ESTATE,UDUPUSSALLAWA</t>
  </si>
  <si>
    <t>811624098V</t>
  </si>
  <si>
    <t>SELLAIYA  PONRAJ</t>
  </si>
  <si>
    <t>2026-06-26</t>
  </si>
  <si>
    <t>289</t>
  </si>
  <si>
    <t>Arawakubura new</t>
  </si>
  <si>
    <t>BI/MF/043/6274</t>
  </si>
  <si>
    <t>198185210010</t>
  </si>
  <si>
    <t>MADAPPULI ARACCHILAGE SHIROMI PRIYANGIKA  KUMARI</t>
  </si>
  <si>
    <t>0714947382</t>
  </si>
  <si>
    <t>ARAWAKUBURA ,LUNUGALA</t>
  </si>
  <si>
    <t>198009800372</t>
  </si>
  <si>
    <t>DISANAYAKA MUDIYANSELAGE  KARUNARATHNA</t>
  </si>
  <si>
    <t>290</t>
  </si>
  <si>
    <t>NAYANZA 02</t>
  </si>
  <si>
    <t>MSK/MF/076/6295</t>
  </si>
  <si>
    <t>978660975V</t>
  </si>
  <si>
    <t>SUBRAMANIYAM  SUDHARSHINI</t>
  </si>
  <si>
    <t>0766768192</t>
  </si>
  <si>
    <t>962654118V</t>
  </si>
  <si>
    <t>KARUNAMOORTHI  SURESHKUMAR</t>
  </si>
  <si>
    <t>NAYANZA DIVISHAN MASKELIYA,MASKELIYA</t>
  </si>
  <si>
    <t>2025-10-07</t>
  </si>
  <si>
    <t>291</t>
  </si>
  <si>
    <t>GAYATHIRI VILLAGE 04</t>
  </si>
  <si>
    <t>AK/MF/036/6324</t>
  </si>
  <si>
    <t>198781402543</t>
  </si>
  <si>
    <t>SELVARASA  VIJITHA</t>
  </si>
  <si>
    <t>0751781126</t>
  </si>
  <si>
    <t xml:space="preserve"> ,10TH ROAD,THIRUKKOVIL 04</t>
  </si>
  <si>
    <t>813304686V</t>
  </si>
  <si>
    <t>KARTHIKESU  JEYAKANTH</t>
  </si>
  <si>
    <t>2025-10-09</t>
  </si>
  <si>
    <t>292</t>
  </si>
  <si>
    <t>KV/MF/026/6376</t>
  </si>
  <si>
    <t>706044426V</t>
  </si>
  <si>
    <t>MEERS SAHIPU SITHI RAHIMA</t>
  </si>
  <si>
    <t>0741080576</t>
  </si>
  <si>
    <t>208,MEERA NAGAR ROAD NINTHAVUR</t>
  </si>
  <si>
    <t>672991994V</t>
  </si>
  <si>
    <t>AATHAMPABA JAMATHEEN</t>
  </si>
  <si>
    <t>293</t>
  </si>
  <si>
    <t>KV/MF/026/6375</t>
  </si>
  <si>
    <t>957764070V</t>
  </si>
  <si>
    <t>JAMALTHEEN FATHIMA RIYASA</t>
  </si>
  <si>
    <t>0703933802</t>
  </si>
  <si>
    <t>134/A,MEERA NAGAR ROAD NINTHAVUR</t>
  </si>
  <si>
    <t>881374153V</t>
  </si>
  <si>
    <t>SULAIMA LEFAI MUHAMATHU ASKAR</t>
  </si>
  <si>
    <t>294</t>
  </si>
  <si>
    <t>KV/MF/026/6374</t>
  </si>
  <si>
    <t>198452404340</t>
  </si>
  <si>
    <t>MOHAMD ISMAIL RISANA</t>
  </si>
  <si>
    <t>0703413582</t>
  </si>
  <si>
    <t>127/B,MEERA NAGAR ROAD NINTHAVUR</t>
  </si>
  <si>
    <t>200109600067</t>
  </si>
  <si>
    <t>MOHAMD ISMAIL MOHAMED ABATH</t>
  </si>
  <si>
    <t>295</t>
  </si>
  <si>
    <t>KV/MF/026/6373</t>
  </si>
  <si>
    <t>199152110018</t>
  </si>
  <si>
    <t>JAMALTHEEN FATHIMA RISHMIYA</t>
  </si>
  <si>
    <t>0761991201</t>
  </si>
  <si>
    <t>945644680V</t>
  </si>
  <si>
    <t>SULAIMA LEBBAI FATHIMA  SAFANA</t>
  </si>
  <si>
    <t>84,B,MEERANAGAR ROAD,NINTHAVUR-01</t>
  </si>
  <si>
    <t>296</t>
  </si>
  <si>
    <t>AK/MF/036/6392</t>
  </si>
  <si>
    <t>695530862V</t>
  </si>
  <si>
    <t>KUMARAPERUMAL  PARAMESHWARI</t>
  </si>
  <si>
    <t xml:space="preserve"> ,VINAYAGAPURAM,THIRUKKOVIL</t>
  </si>
  <si>
    <t>893203109V</t>
  </si>
  <si>
    <t>SELVARASA  VINOS</t>
  </si>
  <si>
    <t>297</t>
  </si>
  <si>
    <t>KAKOLA</t>
  </si>
  <si>
    <t>MSK/MF/080/6407</t>
  </si>
  <si>
    <t>915874665V</t>
  </si>
  <si>
    <t xml:space="preserve">VISWANATHAN  VITHYASHINI </t>
  </si>
  <si>
    <t>0761437448</t>
  </si>
  <si>
    <t>596104290V</t>
  </si>
  <si>
    <t xml:space="preserve">MUTHAIYA  MAHADEVI </t>
  </si>
  <si>
    <t>2025-10-16</t>
  </si>
  <si>
    <t>298</t>
  </si>
  <si>
    <t>AK/MF/002/6434</t>
  </si>
  <si>
    <t>956873827V</t>
  </si>
  <si>
    <t>THIRUCHSELVAM PIRASANTHY</t>
  </si>
  <si>
    <t>0778413380</t>
  </si>
  <si>
    <t>885684041V</t>
  </si>
  <si>
    <t>KOKULATHASAN  SINTHUJA</t>
  </si>
  <si>
    <t>299</t>
  </si>
  <si>
    <t>AK/MF/002/6435</t>
  </si>
  <si>
    <t>199968910328</t>
  </si>
  <si>
    <t>KUNASEKARAM  THANUJA</t>
  </si>
  <si>
    <t>0788725330</t>
  </si>
  <si>
    <t>952094386V</t>
  </si>
  <si>
    <t>VUNAYAKAMURTHTHI SUTHARSAN</t>
  </si>
  <si>
    <t>300</t>
  </si>
  <si>
    <t>KV/MF/009/6442</t>
  </si>
  <si>
    <t>787353746V</t>
  </si>
  <si>
    <t>PAKKIYANATHAN  SRIKANTHY</t>
  </si>
  <si>
    <t>0752034281</t>
  </si>
  <si>
    <t>0,SRIMURUKAN KOVIL ROAD SANTHIPURAM KALUTHAWALAI</t>
  </si>
  <si>
    <t>200128010140</t>
  </si>
  <si>
    <t>SRIKANTHAN  APILASHAN</t>
  </si>
  <si>
    <t>NO-135 ,SRIMURUKAN KOVIL ROAD KALUTHAWALAI SANTHIPURAM</t>
  </si>
  <si>
    <t>2026-04-24</t>
  </si>
  <si>
    <t>301</t>
  </si>
  <si>
    <t>MSK/MF/066/6454</t>
  </si>
  <si>
    <t>200350803567</t>
  </si>
  <si>
    <t>SASIKUMAR DHARANI DHARANI</t>
  </si>
  <si>
    <t>0766891174</t>
  </si>
  <si>
    <t>940954371V</t>
  </si>
  <si>
    <t>NADARAJA MANIVANNAN MANIVANNAN</t>
  </si>
  <si>
    <t>2026-01-20</t>
  </si>
  <si>
    <t>302</t>
  </si>
  <si>
    <t>MSK/MF/076/6458</t>
  </si>
  <si>
    <t>836604393V</t>
  </si>
  <si>
    <t>MARUTHAMUTHTHU  PARASHATHTHI</t>
  </si>
  <si>
    <t>0770192603</t>
  </si>
  <si>
    <t>NAYANZA DIVISION ,MASKELIYA</t>
  </si>
  <si>
    <t>997642961V</t>
  </si>
  <si>
    <t>AKKURUSHRAJ  MERY ANJALINA</t>
  </si>
  <si>
    <t>DEESIDE ESTATE,MASKELIYA</t>
  </si>
  <si>
    <t>2026-03-10</t>
  </si>
  <si>
    <t>303</t>
  </si>
  <si>
    <t>AKKARAIPATTU 01</t>
  </si>
  <si>
    <t>AK/MF/037/6464</t>
  </si>
  <si>
    <t>199551701993</t>
  </si>
  <si>
    <t>THAVARASA  RAMANI</t>
  </si>
  <si>
    <t>0765383657</t>
  </si>
  <si>
    <t xml:space="preserve"> ,SEMPAPPEDIYAR ROAD,AKKARAIPATTU</t>
  </si>
  <si>
    <t>197071203435</t>
  </si>
  <si>
    <t>ARUMUGAM  SUSILA</t>
  </si>
  <si>
    <t>2026-05-15</t>
  </si>
  <si>
    <t>304</t>
  </si>
  <si>
    <t>AK/MF/037/6483</t>
  </si>
  <si>
    <t>896303465V</t>
  </si>
  <si>
    <t>THAVARAJA  SARANYA</t>
  </si>
  <si>
    <t>0764252303</t>
  </si>
  <si>
    <t>686673154V</t>
  </si>
  <si>
    <t>RAJAREDNAM  RAJESHWARI</t>
  </si>
  <si>
    <t xml:space="preserve"> ,SEMPAPPODIYAR ROAD,AKKARAIPATTU</t>
  </si>
  <si>
    <t>2026-01-28</t>
  </si>
  <si>
    <t>305</t>
  </si>
  <si>
    <t>BD/MF/017/6487</t>
  </si>
  <si>
    <t>196970702004</t>
  </si>
  <si>
    <t>WARNASURIYA PATABANDIGE  NALANI</t>
  </si>
  <si>
    <t>0759586956</t>
  </si>
  <si>
    <t>952802607V</t>
  </si>
  <si>
    <t>DONDAYAS CHATHURANGA SAMPATH  PIYATHISSA</t>
  </si>
  <si>
    <t>2026-02-25</t>
  </si>
  <si>
    <t>306</t>
  </si>
  <si>
    <t>SIMATHOTTAM 02</t>
  </si>
  <si>
    <t>MSK/MF/068/6494</t>
  </si>
  <si>
    <t>198668305217</t>
  </si>
  <si>
    <t xml:space="preserve">SITHAMBARAM  CHANTHIRANI </t>
  </si>
  <si>
    <t>0768299761</t>
  </si>
  <si>
    <t>MIDILOGIN DIVISION,MASKELIYA</t>
  </si>
  <si>
    <t>198430001904</t>
  </si>
  <si>
    <t>VISHVANATHAN  PRADEEP KUMAR</t>
  </si>
  <si>
    <t>MIDLOJIN ESTATE,MASKELIYA</t>
  </si>
  <si>
    <t>2025-10-22</t>
  </si>
  <si>
    <t>307</t>
  </si>
  <si>
    <t>AK/MF/037/6505</t>
  </si>
  <si>
    <t>668242006V</t>
  </si>
  <si>
    <t>KANAPATHIPILLAI  THILAKAVATHI</t>
  </si>
  <si>
    <t>0768792139</t>
  </si>
  <si>
    <t>200619900939</t>
  </si>
  <si>
    <t>SELVAREDNAM  SIVIRAJ</t>
  </si>
  <si>
    <t>2025-10-23</t>
  </si>
  <si>
    <t>2026-04-07</t>
  </si>
  <si>
    <t>308</t>
  </si>
  <si>
    <t>FERLOAN</t>
  </si>
  <si>
    <t>MSK/MF/062/6533</t>
  </si>
  <si>
    <t>199475210027</t>
  </si>
  <si>
    <t xml:space="preserve">VIVEGANANTHAN  SUBASHINI </t>
  </si>
  <si>
    <t>0752058256</t>
  </si>
  <si>
    <t>DICKOYA ESTATE ,DICKOYA</t>
  </si>
  <si>
    <t>861713105V</t>
  </si>
  <si>
    <t>MARUTHAMUTHTHU  DINESHRAJA</t>
  </si>
  <si>
    <t>2025-10-24</t>
  </si>
  <si>
    <t>309</t>
  </si>
  <si>
    <t>BROWNSICK</t>
  </si>
  <si>
    <t>MSK/MF/044/6575</t>
  </si>
  <si>
    <t>885513824V</t>
  </si>
  <si>
    <t>RAMACHANTHIRAN  THENMOLY</t>
  </si>
  <si>
    <t>0755067310</t>
  </si>
  <si>
    <t>BROWNSWICK ESTATE,MASKELIYA</t>
  </si>
  <si>
    <t>880263919V</t>
  </si>
  <si>
    <t xml:space="preserve">JEYARAJA  THIYAGARAJA </t>
  </si>
  <si>
    <t>2025-10-27</t>
  </si>
  <si>
    <t>310</t>
  </si>
  <si>
    <t>ADDAPALAM</t>
  </si>
  <si>
    <t>KM/MF/002/6586</t>
  </si>
  <si>
    <t>0752608355</t>
  </si>
  <si>
    <t>966314095V</t>
  </si>
  <si>
    <t>MAYILVAKANAM MAYURI</t>
  </si>
  <si>
    <t>NO 220,PEACE VILLAGE ADDAPALLAM NINTHAVUR-10</t>
  </si>
  <si>
    <t>311</t>
  </si>
  <si>
    <t>WM/MF/018/6595</t>
  </si>
  <si>
    <t>787400299V</t>
  </si>
  <si>
    <t>NAWARATHNA MUDIYANSELAGE  IROSHA PRIYANGANI NAWARATHNA</t>
  </si>
  <si>
    <t>0704837352</t>
  </si>
  <si>
    <t>MIRAHAWATHTHA,BANDARAWELLA</t>
  </si>
  <si>
    <t>873242957V</t>
  </si>
  <si>
    <t>HALPITA ARACHCHIGE THARINUDU  SHAMIN PERERA</t>
  </si>
  <si>
    <t>2026-03-21</t>
  </si>
  <si>
    <t>312</t>
  </si>
  <si>
    <t>BLOOMFILD TMV</t>
  </si>
  <si>
    <t>MSK/MF/081/6599</t>
  </si>
  <si>
    <t>976754522V</t>
  </si>
  <si>
    <t>PALANIMUTHTHU  VINOTHUINI</t>
  </si>
  <si>
    <t>0760651847</t>
  </si>
  <si>
    <t>200470103653</t>
  </si>
  <si>
    <t>PALANIMUTHTHU  DILAKSIKKA</t>
  </si>
  <si>
    <t>BROWNSWICK ESTATE BLOOMFILD DIVISION ,MASKELIYA</t>
  </si>
  <si>
    <t>2025-10-29</t>
  </si>
  <si>
    <t>313</t>
  </si>
  <si>
    <t>ADAWATTHA</t>
  </si>
  <si>
    <t>BI/MF/008/6610</t>
  </si>
  <si>
    <t>200752302859</t>
  </si>
  <si>
    <t xml:space="preserve">RATHNAYAKA MUDIYANSELAGE THARANGA DANANJI  RATHNAYAKA </t>
  </si>
  <si>
    <t>0701037572</t>
  </si>
  <si>
    <t>RUWANSIRI NIWASA,ARAWAKUBURA,,LUNUGALA</t>
  </si>
  <si>
    <t>713292966V</t>
  </si>
  <si>
    <t>RATHNAYAKA MUDIYANSELAGE  SUSIL PREMARATHNA</t>
  </si>
  <si>
    <t>RUWANSIRI NIWASA,ARAWAKUBURA,LUNUGALA</t>
  </si>
  <si>
    <t>314</t>
  </si>
  <si>
    <t>BI/MF/008/6611</t>
  </si>
  <si>
    <t>718184185V</t>
  </si>
  <si>
    <t>GAMMAHELAGE SUMANAWATHI</t>
  </si>
  <si>
    <t>0761130256</t>
  </si>
  <si>
    <t>315</t>
  </si>
  <si>
    <t xml:space="preserve">THETTATIVU </t>
  </si>
  <si>
    <t>KV/MF/051/6619</t>
  </si>
  <si>
    <t>815415183V</t>
  </si>
  <si>
    <t>ERAMPAMOORTHAY SANTHIRAKALA</t>
  </si>
  <si>
    <t>0758744721</t>
  </si>
  <si>
    <t>0,SANTHIPALAVADI ROAD THETTATIVU-01</t>
  </si>
  <si>
    <t>920813739V</t>
  </si>
  <si>
    <t>SATHASIVAM  RAHUVARAN</t>
  </si>
  <si>
    <t>0,PUVARASAN THODUVAI PUTHUKUDIRUPPU</t>
  </si>
  <si>
    <t>2026-01-05</t>
  </si>
  <si>
    <t>316</t>
  </si>
  <si>
    <t>MSK/MF/081/6640</t>
  </si>
  <si>
    <t>868461187V</t>
  </si>
  <si>
    <t>SELLATHURAI  VICKNESWARY</t>
  </si>
  <si>
    <t>0778203351</t>
  </si>
  <si>
    <t>BLOOMFILD DIVISION,MASKELIYA</t>
  </si>
  <si>
    <t>746653816V</t>
  </si>
  <si>
    <t>VELAUTHAM  MATHIYALAGI</t>
  </si>
  <si>
    <t>2025-10-31</t>
  </si>
  <si>
    <t>317</t>
  </si>
  <si>
    <t>MSK/MF/081/6641</t>
  </si>
  <si>
    <t>200052203330</t>
  </si>
  <si>
    <t xml:space="preserve">SINNASAMY  NILMINI SRITHAR </t>
  </si>
  <si>
    <t>0773288320</t>
  </si>
  <si>
    <t>945523000V</t>
  </si>
  <si>
    <t>CHANTHIRA  KALAISELVI</t>
  </si>
  <si>
    <t>GARDMORE ESTATE,MASKELIYA</t>
  </si>
  <si>
    <t>2025-10-30</t>
  </si>
  <si>
    <t>318</t>
  </si>
  <si>
    <t>KM/MF/005/6647</t>
  </si>
  <si>
    <t>197563803612</t>
  </si>
  <si>
    <t xml:space="preserve"> THAMBIRASA SUJEETHA</t>
  </si>
  <si>
    <t>0728704766</t>
  </si>
  <si>
    <t>0,SENKATHIR ROAD NATPITIMUNAI</t>
  </si>
  <si>
    <t>200200600579</t>
  </si>
  <si>
    <t xml:space="preserve"> SUTHAKARAN ABARNATHJEE</t>
  </si>
  <si>
    <t>319</t>
  </si>
  <si>
    <t>KM/MF/005/6648</t>
  </si>
  <si>
    <t>795040803V</t>
  </si>
  <si>
    <t xml:space="preserve"> NAVARETNAM LEDSUMI</t>
  </si>
  <si>
    <t>0750944718</t>
  </si>
  <si>
    <t>0,VIPULANATHA ROAD NATPITIMUNAI</t>
  </si>
  <si>
    <t>996963926V</t>
  </si>
  <si>
    <t>KIROSHIYAN  KAROLIN SELAR</t>
  </si>
  <si>
    <t>320</t>
  </si>
  <si>
    <t>AK/MF/002/6685</t>
  </si>
  <si>
    <t>887544131V</t>
  </si>
  <si>
    <t>VINAYAKAMURTHTHI SUKIRTHA</t>
  </si>
  <si>
    <t>0787049686</t>
  </si>
  <si>
    <t xml:space="preserve"> ,COURT ROAD,THIRUKKOVIL 01</t>
  </si>
  <si>
    <t>860674840V</t>
  </si>
  <si>
    <t>JEYARAJA  VASANTHAKUMAR</t>
  </si>
  <si>
    <t>2026-06-18</t>
  </si>
  <si>
    <t>321</t>
  </si>
  <si>
    <t>VINAYAGAPURAM 02</t>
  </si>
  <si>
    <t>AK/MF/007/6700</t>
  </si>
  <si>
    <t>198952404031</t>
  </si>
  <si>
    <t>SELVARAJA  SELVARAJINI</t>
  </si>
  <si>
    <t>0752348290</t>
  </si>
  <si>
    <t>145/C,BEACH ROAD VINAYAGAPURAM-04</t>
  </si>
  <si>
    <t>851373063V</t>
  </si>
  <si>
    <t>SELVARAJA  SELVARAJAN</t>
  </si>
  <si>
    <t>322</t>
  </si>
  <si>
    <t>KV/MF/026/6708</t>
  </si>
  <si>
    <t>896034618V</t>
  </si>
  <si>
    <t>MOHAMED ISMAIL  FATHIMA NAFEELA</t>
  </si>
  <si>
    <t>0,MEERANAGAR ROAD,NINTHAVUR-01</t>
  </si>
  <si>
    <t>621673203V</t>
  </si>
  <si>
    <t>ABDUL SAMATHU  MOHAMED ABDULLA</t>
  </si>
  <si>
    <t>2026-03-24</t>
  </si>
  <si>
    <t>323</t>
  </si>
  <si>
    <t>MADITHALE</t>
  </si>
  <si>
    <t>BD/MF/060/6729</t>
  </si>
  <si>
    <t>198979603710</t>
  </si>
  <si>
    <t>APPU HENNADIGE CHANDIMA  PRIYADARSHANI</t>
  </si>
  <si>
    <t>0770600417</t>
  </si>
  <si>
    <t>NO.22, MULATHARAWA, SORANATHOTA,BADULLA</t>
  </si>
  <si>
    <t>820785010V</t>
  </si>
  <si>
    <t>KONARA MUDIYANSELAGE DUMINDA  SUDARSHANA</t>
  </si>
  <si>
    <t>NO.22 ,MULATHARAWA, SORANATHOTA,BADULLA</t>
  </si>
  <si>
    <t>324</t>
  </si>
  <si>
    <t>KALANI WATTHE</t>
  </si>
  <si>
    <t>MSK/MF/038/6749</t>
  </si>
  <si>
    <t>197351504605</t>
  </si>
  <si>
    <t>SULTHAN NAGUR PICHAI MALGIS NONA</t>
  </si>
  <si>
    <t>0773507779</t>
  </si>
  <si>
    <t>2026-02-17</t>
  </si>
  <si>
    <t>325</t>
  </si>
  <si>
    <t>KV/MF/051/6762</t>
  </si>
  <si>
    <t>918441140V</t>
  </si>
  <si>
    <t>NAHALINGAM  PAVITHTHIRA</t>
  </si>
  <si>
    <t>0754283967</t>
  </si>
  <si>
    <t>0,PULLIUYADI ROAD THETTATHIVU</t>
  </si>
  <si>
    <t>196780210047</t>
  </si>
  <si>
    <t>VELUPILLAI  ARIKARI</t>
  </si>
  <si>
    <t>2025-11-11</t>
  </si>
  <si>
    <t>2026-02-07</t>
  </si>
  <si>
    <t>326</t>
  </si>
  <si>
    <t>MSK/MF/066/6780</t>
  </si>
  <si>
    <t>197653503114</t>
  </si>
  <si>
    <t>KRISHNASAMI  LILLY</t>
  </si>
  <si>
    <t>0765442250</t>
  </si>
  <si>
    <t>BRUNSWICK ESTATE,MASKELIYA</t>
  </si>
  <si>
    <t>601164175V</t>
  </si>
  <si>
    <t xml:space="preserve">NARAYANAN  MANOHARAN </t>
  </si>
  <si>
    <t>327</t>
  </si>
  <si>
    <t>VINAYAGAPURAM 08</t>
  </si>
  <si>
    <t>AK/MF/030/6795</t>
  </si>
  <si>
    <t>787361854V</t>
  </si>
  <si>
    <t>KETHARALINGAM  SUSILADEVI</t>
  </si>
  <si>
    <t>0763901713</t>
  </si>
  <si>
    <t xml:space="preserve"> ,BEACH ROAD VINAYAGAPURAM-04</t>
  </si>
  <si>
    <t>727294210V</t>
  </si>
  <si>
    <t>KETHARALINGAM  PUNITHAVATHI</t>
  </si>
  <si>
    <t>2025-11-10</t>
  </si>
  <si>
    <t>2026-06-15</t>
  </si>
  <si>
    <t>328</t>
  </si>
  <si>
    <t>KV/MF/046/6805</t>
  </si>
  <si>
    <t>197781503610</t>
  </si>
  <si>
    <t xml:space="preserve"> KIRUSHNAPILLAI SUBAJINI</t>
  </si>
  <si>
    <t>0759800948</t>
  </si>
  <si>
    <t>200725203666</t>
  </si>
  <si>
    <t>CHANDRAKUMAR DILAKSHAN</t>
  </si>
  <si>
    <t>0,SOMANATHAR ROAD PANDIRUPPU01</t>
  </si>
  <si>
    <t>2026-04-29</t>
  </si>
  <si>
    <t>329</t>
  </si>
  <si>
    <t>KV/MF/046/6806</t>
  </si>
  <si>
    <t>197985301182</t>
  </si>
  <si>
    <t xml:space="preserve"> KIRUSHNAPILLAI PAMINI</t>
  </si>
  <si>
    <t>0774268707</t>
  </si>
  <si>
    <t>0,THIRUVALWAR ROAD PANDIRUPPU</t>
  </si>
  <si>
    <t>198205702548</t>
  </si>
  <si>
    <t xml:space="preserve"> JOSEPH SUBOSKAR</t>
  </si>
  <si>
    <t>330</t>
  </si>
  <si>
    <t>AK/MF/007/6814</t>
  </si>
  <si>
    <t>199982610631</t>
  </si>
  <si>
    <t>JEEVARAJA  SUPASINI</t>
  </si>
  <si>
    <t>0771834761</t>
  </si>
  <si>
    <t>41,BEACH ROAD VINAYAGAPURAM-04</t>
  </si>
  <si>
    <t>200271110230</t>
  </si>
  <si>
    <t>ANANTHARASA  PIRASANTHINI</t>
  </si>
  <si>
    <t>2025-11-17</t>
  </si>
  <si>
    <t>331</t>
  </si>
  <si>
    <t>MSK/MF/044/6815</t>
  </si>
  <si>
    <t>896964151V</t>
  </si>
  <si>
    <t>SELVARAJ  SATHTHIYABAMA</t>
  </si>
  <si>
    <t>0767120815</t>
  </si>
  <si>
    <t>200421403583</t>
  </si>
  <si>
    <t xml:space="preserve">IRUDHAYAM  MADHUSHAN </t>
  </si>
  <si>
    <t>2025-11-12</t>
  </si>
  <si>
    <t>2026-02-09</t>
  </si>
  <si>
    <t>332</t>
  </si>
  <si>
    <t>DIVURUMGAMA</t>
  </si>
  <si>
    <t>WM/MF/089/6843</t>
  </si>
  <si>
    <t>635482672V</t>
  </si>
  <si>
    <t>UMALIYAGE DRONA SHRIMATHI NALANI WIJEWARDHANA  KUMARIHAMI</t>
  </si>
  <si>
    <t>0783365921</t>
  </si>
  <si>
    <t>86/2,NUGATHALAWA,WELIMADA</t>
  </si>
  <si>
    <t>613412131V</t>
  </si>
  <si>
    <t>PADIYAWATHTHA ARACHCHILAGE  GUNAPALA</t>
  </si>
  <si>
    <t>333</t>
  </si>
  <si>
    <t>PERIYAKALLAR 02</t>
  </si>
  <si>
    <t>KV/MF/040/6891</t>
  </si>
  <si>
    <t>199983212467</t>
  </si>
  <si>
    <t>SUTHAKARAN  HISHOMIKA</t>
  </si>
  <si>
    <t>0753627608</t>
  </si>
  <si>
    <t>0,ALAYADY ROAD PERIYAKALLAR</t>
  </si>
  <si>
    <t>713283150V</t>
  </si>
  <si>
    <t>WEERAKUTTI  SUTHAKARAN</t>
  </si>
  <si>
    <t>334</t>
  </si>
  <si>
    <t>KV/MF/040/6892</t>
  </si>
  <si>
    <t>678363561V</t>
  </si>
  <si>
    <t>INAYATHAMBI  SOUDARAVALLI</t>
  </si>
  <si>
    <t xml:space="preserve"> 0753627608</t>
  </si>
  <si>
    <t>198173003641</t>
  </si>
  <si>
    <t>RAMESH RAVEETHIRANATH  PRIYA</t>
  </si>
  <si>
    <t>2025-11-19</t>
  </si>
  <si>
    <t>335</t>
  </si>
  <si>
    <t>SIMATHOTTAM</t>
  </si>
  <si>
    <t>MSK/MF/064/6893</t>
  </si>
  <si>
    <t>955314719V</t>
  </si>
  <si>
    <t>J.  NIMSHI  JEBAKUMARY</t>
  </si>
  <si>
    <t>0788442210</t>
  </si>
  <si>
    <t>199005002290</t>
  </si>
  <si>
    <t>V.  ARUNMOLI</t>
  </si>
  <si>
    <t>2026-04-06</t>
  </si>
  <si>
    <t>336</t>
  </si>
  <si>
    <t>THIRUKKOVIL 05</t>
  </si>
  <si>
    <t>AK/MF/029/6896</t>
  </si>
  <si>
    <t>197979303830</t>
  </si>
  <si>
    <t>RAVICHANDRAN  SANTHIRAKALA</t>
  </si>
  <si>
    <t>0772864085</t>
  </si>
  <si>
    <t xml:space="preserve"> ,ARIYANAYAKAM ROAD,THIRUKKOVIL 02</t>
  </si>
  <si>
    <t>200030903650</t>
  </si>
  <si>
    <t>RAVICHANDRAN   DITHARSAN</t>
  </si>
  <si>
    <t>2026-04-27</t>
  </si>
  <si>
    <t>337</t>
  </si>
  <si>
    <t>ALUGOLLA</t>
  </si>
  <si>
    <t>BD/MF/021/6902</t>
  </si>
  <si>
    <t>887770956V</t>
  </si>
  <si>
    <t>KAHALLE WEKADA GEDARA CHANDIMA  LAKMALI</t>
  </si>
  <si>
    <t>0784945609</t>
  </si>
  <si>
    <t>RUBBER KOTASA,UDAKOHOWILA,LANDEWELA,BADULLA</t>
  </si>
  <si>
    <t>906630290V</t>
  </si>
  <si>
    <t>KOHOLLE GEDARA SANDIYA   DAMAYANTHI</t>
  </si>
  <si>
    <t>338</t>
  </si>
  <si>
    <t>MSK/MF/066/6910</t>
  </si>
  <si>
    <t>998451280V</t>
  </si>
  <si>
    <t>SATHYANATHAN  PAVITHRA</t>
  </si>
  <si>
    <t>0770831098</t>
  </si>
  <si>
    <t>200014002680</t>
  </si>
  <si>
    <t xml:space="preserve">SOMASUNDHARAM  NIDIPATHI </t>
  </si>
  <si>
    <t>2026-04-04</t>
  </si>
  <si>
    <t>339</t>
  </si>
  <si>
    <t>MSK/MF/066/6936</t>
  </si>
  <si>
    <t>867244174V</t>
  </si>
  <si>
    <t xml:space="preserve">KALIMUTHTHU  THILAGESHWARY </t>
  </si>
  <si>
    <t>0741627936</t>
  </si>
  <si>
    <t>200775404920</t>
  </si>
  <si>
    <t xml:space="preserve">PRABAGARAN  MADHUSHNA </t>
  </si>
  <si>
    <t>2025-11-20</t>
  </si>
  <si>
    <t>2026-01-13</t>
  </si>
  <si>
    <t>340</t>
  </si>
  <si>
    <t>AK/MF/036/6934</t>
  </si>
  <si>
    <t>908540972V</t>
  </si>
  <si>
    <t>SURIYAKUMAR  NIROJINI</t>
  </si>
  <si>
    <t>0757934803</t>
  </si>
  <si>
    <t xml:space="preserve"> ,KANCHIRAN KUDA THIRUKKOVIL </t>
  </si>
  <si>
    <t>200808300845</t>
  </si>
  <si>
    <t>RATHIPAN  RATHUJAN</t>
  </si>
  <si>
    <t>2026-07-01</t>
  </si>
  <si>
    <t>341</t>
  </si>
  <si>
    <t>SINNATHOTTAM 01</t>
  </si>
  <si>
    <t>PT/MF/019/6944</t>
  </si>
  <si>
    <t>200177504217</t>
  </si>
  <si>
    <t>PIRAKALADAN  THUSANTHIKA</t>
  </si>
  <si>
    <t>0753798317</t>
  </si>
  <si>
    <t xml:space="preserve"> ,GAYATHRI VILLAGE THIRUKKOVIL 04</t>
  </si>
  <si>
    <t>972544370V</t>
  </si>
  <si>
    <t>CHANDRAN  SANSEEPAN</t>
  </si>
  <si>
    <t>2026-03-20</t>
  </si>
  <si>
    <t>342</t>
  </si>
  <si>
    <t>PT/MF/019/6954</t>
  </si>
  <si>
    <t>200582604380</t>
  </si>
  <si>
    <t>SARAVANANATHAN  SADURJA</t>
  </si>
  <si>
    <t>0756741891</t>
  </si>
  <si>
    <t>760811629V</t>
  </si>
  <si>
    <t>MANIKKAM  SARAVANATHASAN</t>
  </si>
  <si>
    <t>2026-03-11</t>
  </si>
  <si>
    <t>343</t>
  </si>
  <si>
    <t>AK/MF/007/6947</t>
  </si>
  <si>
    <t>847114215V</t>
  </si>
  <si>
    <t>KETHARALINGAM  INPARANI</t>
  </si>
  <si>
    <t xml:space="preserve"> ,OLD POST OFFICE ROAD,VINAYAGAPURAM 04</t>
  </si>
  <si>
    <t>823253338V</t>
  </si>
  <si>
    <t>SELLATHURAI  SIVAKUMAR</t>
  </si>
  <si>
    <t>344</t>
  </si>
  <si>
    <t>MSK/MF/038/6960</t>
  </si>
  <si>
    <t>765663954V</t>
  </si>
  <si>
    <t>SELLAIYYA  VELLAIYAMMA</t>
  </si>
  <si>
    <t>0769696623</t>
  </si>
  <si>
    <t>200022602768</t>
  </si>
  <si>
    <t>BALASUBRAMANIYAM  ILANGOVAN</t>
  </si>
  <si>
    <t>2026-04-09</t>
  </si>
  <si>
    <t>345</t>
  </si>
  <si>
    <t>KV/MF/046/6964</t>
  </si>
  <si>
    <t>200361311436</t>
  </si>
  <si>
    <t>SURESH PRINTHIYA</t>
  </si>
  <si>
    <t>0751301179</t>
  </si>
  <si>
    <t>0,THOMBU NOOR ROAD PANDIRUPPU</t>
  </si>
  <si>
    <t>200782002179</t>
  </si>
  <si>
    <t xml:space="preserve"> SURESH THARIKA</t>
  </si>
  <si>
    <t>2025-11-24</t>
  </si>
  <si>
    <t>346</t>
  </si>
  <si>
    <t>KV/MF/020/6978</t>
  </si>
  <si>
    <t>198668503681</t>
  </si>
  <si>
    <t>VARATHARAJAN SOVITHA</t>
  </si>
  <si>
    <t>0768852041</t>
  </si>
  <si>
    <t>0,SCHOOL ROAD PERIYANEELAVANAI-02 KALMUNAI</t>
  </si>
  <si>
    <t>198277002943</t>
  </si>
  <si>
    <t>THANGARASA  THAMARAICHELVI</t>
  </si>
  <si>
    <t>0,SCHOOL ROAD PERIYANEELAVANAI</t>
  </si>
  <si>
    <t>347</t>
  </si>
  <si>
    <t>KV/MF/020/6979</t>
  </si>
  <si>
    <t>847732342V</t>
  </si>
  <si>
    <t>KIRUPAIRASA  YALINI</t>
  </si>
  <si>
    <t>0753516614</t>
  </si>
  <si>
    <t>NO-119B,NEELAVANAN ROAD PERUYANEELAVANAI</t>
  </si>
  <si>
    <t>200374213961</t>
  </si>
  <si>
    <t>SAVUNTHARAJA  PRUNTHA</t>
  </si>
  <si>
    <t>NO 119B,NEELAVANAN ROAD PERIYANEELAVANAI-02</t>
  </si>
  <si>
    <t>348</t>
  </si>
  <si>
    <t>AK/MF/036/7016</t>
  </si>
  <si>
    <t>997842650V</t>
  </si>
  <si>
    <t>SUTHAKARAN  SUTHASINI</t>
  </si>
  <si>
    <t>0751513174</t>
  </si>
  <si>
    <t xml:space="preserve"> ,MANDANAI THIRUKKOVIL 04</t>
  </si>
  <si>
    <t>961184029V</t>
  </si>
  <si>
    <t>NAGESVARAN  RANOOS</t>
  </si>
  <si>
    <t xml:space="preserve"> ,MANDANAI ,THIRUKKOVIL 04</t>
  </si>
  <si>
    <t>2026-03-05</t>
  </si>
  <si>
    <t>349</t>
  </si>
  <si>
    <t>MAILAGASTHENNA</t>
  </si>
  <si>
    <t>BD/MF/005/6976</t>
  </si>
  <si>
    <t>716690032V</t>
  </si>
  <si>
    <t>DISSANAYAKA MUDIYANSALAGE  SUMANAWATHI</t>
  </si>
  <si>
    <t>0753814073</t>
  </si>
  <si>
    <t>NO:513,NIKATHENNA MAILAGASTHENNA ,BADULLA.</t>
  </si>
  <si>
    <t>641152285V</t>
  </si>
  <si>
    <t>LIYANAGE PUSPHA PRIYANTHA  JAYASINGHA</t>
  </si>
  <si>
    <t>2025-11-21</t>
  </si>
  <si>
    <t>2026-05-23</t>
  </si>
  <si>
    <t>350</t>
  </si>
  <si>
    <t>BD/MF/005/6977</t>
  </si>
  <si>
    <t>966492120V</t>
  </si>
  <si>
    <t>LIYANAGE PIUMI DILHARA  JAYASINGHA</t>
  </si>
  <si>
    <t>0753506657</t>
  </si>
  <si>
    <t>NO.513, NIKATHENNA ROAD ,MAILAGASTHENNA,BADULLA</t>
  </si>
  <si>
    <t>200468903994</t>
  </si>
  <si>
    <t>LIYANAGE DILMI SHEHARA  JAYASINGHA</t>
  </si>
  <si>
    <t>513, NIKATHANNA ROAD,MAILAGASTHANNA,,BADULLA</t>
  </si>
  <si>
    <t>351</t>
  </si>
  <si>
    <t>KV/MF/026/7055</t>
  </si>
  <si>
    <t>199050200024</t>
  </si>
  <si>
    <t>MOHAMATHU VESIN RANTHUN NISHA</t>
  </si>
  <si>
    <t>0752374569</t>
  </si>
  <si>
    <t>84,BEACH ROAD NINTAVUR</t>
  </si>
  <si>
    <t>352</t>
  </si>
  <si>
    <t>KESKEEPAN</t>
  </si>
  <si>
    <t>MSK/MF/007/7048</t>
  </si>
  <si>
    <t>200170902265</t>
  </si>
  <si>
    <t>IRULAIYA DEVAR  RISHANTHINI</t>
  </si>
  <si>
    <t>0765629985</t>
  </si>
  <si>
    <t>NO.54, POST OFFICE ROAD ,MASKELIYA</t>
  </si>
  <si>
    <t>812102228V</t>
  </si>
  <si>
    <t>KIRUSNAN  KARTHIKESAN</t>
  </si>
  <si>
    <t>NO 54 POST OFFICE ROAD,MASKELIYA</t>
  </si>
  <si>
    <t>2025-11-25</t>
  </si>
  <si>
    <t>353</t>
  </si>
  <si>
    <t>KV/MF/026/7057</t>
  </si>
  <si>
    <t>0721080577</t>
  </si>
  <si>
    <t>931145053V</t>
  </si>
  <si>
    <t>JAMALDEN MOHAMED  RISAN</t>
  </si>
  <si>
    <t>84/B,MEERANAGAR ROAD,NINTHAVUR-01</t>
  </si>
  <si>
    <t>2025-12-11</t>
  </si>
  <si>
    <t>354</t>
  </si>
  <si>
    <t>MSK/MF/044/7065</t>
  </si>
  <si>
    <t>878640160V</t>
  </si>
  <si>
    <t>KATHIRVEL  SUBASHINI</t>
  </si>
  <si>
    <t>0775885270</t>
  </si>
  <si>
    <t>2025-11-26</t>
  </si>
  <si>
    <t>2026-02-02</t>
  </si>
  <si>
    <t>355</t>
  </si>
  <si>
    <t>AK/MF/030/7068</t>
  </si>
  <si>
    <t>199860010359</t>
  </si>
  <si>
    <t>KOPULARASA  KOKULARANI</t>
  </si>
  <si>
    <t>0778183546</t>
  </si>
  <si>
    <t>2026-05-27</t>
  </si>
  <si>
    <t>356</t>
  </si>
  <si>
    <t>LUCCOMBE</t>
  </si>
  <si>
    <t>MSK/MF/011/7074</t>
  </si>
  <si>
    <t>200354712582</t>
  </si>
  <si>
    <t>MORTHON  DHUSHIYANTHI</t>
  </si>
  <si>
    <t>0701608548</t>
  </si>
  <si>
    <t>LUCCOMBE ESTATE  ,MASKELIYA</t>
  </si>
  <si>
    <t>2025-11-27</t>
  </si>
  <si>
    <t>2026-03-28</t>
  </si>
  <si>
    <t>357</t>
  </si>
  <si>
    <t>WM/MF/089/7078</t>
  </si>
  <si>
    <t>917353123V</t>
  </si>
  <si>
    <t>PALIHAWADANA  ARACHCHILAGE SUBANI   UDESIKA</t>
  </si>
  <si>
    <t>0742599982</t>
  </si>
  <si>
    <t>RATHNAGIRIYA,,NUGATHALAWA</t>
  </si>
  <si>
    <t>198326204101</t>
  </si>
  <si>
    <t>DANAPALAGE  GHANASIRI</t>
  </si>
  <si>
    <t>2025-11-30</t>
  </si>
  <si>
    <t>2026-04-21</t>
  </si>
  <si>
    <t>358</t>
  </si>
  <si>
    <t>PALATHURUEALLA</t>
  </si>
  <si>
    <t>BI/MF/032/7087</t>
  </si>
  <si>
    <t>927934140V</t>
  </si>
  <si>
    <t xml:space="preserve">WASALA WANNIMUDIYANSELAGE SAMAN KUMARI GUNASEKARA </t>
  </si>
  <si>
    <t>0785759692</t>
  </si>
  <si>
    <t>KALUGAHA KOLAYA AKIRIYANKUBURA  ,BIBILE</t>
  </si>
  <si>
    <t>200170304320</t>
  </si>
  <si>
    <t>VIDHYARATHNA GANITHAGEDARA CHANDIMA   ROSHANI</t>
  </si>
  <si>
    <t>KADAPALLA AKIRIYANKUBURA ,BIBILE</t>
  </si>
  <si>
    <t>2025-12-09</t>
  </si>
  <si>
    <t>2026-03-16</t>
  </si>
  <si>
    <t>359</t>
  </si>
  <si>
    <t>AK/MF/013/7098</t>
  </si>
  <si>
    <t>198156210065</t>
  </si>
  <si>
    <t>RAGURAMAMOORTHY  THUSANTHINI</t>
  </si>
  <si>
    <t>0743294337</t>
  </si>
  <si>
    <t>197805402861</t>
  </si>
  <si>
    <t>MAYILVAGANAM   THAYAPARAN</t>
  </si>
  <si>
    <t>2026-01-08</t>
  </si>
  <si>
    <t>360</t>
  </si>
  <si>
    <t>ALTON</t>
  </si>
  <si>
    <t>MSK/MF/052/7096</t>
  </si>
  <si>
    <t>975131602V</t>
  </si>
  <si>
    <t>SANTHIRAMOHAN  DIVYARAANI</t>
  </si>
  <si>
    <t>0759925982</t>
  </si>
  <si>
    <t>ALTON LOWR DIVISION,UPCOT</t>
  </si>
  <si>
    <t>963652623V</t>
  </si>
  <si>
    <t>SUBRAMANIYAM  VIJAYAKUMAR</t>
  </si>
  <si>
    <t>2026-07-10</t>
  </si>
  <si>
    <t>361</t>
  </si>
  <si>
    <t>V.PURAM 01</t>
  </si>
  <si>
    <t>PT/MF/025/7106</t>
  </si>
  <si>
    <t>916883943V</t>
  </si>
  <si>
    <t>JEYARASA  JENITA</t>
  </si>
  <si>
    <t>0742799867</t>
  </si>
  <si>
    <t xml:space="preserve"> ,ALAYADI ROAD,VINAYAGAPURAM 03 THIRUKKOVIL</t>
  </si>
  <si>
    <t>200524101349</t>
  </si>
  <si>
    <t>KAVINDIRAN  SAJEEPAN</t>
  </si>
  <si>
    <t>2026-05-20</t>
  </si>
  <si>
    <t>362</t>
  </si>
  <si>
    <t>PT/MF/025/7103</t>
  </si>
  <si>
    <t>200672000450</t>
  </si>
  <si>
    <t>SAWNTHARAJAN  SHARUJA</t>
  </si>
  <si>
    <t>0751838555</t>
  </si>
  <si>
    <t>200407112982</t>
  </si>
  <si>
    <t>YOGESWARAN  JONIRAJ</t>
  </si>
  <si>
    <t>363</t>
  </si>
  <si>
    <t>PT/MF/025/7104</t>
  </si>
  <si>
    <t>676963600V</t>
  </si>
  <si>
    <t>MANIKKAM  JEYAWATHI</t>
  </si>
  <si>
    <t>0741587635</t>
  </si>
  <si>
    <t>200530001926</t>
  </si>
  <si>
    <t>JEKATHEESWARAN  MATHUSAN</t>
  </si>
  <si>
    <t>2026-05-05</t>
  </si>
  <si>
    <t>364</t>
  </si>
  <si>
    <t>PT/MF/025/7105</t>
  </si>
  <si>
    <t>200363611873</t>
  </si>
  <si>
    <t>PUSHPARASA  THILAKSHANA</t>
  </si>
  <si>
    <t>0751204748</t>
  </si>
  <si>
    <t>200110903979</t>
  </si>
  <si>
    <t>SRIKANDAN  RESILAN</t>
  </si>
  <si>
    <t>2026-07-22</t>
  </si>
  <si>
    <t>365</t>
  </si>
  <si>
    <t>THIRUVALLUVAR PURAM</t>
  </si>
  <si>
    <t>KV/MF/036/7109</t>
  </si>
  <si>
    <t>788134851V</t>
  </si>
  <si>
    <t>PERIYATHAMPY SIVARAANI</t>
  </si>
  <si>
    <t>0751679959</t>
  </si>
  <si>
    <t>23/1,THIRUVALLUVARPURAM ,MALWATHA</t>
  </si>
  <si>
    <t>200660500110</t>
  </si>
  <si>
    <t>NIRTANJAN  RURSHIKA</t>
  </si>
  <si>
    <t>0,23/1 THIRUVALLUVAR ROAD MALWATHA</t>
  </si>
  <si>
    <t>366</t>
  </si>
  <si>
    <t>MSK/MF/044/7162</t>
  </si>
  <si>
    <t>857582675V</t>
  </si>
  <si>
    <t>BATHMANATHAN  MEGALA</t>
  </si>
  <si>
    <t>0750931455</t>
  </si>
  <si>
    <t>860994925V</t>
  </si>
  <si>
    <t xml:space="preserve">MOHANRAJ  RAMESHRAJA </t>
  </si>
  <si>
    <t>2025-12-17</t>
  </si>
  <si>
    <t>367</t>
  </si>
  <si>
    <t>BROWNSWICK  SCH</t>
  </si>
  <si>
    <t>MSK/MF/058/7161</t>
  </si>
  <si>
    <t>775855541V</t>
  </si>
  <si>
    <t xml:space="preserve">VEERAPPAN  VANISRI </t>
  </si>
  <si>
    <t>0775868390</t>
  </si>
  <si>
    <t>740012916V</t>
  </si>
  <si>
    <t>MUTHTHAIYA SASIKUMAR</t>
  </si>
  <si>
    <t>368</t>
  </si>
  <si>
    <t>PT/MF/025/7163</t>
  </si>
  <si>
    <t>200186304223</t>
  </si>
  <si>
    <t>JEKATHESVARAN  RISANA</t>
  </si>
  <si>
    <t>0759642149</t>
  </si>
  <si>
    <t>200029304359</t>
  </si>
  <si>
    <t>JEYARAJA  METHUNARAJ</t>
  </si>
  <si>
    <t>2025-12-18</t>
  </si>
  <si>
    <t>369</t>
  </si>
  <si>
    <t>KAVADAPITTY</t>
  </si>
  <si>
    <t>AK/MF/022/7263</t>
  </si>
  <si>
    <t>197856604825</t>
  </si>
  <si>
    <t>PALANI  NANTHINI</t>
  </si>
  <si>
    <t>0775240483</t>
  </si>
  <si>
    <t>281,KAVADAPITTY,SINNAPANANKADU,AKKARAIPATTU</t>
  </si>
  <si>
    <t>761601091V</t>
  </si>
  <si>
    <t>KOPALAPILLAI   PERINPARASA</t>
  </si>
  <si>
    <t xml:space="preserve"> ,KAVADAPITTY,AKKARAIPATTU</t>
  </si>
  <si>
    <t>2026-04-25</t>
  </si>
  <si>
    <t>370</t>
  </si>
  <si>
    <t>SINHAPURA</t>
  </si>
  <si>
    <t>BD/MF/065/7282</t>
  </si>
  <si>
    <t>905781219V</t>
  </si>
  <si>
    <t>RATHNAYAKA MUDIYANSELAGE ANURUDDIKA   PRIYADARSHANI</t>
  </si>
  <si>
    <t>0720865439</t>
  </si>
  <si>
    <t>SINGHAPURA ,BOGHAMADITHTHA ,HALIELA, BADULLA</t>
  </si>
  <si>
    <t>856231232V</t>
  </si>
  <si>
    <t>JAYASUNDARA MUDIYANSELAGE THAMARA KUMARI  JAYASUNDARA</t>
  </si>
  <si>
    <t>'ARUNA NIWASA' ,SINGHAPURA,BOGHAMADITHTHA,HALIELA, BADULLA</t>
  </si>
  <si>
    <t>371</t>
  </si>
  <si>
    <t>BROWNSWICK 50 HECTER</t>
  </si>
  <si>
    <t>MSK/MF/079/7269</t>
  </si>
  <si>
    <t>888054600V</t>
  </si>
  <si>
    <t>NANTHAKUMAR NITHYA</t>
  </si>
  <si>
    <t>0772445617</t>
  </si>
  <si>
    <t>BROSICK DIVISION ,UPCOT</t>
  </si>
  <si>
    <t>833381342V</t>
  </si>
  <si>
    <t>PARAMASIVAM  THIYAGAVEL</t>
  </si>
  <si>
    <t>BRONSWICK ESTATE,MASKELIYA</t>
  </si>
  <si>
    <t>372</t>
  </si>
  <si>
    <t>BD/MF/065/7288</t>
  </si>
  <si>
    <t>0767960798</t>
  </si>
  <si>
    <t>373</t>
  </si>
  <si>
    <t>MSK/MF/079/7299</t>
  </si>
  <si>
    <t>858634890V</t>
  </si>
  <si>
    <t>PERIYASAMY  SATHTHIYAVATHANI</t>
  </si>
  <si>
    <t>0740356154</t>
  </si>
  <si>
    <t>198811604981</t>
  </si>
  <si>
    <t>PERIYASAMI  SAMMI DIKSAN</t>
  </si>
  <si>
    <t>374</t>
  </si>
  <si>
    <t>KALMUNAI</t>
  </si>
  <si>
    <t>KM/MF/003/7300</t>
  </si>
  <si>
    <t>197771504486</t>
  </si>
  <si>
    <t xml:space="preserve"> THARUMALINGAM JOTHELEDSUMY</t>
  </si>
  <si>
    <t>0740262614</t>
  </si>
  <si>
    <t>0,KURUNTHAYADI KALMUNAI</t>
  </si>
  <si>
    <t>198136004167</t>
  </si>
  <si>
    <t>SATHTHIVELU   MAHENTHIRAN</t>
  </si>
  <si>
    <t xml:space="preserve">X-01-,FRCHC,KURUNTHAIYADI </t>
  </si>
  <si>
    <t>375</t>
  </si>
  <si>
    <t>ETAMPITIYA</t>
  </si>
  <si>
    <t>BD/MF/035/7307</t>
  </si>
  <si>
    <t>965122974V</t>
  </si>
  <si>
    <t>MAHENDRAN  WIJERANI</t>
  </si>
  <si>
    <t>0740554993</t>
  </si>
  <si>
    <t>LINE NO.12, 1ST DIVISION, ETTAMPITIYA,BADULLA</t>
  </si>
  <si>
    <t>903504684V</t>
  </si>
  <si>
    <t>THIYAGARAJA  SATHTHIYARAJA</t>
  </si>
  <si>
    <t>376</t>
  </si>
  <si>
    <t>HAPPUGASTHANA 02</t>
  </si>
  <si>
    <t>MSK/MF/072/7351</t>
  </si>
  <si>
    <t>200278200501</t>
  </si>
  <si>
    <t>RAMAR  RUBIKADEVI</t>
  </si>
  <si>
    <t>0765480210</t>
  </si>
  <si>
    <t>EKOLSUND DIVISION,MASKELIYA</t>
  </si>
  <si>
    <t>200559403783</t>
  </si>
  <si>
    <t>RAMAR  JEYALECHUMI</t>
  </si>
  <si>
    <t>2026-01-09</t>
  </si>
  <si>
    <t>377</t>
  </si>
  <si>
    <t>MSK/MF/064/7352</t>
  </si>
  <si>
    <t>917900779V</t>
  </si>
  <si>
    <t>T.  PUNITHAMALAR</t>
  </si>
  <si>
    <t>0779091778</t>
  </si>
  <si>
    <t>200809105883</t>
  </si>
  <si>
    <t xml:space="preserve">CHANDIRAN  DHANUSHAN </t>
  </si>
  <si>
    <t>10 MOSQUE ROAD ,MASKELIYA</t>
  </si>
  <si>
    <t>378</t>
  </si>
  <si>
    <t>KAPPETIPOLA</t>
  </si>
  <si>
    <t>WM/MF/085/7361</t>
  </si>
  <si>
    <t>797521945V</t>
  </si>
  <si>
    <t xml:space="preserve">MANAWADUGE PRIYANGIKA  SANJEEWANI  MANAWADUGE </t>
  </si>
  <si>
    <t>0755516230</t>
  </si>
  <si>
    <t>AMPITITENNA,ERABADDA,KEPPETIPOLA</t>
  </si>
  <si>
    <t>198534902710</t>
  </si>
  <si>
    <t xml:space="preserve">PERAMUNE ARACHCHILAGE MANJULA  PRAGEETH SURANGA </t>
  </si>
  <si>
    <t>2026-01-10</t>
  </si>
  <si>
    <t>2026-05-07</t>
  </si>
  <si>
    <t>379</t>
  </si>
  <si>
    <t>KV/MF/050/7408</t>
  </si>
  <si>
    <t>936431747V</t>
  </si>
  <si>
    <t xml:space="preserve"> RASAGOBAL VAVITHTHIRA</t>
  </si>
  <si>
    <t>0767059477</t>
  </si>
  <si>
    <t>0,PAVAN ROAD KODDAIKALLAR</t>
  </si>
  <si>
    <t>199976310389</t>
  </si>
  <si>
    <t xml:space="preserve"> NITHTHIYANATHAM NILAKSHANA</t>
  </si>
  <si>
    <t>380</t>
  </si>
  <si>
    <t xml:space="preserve">VALATHAPITTY  NEW 01 </t>
  </si>
  <si>
    <t>KV/MF/052/7409</t>
  </si>
  <si>
    <t>828135082V</t>
  </si>
  <si>
    <t>MURUKAIYA  SUPASINI</t>
  </si>
  <si>
    <t>0751563599</t>
  </si>
  <si>
    <t>0,NO 291/1CENTRAL ROAD NEW VALATHAPIDY</t>
  </si>
  <si>
    <t>198118705120</t>
  </si>
  <si>
    <t>ARIYANDI  SANGER</t>
  </si>
  <si>
    <t>2026-01-16</t>
  </si>
  <si>
    <t>381</t>
  </si>
  <si>
    <t>MSK/MF/079/7403</t>
  </si>
  <si>
    <t>875834339V</t>
  </si>
  <si>
    <t>RAMAR  PANIMALAR</t>
  </si>
  <si>
    <t>0755767834</t>
  </si>
  <si>
    <t>STOCKAM ESTATE ,UPCOT</t>
  </si>
  <si>
    <t>911201860V</t>
  </si>
  <si>
    <t xml:space="preserve">RATHTHINAGANTHY  SRI RANGANATHAN </t>
  </si>
  <si>
    <t>2026-01-14</t>
  </si>
  <si>
    <t>382</t>
  </si>
  <si>
    <t>MSK/MF/064/7405</t>
  </si>
  <si>
    <t>200268110254</t>
  </si>
  <si>
    <t>GUNASEELAN  GANAGU</t>
  </si>
  <si>
    <t>0703911593</t>
  </si>
  <si>
    <t>DEESIDE DIVISION,MASKELIYA</t>
  </si>
  <si>
    <t>199726810179</t>
  </si>
  <si>
    <t xml:space="preserve">PALDAS  SIVAKUMAR </t>
  </si>
  <si>
    <t>2026-07-11</t>
  </si>
  <si>
    <t>383</t>
  </si>
  <si>
    <t>MSK/MF/064/7406</t>
  </si>
  <si>
    <t>198150505527</t>
  </si>
  <si>
    <t>VELU  PILEIMINA</t>
  </si>
  <si>
    <t>198336604220</t>
  </si>
  <si>
    <t xml:space="preserve">MARIYASOOSAI  ARULSUDAN </t>
  </si>
  <si>
    <t>2026-07-15</t>
  </si>
  <si>
    <t>384</t>
  </si>
  <si>
    <t>BD/MF/021/7423</t>
  </si>
  <si>
    <t>806511978V</t>
  </si>
  <si>
    <t>NIROSHA SANJEEWANI  DISSANAYAKA</t>
  </si>
  <si>
    <t xml:space="preserve">0765631978 </t>
  </si>
  <si>
    <t>S1,E H DIVISION,ALUGOLLA,BADULLA.</t>
  </si>
  <si>
    <t>200380411604</t>
  </si>
  <si>
    <t>MUHUDUGAMUWA HEWAGE SAJANA MEEDUM  SANJANI</t>
  </si>
  <si>
    <t>2026-01-15</t>
  </si>
  <si>
    <t>385</t>
  </si>
  <si>
    <t>AK/MF/022/7517</t>
  </si>
  <si>
    <t>806901946V</t>
  </si>
  <si>
    <t>KATHIRKAMATHAMPY  GOUWRY</t>
  </si>
  <si>
    <t>0767296835</t>
  </si>
  <si>
    <t>231,KAVADAPITTY,SINNAPANANKADU,AKKARAIPATTU</t>
  </si>
  <si>
    <t>197801604310</t>
  </si>
  <si>
    <t>SANGARAPILLAI  PAASHKARAN</t>
  </si>
  <si>
    <t>386</t>
  </si>
  <si>
    <t>KM/MF/003/7488</t>
  </si>
  <si>
    <t>915634206V</t>
  </si>
  <si>
    <t>SAHUL HAMITHU  FATHIMA NISMIYA</t>
  </si>
  <si>
    <t>0752878573</t>
  </si>
  <si>
    <t>0,islambath kalmunai</t>
  </si>
  <si>
    <t>197964802486</t>
  </si>
  <si>
    <t>MOHAMED YASSEN  LATHIFA</t>
  </si>
  <si>
    <t>0,MOSQUE ROAD ISLAMBATH KALMUNAI</t>
  </si>
  <si>
    <t>2026-05-06</t>
  </si>
  <si>
    <t>387</t>
  </si>
  <si>
    <t>AK/MF/035/7518</t>
  </si>
  <si>
    <t>847131802V</t>
  </si>
  <si>
    <t>PAVALASINGAM  THAYANITHI</t>
  </si>
  <si>
    <t>0756334497</t>
  </si>
  <si>
    <t xml:space="preserve"> ,MEENAVAR VILLAGE, PALAKUDA</t>
  </si>
  <si>
    <t>197914904338</t>
  </si>
  <si>
    <t>SIVARASA  MAGESHWARAN</t>
  </si>
  <si>
    <t>388</t>
  </si>
  <si>
    <t>MSK/MF/072/7522</t>
  </si>
  <si>
    <t>925974277V</t>
  </si>
  <si>
    <t>CHANTHIRAN  UTHAYAMALAR</t>
  </si>
  <si>
    <t>0767636034</t>
  </si>
  <si>
    <t>HAPPUGASTHENNA EASTAT,MASKELIYA</t>
  </si>
  <si>
    <t>389</t>
  </si>
  <si>
    <t>AK/MF/035/7528</t>
  </si>
  <si>
    <t>196862204120</t>
  </si>
  <si>
    <t>KULANTHAIVEL   SAROSATHEVI</t>
  </si>
  <si>
    <t>0757799355</t>
  </si>
  <si>
    <t xml:space="preserve"> ,KIRISHNA ROAD,VINAYAGAPURAM 01</t>
  </si>
  <si>
    <t>200675603420</t>
  </si>
  <si>
    <t>MAYILVAGANAM   LAKSANA</t>
  </si>
  <si>
    <t>390</t>
  </si>
  <si>
    <t>BD/MF/035/7541</t>
  </si>
  <si>
    <t>199855110310</t>
  </si>
  <si>
    <t>SANGAPILLE   ANUSHA</t>
  </si>
  <si>
    <t>0769619576</t>
  </si>
  <si>
    <t>01ST DIVISION ,ETTAMPITIYA WATHTHA,BADULLA</t>
  </si>
  <si>
    <t>735401823X</t>
  </si>
  <si>
    <t>SAWARIYA  SISILIYA</t>
  </si>
  <si>
    <t>01.ST DIVISION, ETTAMPITIYA  WATHTHA,BADULLA</t>
  </si>
  <si>
    <t>391</t>
  </si>
  <si>
    <t>AMUNUDOWA 02</t>
  </si>
  <si>
    <t>WM/MF/091/7551</t>
  </si>
  <si>
    <t>905620878V</t>
  </si>
  <si>
    <t>GALPOTHTHAGE SUREKA  SANDAMALI PERERA</t>
  </si>
  <si>
    <t>0755414265</t>
  </si>
  <si>
    <t>AMUNUDOWA ROAD,WEWATHENNA,BANDARAWELA</t>
  </si>
  <si>
    <t>198633003621</t>
  </si>
  <si>
    <t>GALPOTHTHAGE  SURANGA PERERA</t>
  </si>
  <si>
    <t>170/5,PITAPOLAPATHANA,WATAGAMUWA,BANDARAWELA</t>
  </si>
  <si>
    <t>392</t>
  </si>
  <si>
    <t>MSK/MF/072/7557</t>
  </si>
  <si>
    <t>199477001878</t>
  </si>
  <si>
    <t>APRANTHAN  AMSALEKA</t>
  </si>
  <si>
    <t>0719463302</t>
  </si>
  <si>
    <t>LAXSAPANA ESTATE,MASKELIYA</t>
  </si>
  <si>
    <t>931931725V</t>
  </si>
  <si>
    <t xml:space="preserve">THIRUKONAPERUMAL  SATHTHIYASRI </t>
  </si>
  <si>
    <t>186.MAINSREET ,MASKELIYA</t>
  </si>
  <si>
    <t>2026-01-22</t>
  </si>
  <si>
    <t>393</t>
  </si>
  <si>
    <t xml:space="preserve">KOVIL  ROAD </t>
  </si>
  <si>
    <t>MSK/MF/082/7566</t>
  </si>
  <si>
    <t>197458801556</t>
  </si>
  <si>
    <t xml:space="preserve">PERUMAL  YOGARANI </t>
  </si>
  <si>
    <t>0765302239</t>
  </si>
  <si>
    <t>3/A HATTON ROAD ,MASKELIYA</t>
  </si>
  <si>
    <t>200218403364</t>
  </si>
  <si>
    <t xml:space="preserve">SUBRAMANIYAM  SABESAN </t>
  </si>
  <si>
    <t>2026-06-12</t>
  </si>
  <si>
    <t>394</t>
  </si>
  <si>
    <t>HELAYALKUMBURA</t>
  </si>
  <si>
    <t>WM/MF/074/7573</t>
  </si>
  <si>
    <t>888650342V</t>
  </si>
  <si>
    <t>RANHAWADI DURAYALAGE   SISITHA</t>
  </si>
  <si>
    <t>0702554188</t>
  </si>
  <si>
    <t>HELAYALKUBURA,,BORALANDA</t>
  </si>
  <si>
    <t>695172630V</t>
  </si>
  <si>
    <t>WARANNA DURAYALAGE   SOMAWATHI</t>
  </si>
  <si>
    <t xml:space="preserve">HELAYALKUBURA,,BORALANDA </t>
  </si>
  <si>
    <t>2026-07-25</t>
  </si>
  <si>
    <t>395</t>
  </si>
  <si>
    <t>MARUTHAMUNAI</t>
  </si>
  <si>
    <t>KM/MF/008/7583</t>
  </si>
  <si>
    <t>200055704108</t>
  </si>
  <si>
    <t>SEYED ASAN MOULANA VASEMA</t>
  </si>
  <si>
    <t>0757570211</t>
  </si>
  <si>
    <t>0,380.AV.0 PERIYANEELAVANAI</t>
  </si>
  <si>
    <t>942961081V</t>
  </si>
  <si>
    <t>AATHAMBAVA  MOHAMED JUNIBER</t>
  </si>
  <si>
    <t>396</t>
  </si>
  <si>
    <t xml:space="preserve">KARAITHEEVU 2 </t>
  </si>
  <si>
    <t>KM/MF/009/7651</t>
  </si>
  <si>
    <t>776854336V</t>
  </si>
  <si>
    <t>THAMBIPILLAI   LEDSUMI</t>
  </si>
  <si>
    <t>0776683902</t>
  </si>
  <si>
    <t>0,BEACH ROAD,KARATHIVU-08</t>
  </si>
  <si>
    <t>846771840V</t>
  </si>
  <si>
    <t>THEIVANAYAKAM  JEYAMATHI</t>
  </si>
  <si>
    <t>2026-01-27</t>
  </si>
  <si>
    <t>397</t>
  </si>
  <si>
    <t xml:space="preserve">EKOLSUND </t>
  </si>
  <si>
    <t>MSK/MF/078/7654</t>
  </si>
  <si>
    <t>0740528802</t>
  </si>
  <si>
    <t>398</t>
  </si>
  <si>
    <t>WM/MF/074/7663</t>
  </si>
  <si>
    <t>200459610780</t>
  </si>
  <si>
    <t xml:space="preserve">RANASINGHA MUDIYANSELAGE ASHA  PRABODHANI RANASINGHA </t>
  </si>
  <si>
    <t>0728785778</t>
  </si>
  <si>
    <t>48/A,HAPUTALE GEDARA,HELAYALKUMBURA,BORALANDA</t>
  </si>
  <si>
    <t>200235200872</t>
  </si>
  <si>
    <t xml:space="preserve">EDIRISANGILI DURAYALAGE ACHINTHA  SANDARUWAN EDIRISINGHA </t>
  </si>
  <si>
    <t xml:space="preserve">48/A,HAPUTALE GEDARA,HELAYALKUMBURA,BORALANDA </t>
  </si>
  <si>
    <t>2026-01-29</t>
  </si>
  <si>
    <t>2026-04-28</t>
  </si>
  <si>
    <t>399</t>
  </si>
  <si>
    <t>WM/MF/074/7664</t>
  </si>
  <si>
    <t>806942871V</t>
  </si>
  <si>
    <t xml:space="preserve">BODHIPAKSHA  MDIYANSELAGE UMANGALA  PRIYADARSHANI </t>
  </si>
  <si>
    <t>0757885210</t>
  </si>
  <si>
    <t>HELAYALKUBURA,BORALANDA</t>
  </si>
  <si>
    <t>782194992V</t>
  </si>
  <si>
    <t>RANASINGHA MUDIYANSELAGE ASANKA  UDAYA KUMARA</t>
  </si>
  <si>
    <t>400</t>
  </si>
  <si>
    <t>WM/MF/091/7665</t>
  </si>
  <si>
    <t>198663504537</t>
  </si>
  <si>
    <t xml:space="preserve">GODE VITHANAGE  RANDIMA </t>
  </si>
  <si>
    <t>0782018564</t>
  </si>
  <si>
    <t>25/A,KIRINDAGODA,BATAWALA,PATTIYAGEDRA</t>
  </si>
  <si>
    <t>197409603058</t>
  </si>
  <si>
    <t xml:space="preserve">RATHNAYAKA MUDIYANSELAGE   DHARMASIIRI RATHNAYAKA </t>
  </si>
  <si>
    <t>401</t>
  </si>
  <si>
    <t>KV/MF/048/7688</t>
  </si>
  <si>
    <t>715523124V</t>
  </si>
  <si>
    <t>CINNAKUDY  JEYASIRI</t>
  </si>
  <si>
    <t>0756592724</t>
  </si>
  <si>
    <t>0,CENTRAL ROAD PERIYANEELAVANAI</t>
  </si>
  <si>
    <t>933420590V</t>
  </si>
  <si>
    <t xml:space="preserve"> YOGARASA RUBATHARSHAN</t>
  </si>
  <si>
    <t xml:space="preserve"> 0,0</t>
  </si>
  <si>
    <t>402</t>
  </si>
  <si>
    <t>KV/MF/048/7689</t>
  </si>
  <si>
    <t>198067902365</t>
  </si>
  <si>
    <t>PATHMANATHAN  YALINI</t>
  </si>
  <si>
    <t>0750861175</t>
  </si>
  <si>
    <t>0,SELLATHURAI ROAD PERIYANEELAVANAI-01</t>
  </si>
  <si>
    <t>632773994V</t>
  </si>
  <si>
    <t>KATHIRAVAN  YOGARAJA</t>
  </si>
  <si>
    <t>403</t>
  </si>
  <si>
    <t>AK/MF/022/7710</t>
  </si>
  <si>
    <t>898494470V</t>
  </si>
  <si>
    <t>THANGATHURAI  YOTHINI</t>
  </si>
  <si>
    <t>0771802701</t>
  </si>
  <si>
    <t>920160280V</t>
  </si>
  <si>
    <t>SINNATHAMPI    JEKAN</t>
  </si>
  <si>
    <t>404</t>
  </si>
  <si>
    <t>WM/MF/089/7731</t>
  </si>
  <si>
    <t>196669101210</t>
  </si>
  <si>
    <t xml:space="preserve">WEERASINGHA MUDIYANSELAGE KUSUMLATHA WEERASINGHA </t>
  </si>
  <si>
    <t>0773206569</t>
  </si>
  <si>
    <t>NO.71,DIMUTHUGAMA,NUGATHALAWA</t>
  </si>
  <si>
    <t>196181002238</t>
  </si>
  <si>
    <t>MEEGAMA WELLA BALAGE KANTHI</t>
  </si>
  <si>
    <t>No.255,DIMUTHUGAMA,NUGATHALAWA</t>
  </si>
  <si>
    <t>405</t>
  </si>
  <si>
    <t>KV/MF/020/7784</t>
  </si>
  <si>
    <t>765850797V</t>
  </si>
  <si>
    <t>KANESH  ANURATHA</t>
  </si>
  <si>
    <t>0756625531</t>
  </si>
  <si>
    <t>NO-90A ,SCHOOL ROAD PERIYANEELAVANAI</t>
  </si>
  <si>
    <t>200332713396</t>
  </si>
  <si>
    <t>THEYYVENTHIRAN  THANUSH</t>
  </si>
  <si>
    <t>0,NO-90A SCHOOL ROAD PERIYANEELAVANAI-02</t>
  </si>
  <si>
    <t>2026-02-05</t>
  </si>
  <si>
    <t>2026-07-04</t>
  </si>
  <si>
    <t>406</t>
  </si>
  <si>
    <t>MSK/MF/082/7785</t>
  </si>
  <si>
    <t>198679104749</t>
  </si>
  <si>
    <t xml:space="preserve">SATHTHIYAVEL  SIVAGAMI </t>
  </si>
  <si>
    <t>0751861036</t>
  </si>
  <si>
    <t>ALTON ESTATE KINKORA DIVISION ,UPCOT</t>
  </si>
  <si>
    <t>843434010V</t>
  </si>
  <si>
    <t>RAMASAMY  SHANMUGANADHAN</t>
  </si>
  <si>
    <t>OLTON ESTATE ,UPCOT</t>
  </si>
  <si>
    <t>2026-02-06</t>
  </si>
  <si>
    <t>407</t>
  </si>
  <si>
    <t>KV/MF/051/7810</t>
  </si>
  <si>
    <t>837680735V</t>
  </si>
  <si>
    <t>BALACHANTHIRAN SIVARAJINI</t>
  </si>
  <si>
    <t>0725460242</t>
  </si>
  <si>
    <t>883183045V</t>
  </si>
  <si>
    <t xml:space="preserve"> BALACHANTHIRAN NIRANCHAN</t>
  </si>
  <si>
    <t>408</t>
  </si>
  <si>
    <t>MSK/MF/011/7856</t>
  </si>
  <si>
    <t>200179510035</t>
  </si>
  <si>
    <t xml:space="preserve">JAGANATHAN  JAMUNARANI </t>
  </si>
  <si>
    <t>0742899335</t>
  </si>
  <si>
    <t>BREMAR DIVCISION ,MASKELIYA</t>
  </si>
  <si>
    <t>981253892V</t>
  </si>
  <si>
    <t>POOBALAN  DUSHANTHAN</t>
  </si>
  <si>
    <t>BREAMAR DIVISION ,MASKELIYA</t>
  </si>
  <si>
    <t>2026-07-14</t>
  </si>
  <si>
    <t>409</t>
  </si>
  <si>
    <t>BALAGALA 03</t>
  </si>
  <si>
    <t>WM/MF/087/7829</t>
  </si>
  <si>
    <t>0779392081</t>
  </si>
  <si>
    <t>823403267V</t>
  </si>
  <si>
    <t xml:space="preserve">DISSANAYAKE MUDIYANSELAGE  AJITH KUMARA </t>
  </si>
  <si>
    <t>BALAGALA ,AMBAGASHDOWA</t>
  </si>
  <si>
    <t>2026-02-03</t>
  </si>
  <si>
    <t>410</t>
  </si>
  <si>
    <t>WM/MF/087/7830</t>
  </si>
  <si>
    <t>695034989V</t>
  </si>
  <si>
    <t>HANSAKODI  WIYANAGE  SIRIYALATHA</t>
  </si>
  <si>
    <t>0764279811</t>
  </si>
  <si>
    <t>660254951V</t>
  </si>
  <si>
    <t>EDIRISINGHA DURAYALAGE  SIRISENA</t>
  </si>
  <si>
    <t>411</t>
  </si>
  <si>
    <t>AK/MF/022/7855</t>
  </si>
  <si>
    <t>947383027V</t>
  </si>
  <si>
    <t>THAYALAKUMAR  SARMILA</t>
  </si>
  <si>
    <t>0778552087</t>
  </si>
  <si>
    <t xml:space="preserve"> ,KAVADAPITTY,SINNAPANANKADU,AKKARAIPATTU</t>
  </si>
  <si>
    <t>911201950V</t>
  </si>
  <si>
    <t>KOPALASUNDARAM  THANUSHKANTH</t>
  </si>
  <si>
    <t>412</t>
  </si>
  <si>
    <t>WEWATHENNA</t>
  </si>
  <si>
    <t>WM/MF/100/7871</t>
  </si>
  <si>
    <t>199265603190</t>
  </si>
  <si>
    <t>THALAKUMBURA GAMMAHELAGE IRESHIKA  MADHUSHANI</t>
  </si>
  <si>
    <t>0754871232</t>
  </si>
  <si>
    <t>187/1,DODAMGOLLA,NIL ELLA,KEPPETIPOLA</t>
  </si>
  <si>
    <t>200032002629</t>
  </si>
  <si>
    <t>THALAKUMBURA GAMMAHELAGE PRABATH  NISAL</t>
  </si>
  <si>
    <t>413</t>
  </si>
  <si>
    <t>KM/MF/009/7884</t>
  </si>
  <si>
    <t>196684104141</t>
  </si>
  <si>
    <t>NADESAN  MALARCHELVI</t>
  </si>
  <si>
    <t>0756438927</t>
  </si>
  <si>
    <t>0,BEACH ROAD KARAITHEEVU</t>
  </si>
  <si>
    <t>196331910065</t>
  </si>
  <si>
    <t xml:space="preserve">MARKANDU  NADESAN </t>
  </si>
  <si>
    <t>00,0</t>
  </si>
  <si>
    <t>2026-07-29</t>
  </si>
  <si>
    <t>414</t>
  </si>
  <si>
    <t>PERANA</t>
  </si>
  <si>
    <t>BI/MF/042/7899</t>
  </si>
  <si>
    <t>198653403337</t>
  </si>
  <si>
    <t>HERATH MUDIYNSELAGE  CHANDRAKUMARI</t>
  </si>
  <si>
    <t>0722547982</t>
  </si>
  <si>
    <t>73 PERANA BULUPITIYA ,BIBILE</t>
  </si>
  <si>
    <t>811275395V</t>
  </si>
  <si>
    <t>JAYASUNDARA MUDIYANSELAGE  PUNCHIBANDA</t>
  </si>
  <si>
    <t>BUULUPITIYA ,BIBILE</t>
  </si>
  <si>
    <t>415</t>
  </si>
  <si>
    <t>MSK/MF/058/7905</t>
  </si>
  <si>
    <t>867692428V</t>
  </si>
  <si>
    <t>VIRAN  KULAL VENTHANI</t>
  </si>
  <si>
    <t>0716130458</t>
  </si>
  <si>
    <t>EMALINA ESTATE,MASKELIYA</t>
  </si>
  <si>
    <t>198209404330</t>
  </si>
  <si>
    <t>DHURAISAMI  RAMESH</t>
  </si>
  <si>
    <t>416</t>
  </si>
  <si>
    <t>GARMEND ROAD</t>
  </si>
  <si>
    <t>MSK/MF/179/8045</t>
  </si>
  <si>
    <t>199782802733</t>
  </si>
  <si>
    <t>SUNIL  DILANI</t>
  </si>
  <si>
    <t>ALTON ESTATE,MASKELIYA</t>
  </si>
  <si>
    <t>903533994V</t>
  </si>
  <si>
    <t>KRUSHNAMOORTHI  MANIVANNAN</t>
  </si>
  <si>
    <t>2026-02-16</t>
  </si>
  <si>
    <t>417</t>
  </si>
  <si>
    <t>MSK/MF/064/7913</t>
  </si>
  <si>
    <t>798041886X</t>
  </si>
  <si>
    <t>KULANTHAIJESU  ANNAMERY AMMAL</t>
  </si>
  <si>
    <t>0763835270</t>
  </si>
  <si>
    <t>753324259V</t>
  </si>
  <si>
    <t>VELAYAN  MORTHAN</t>
  </si>
  <si>
    <t>418</t>
  </si>
  <si>
    <t>KUNDUMADU 03</t>
  </si>
  <si>
    <t>PT/MF/012/7929</t>
  </si>
  <si>
    <t>200086003419</t>
  </si>
  <si>
    <t>SIVANANDAKUMAR  SIROJA</t>
  </si>
  <si>
    <t>0740957479</t>
  </si>
  <si>
    <t xml:space="preserve"> ,KUNDUMADU,POTHUVIL 09</t>
  </si>
  <si>
    <t>199805310364</t>
  </si>
  <si>
    <t>RAJENDRAN  KOWJAN</t>
  </si>
  <si>
    <t>419</t>
  </si>
  <si>
    <t>PERIYTAKALLAR-02</t>
  </si>
  <si>
    <t>KV/MF/025/7931</t>
  </si>
  <si>
    <t>826192593V</t>
  </si>
  <si>
    <t>SASIKUMAR  KUGANANTHI</t>
  </si>
  <si>
    <t>0765660358</t>
  </si>
  <si>
    <t>0,KOMPUCHANTHI ROAD,PERIYAKALLAR-01</t>
  </si>
  <si>
    <t>791102740V</t>
  </si>
  <si>
    <t>ALAGAIYAH SASIKUMAR</t>
  </si>
  <si>
    <t>2026-06-05</t>
  </si>
  <si>
    <t>420</t>
  </si>
  <si>
    <t>KUNDUMADU 02</t>
  </si>
  <si>
    <t>PT/MF/010/7934</t>
  </si>
  <si>
    <t>197672803458</t>
  </si>
  <si>
    <t>RASAIYA  THAMILCHELVI</t>
  </si>
  <si>
    <t>0768361997</t>
  </si>
  <si>
    <t>200536601136</t>
  </si>
  <si>
    <t>SENTHILNATHAN  NAVEEN</t>
  </si>
  <si>
    <t>421</t>
  </si>
  <si>
    <t>KM/MF/009/7948</t>
  </si>
  <si>
    <t>200177110190</t>
  </si>
  <si>
    <t>UTHYACHANTHIRAN  VANIJA</t>
  </si>
  <si>
    <t>0781715145</t>
  </si>
  <si>
    <t>0,BEACH ROAD KARAITHEEVU-08</t>
  </si>
  <si>
    <t>200685901754</t>
  </si>
  <si>
    <t>UTHYACHANTHIRAN   SULAKSHANA</t>
  </si>
  <si>
    <t>2026-02-11</t>
  </si>
  <si>
    <t>2026-06-02</t>
  </si>
  <si>
    <t>422</t>
  </si>
  <si>
    <t>WM/MF/087/7958</t>
  </si>
  <si>
    <t>867974920V</t>
  </si>
  <si>
    <t>GALLAGE NIROSHA  DAMAYANTHI</t>
  </si>
  <si>
    <t>0769147573</t>
  </si>
  <si>
    <t>BALAGALA ,AMBAGASDOWA</t>
  </si>
  <si>
    <t>862064992V</t>
  </si>
  <si>
    <t>GAMMAHELAGE SARATH  KUMARA</t>
  </si>
  <si>
    <t>AGGAHAKALE,BALAGALA,,AMBAGASHDOWA</t>
  </si>
  <si>
    <t>423</t>
  </si>
  <si>
    <t>KAHATARUPPA</t>
  </si>
  <si>
    <t>BD/MF/070/7959</t>
  </si>
  <si>
    <t>978480640V</t>
  </si>
  <si>
    <t>KADAWATHA MUDIYANSELAGE NADEESHA  SANJEEWANI</t>
  </si>
  <si>
    <t>0769241660</t>
  </si>
  <si>
    <t>'JAYASIRI NIWASA', WEWALAGA,KAHATARUPPA,BADULLA</t>
  </si>
  <si>
    <t>681652841V</t>
  </si>
  <si>
    <t>KADAWATHA MUDIYANSELAGE  JAYASENA</t>
  </si>
  <si>
    <t>2026-02-13</t>
  </si>
  <si>
    <t>424</t>
  </si>
  <si>
    <t>VALATHAPITTY  NEW 02</t>
  </si>
  <si>
    <t>KV/MF/053/7961</t>
  </si>
  <si>
    <t>199575810176</t>
  </si>
  <si>
    <t>THARMALINGAM  VANITHA</t>
  </si>
  <si>
    <t>0756760772</t>
  </si>
  <si>
    <t>0,PALAWALI  GRAMAM VALATHAPITY</t>
  </si>
  <si>
    <t>198204610068</t>
  </si>
  <si>
    <t>WARUNASINHA ARACHCHIGE   CHANDANA</t>
  </si>
  <si>
    <t>425</t>
  </si>
  <si>
    <t>SIRIPURA</t>
  </si>
  <si>
    <t>WM/MF/098/7969</t>
  </si>
  <si>
    <t>735632426V</t>
  </si>
  <si>
    <t>KAMBAKARA DURAYALAGE  SIRIYALATHA</t>
  </si>
  <si>
    <t>0756182258</t>
  </si>
  <si>
    <t>SIRIPURA,COLONY,NUGATHALAWA</t>
  </si>
  <si>
    <t>200214403315</t>
  </si>
  <si>
    <t>RANHAWADI DURAYALAGE   LAKSHITHA NIRMAL  SEWMINA</t>
  </si>
  <si>
    <t>2026-05-14</t>
  </si>
  <si>
    <t>426</t>
  </si>
  <si>
    <t>GOWIPALA</t>
  </si>
  <si>
    <t>BD/MF/027/7981</t>
  </si>
  <si>
    <t>617380358V</t>
  </si>
  <si>
    <t>SUDDABALUGE  WAYALAT FRANANDO</t>
  </si>
  <si>
    <t>0712621241</t>
  </si>
  <si>
    <t>LOWER DIVISION UDUWARA ESTATE,UDUWARA</t>
  </si>
  <si>
    <t>570360159V</t>
  </si>
  <si>
    <t>CHARLS KAVIRATHNA</t>
  </si>
  <si>
    <t>427</t>
  </si>
  <si>
    <t>KM/MF/009/7988</t>
  </si>
  <si>
    <t>200262304390</t>
  </si>
  <si>
    <t>YOHANAYAGAM  PATHUSHALINI</t>
  </si>
  <si>
    <t>0753151966</t>
  </si>
  <si>
    <t>936373194V</t>
  </si>
  <si>
    <t>YOGANATHAN  RATHIKALA</t>
  </si>
  <si>
    <t>0,BEACH ROAD, KARTHIVU 08</t>
  </si>
  <si>
    <t>428</t>
  </si>
  <si>
    <t>MSK/MF/082/8002</t>
  </si>
  <si>
    <t>855134217V</t>
  </si>
  <si>
    <t>RAMASAMY  NILANTHIKUMARI</t>
  </si>
  <si>
    <t>0766869896</t>
  </si>
  <si>
    <t>135/15 UPCOT ROAD ,MASKELIYA</t>
  </si>
  <si>
    <t>883172892V</t>
  </si>
  <si>
    <t>SIVAPERUMAL  SIMIJONE</t>
  </si>
  <si>
    <t>429</t>
  </si>
  <si>
    <t>KM/MF/001/8011</t>
  </si>
  <si>
    <t>199950310082</t>
  </si>
  <si>
    <t xml:space="preserve"> DAYANCIYA DILIMA</t>
  </si>
  <si>
    <t>0750769087</t>
  </si>
  <si>
    <t>0,AMMA HOUSING SCHEME PERIYANEELAVANAI</t>
  </si>
  <si>
    <t>199962410641</t>
  </si>
  <si>
    <t>PUSHPARASA  SUSANA</t>
  </si>
  <si>
    <t>0,THIRUVALLUVAR FLAT PERIYANEELAVANI-01</t>
  </si>
  <si>
    <t>430</t>
  </si>
  <si>
    <t>KALUGOLLA 01</t>
  </si>
  <si>
    <t>PT/MF/006/8015</t>
  </si>
  <si>
    <t>200672204774</t>
  </si>
  <si>
    <t>SELVARAJ  SARUMATHI</t>
  </si>
  <si>
    <t>0752468608</t>
  </si>
  <si>
    <t xml:space="preserve"> ,KALUGOLLA,KOMARI 01</t>
  </si>
  <si>
    <t>200669100135</t>
  </si>
  <si>
    <t>VASANTHAKUMAR  VIZIYARASI</t>
  </si>
  <si>
    <t>2026-07-09</t>
  </si>
  <si>
    <t>431</t>
  </si>
  <si>
    <t>KM/MF/001/8013</t>
  </si>
  <si>
    <t>738452542V</t>
  </si>
  <si>
    <t>PILAMIN MUTNI SELAR</t>
  </si>
  <si>
    <t>0756672976</t>
  </si>
  <si>
    <t>0,AMMA HOUSING SCHEME  CENTRAL ROAD PERIYANEELAVANAI</t>
  </si>
  <si>
    <t>199729403770</t>
  </si>
  <si>
    <t xml:space="preserve"> MANOKARAN MANORAJ</t>
  </si>
  <si>
    <t>432</t>
  </si>
  <si>
    <t>SIRIMALGODA</t>
  </si>
  <si>
    <t>BD/MF/074/8018</t>
  </si>
  <si>
    <t>857360338V</t>
  </si>
  <si>
    <t>KESELWATHTHE GEDARA NISHANTHI NIRMALA  CHANDRASENA</t>
  </si>
  <si>
    <t>0769213325</t>
  </si>
  <si>
    <t>MADURUKOLATHENNA,SIRIMALGODA,BADULLA</t>
  </si>
  <si>
    <t>785454561V</t>
  </si>
  <si>
    <t>KESELWATHTHE GEDARA ANUSHA PRIYANGIKA CHANDRASENA</t>
  </si>
  <si>
    <t>KESELWATHTHA,MIYANAKADURA,NAMUNUKULA, BADULLA</t>
  </si>
  <si>
    <t>2026-06-06</t>
  </si>
  <si>
    <t>433</t>
  </si>
  <si>
    <t>ILUKTHENNA</t>
  </si>
  <si>
    <t>BD/MF/008/8026</t>
  </si>
  <si>
    <t>716820327V</t>
  </si>
  <si>
    <t>RATHNAYAKA MUDIYANSALAGE  INDRANI</t>
  </si>
  <si>
    <t>0762824112</t>
  </si>
  <si>
    <t>NO:81,ILUKTHENNA,SIRIMALGODA,BADULLA.</t>
  </si>
  <si>
    <t>613534148V</t>
  </si>
  <si>
    <t>JAYASINGHA MUDIYANSALAGE  GUNATHILAKA</t>
  </si>
  <si>
    <t>434</t>
  </si>
  <si>
    <t>ELLEWELA</t>
  </si>
  <si>
    <t>BD/MF/064/8039</t>
  </si>
  <si>
    <t>200653302847</t>
  </si>
  <si>
    <t>SELLAIYA DEVAR  THUSYANTHI</t>
  </si>
  <si>
    <t>0757669741</t>
  </si>
  <si>
    <t>UVA HIGHLAND ESTATE ELLEWELA,ESTATE ,ETTAMPITIYA,BADULLA</t>
  </si>
  <si>
    <t>200627604606</t>
  </si>
  <si>
    <t>SAMMUGARAJA  JANARTHAN</t>
  </si>
  <si>
    <t>UVA HIGHLAND ESTATE ,ELLEWELA,ESTATE,ETTAMPITIYA ,BADULLA</t>
  </si>
  <si>
    <t>435</t>
  </si>
  <si>
    <t>KODDAIKALLAR</t>
  </si>
  <si>
    <t>KV/MF/005/8040</t>
  </si>
  <si>
    <t>687613481V</t>
  </si>
  <si>
    <t>NALLATHAMPI  SANTHIRATHEVI</t>
  </si>
  <si>
    <t>0778173903</t>
  </si>
  <si>
    <t>0,KODDAIVASAL ROAD,KODDAIKALLAR-02</t>
  </si>
  <si>
    <t>932302810V</t>
  </si>
  <si>
    <t>MAHANTHIRARASA MUKUNTHAN</t>
  </si>
  <si>
    <t>2026-02-18</t>
  </si>
  <si>
    <t>436</t>
  </si>
  <si>
    <t>KARAITHEEVU-01</t>
  </si>
  <si>
    <t>KV/MF/024/8043</t>
  </si>
  <si>
    <t>198456504522</t>
  </si>
  <si>
    <t>MAHALIMGAM PUVANESWARY</t>
  </si>
  <si>
    <t>0756646824</t>
  </si>
  <si>
    <t>0,PALAYADI KOVIL ROAD KARATHIVU 8</t>
  </si>
  <si>
    <t>808152975V</t>
  </si>
  <si>
    <t>THANGAVEL  PATHMARANI</t>
  </si>
  <si>
    <t>0,PALLAIYDI KOVIL CROSS ROAD KARAITHEEVU-08</t>
  </si>
  <si>
    <t>437</t>
  </si>
  <si>
    <t>ANTHUDUWAWELA</t>
  </si>
  <si>
    <t>BD/MF/068/8075</t>
  </si>
  <si>
    <t>906281830V</t>
  </si>
  <si>
    <t>DISSANAYAKA MUDIYANSELAGE   SANJEEWANI</t>
  </si>
  <si>
    <t>0753398211</t>
  </si>
  <si>
    <t>KAHATAGOLLA ,ANTHUDUWAWELA ,HALE ELA,HALIELA, BADULLA</t>
  </si>
  <si>
    <t>196467501748</t>
  </si>
  <si>
    <t>WEERATHUNGA RATHNAYAKA MUDIYANSELAGE  AMARAWATHI</t>
  </si>
  <si>
    <t>BABARAGALA ELLA,UDAGAMA,DEEGALLA,HALIELA, BADULLA</t>
  </si>
  <si>
    <t>438</t>
  </si>
  <si>
    <t>WM/MF/100/8063</t>
  </si>
  <si>
    <t>200353900982</t>
  </si>
  <si>
    <t>MALWATHTHA ARACHCHILAGE ANUPAMA  SANJEEWANI GUNASEKARA</t>
  </si>
  <si>
    <t>0727767818</t>
  </si>
  <si>
    <t>WEWATHENNA,PALUGAMA,KEPPETIPOLA</t>
  </si>
  <si>
    <t>200854502830</t>
  </si>
  <si>
    <t>MALWATHTHA ARACHCHILAGE  SANDUNI  ERANDIKA</t>
  </si>
  <si>
    <t>NO.12,WEWATHENNA,KAPPETIPOLA</t>
  </si>
  <si>
    <t>439</t>
  </si>
  <si>
    <t>HAPPUGASTHANA</t>
  </si>
  <si>
    <t>MSK/MF/051/8069</t>
  </si>
  <si>
    <t>905683110V</t>
  </si>
  <si>
    <t xml:space="preserve">ANNASAMY  PRIYA </t>
  </si>
  <si>
    <t>0770488103</t>
  </si>
  <si>
    <t>200100702510</t>
  </si>
  <si>
    <t xml:space="preserve">PERUMAL  VIDHURSHAN </t>
  </si>
  <si>
    <t>440</t>
  </si>
  <si>
    <t xml:space="preserve">BANIYAN ESTATE </t>
  </si>
  <si>
    <t>MSK/MF/085/8079</t>
  </si>
  <si>
    <t>200278500583</t>
  </si>
  <si>
    <t>MARIKANTHAN  MAHALETCHUMY</t>
  </si>
  <si>
    <t>0750559580</t>
  </si>
  <si>
    <t>200031802903</t>
  </si>
  <si>
    <t>SIVAKUMAR  VASANTH</t>
  </si>
  <si>
    <t>441</t>
  </si>
  <si>
    <t>ABEPURA</t>
  </si>
  <si>
    <t>WM/MF/045/8082</t>
  </si>
  <si>
    <t>616824180V</t>
  </si>
  <si>
    <t>EKANAYAKA MUDIYANSELAGE  GHANAWATHI</t>
  </si>
  <si>
    <t>075-4788079</t>
  </si>
  <si>
    <t>ABEPURA,KAPPETIPOLA</t>
  </si>
  <si>
    <t>942643322V</t>
  </si>
  <si>
    <t>DISSANAYAKA MUDIYANSELAGE  PRIYASANTHA DISSANAYAKA</t>
  </si>
  <si>
    <t>442</t>
  </si>
  <si>
    <t>MSK/MF/052/8086</t>
  </si>
  <si>
    <t>796984686V</t>
  </si>
  <si>
    <t>PERIYANNAN  ROSHANI KAMAL</t>
  </si>
  <si>
    <t>07608074713</t>
  </si>
  <si>
    <t>FAIRLONE ESTATE MINSULON DIVISION ,UPCOT</t>
  </si>
  <si>
    <t>197610504350</t>
  </si>
  <si>
    <t>MARIMUTHU  SELVAKUMAR</t>
  </si>
  <si>
    <t>FAIRLONE ESTATE MINSULON DIVISION,UPCOT</t>
  </si>
  <si>
    <t>443</t>
  </si>
  <si>
    <t>MSK/MF/052/8087</t>
  </si>
  <si>
    <t>200065403982</t>
  </si>
  <si>
    <t>SANTHANAM  VINOTHINI</t>
  </si>
  <si>
    <t>0705875619</t>
  </si>
  <si>
    <t>983080162V</t>
  </si>
  <si>
    <t>SELVARAJ  AJITHKUMAR</t>
  </si>
  <si>
    <t>444</t>
  </si>
  <si>
    <t>WM/MF/091/8088</t>
  </si>
  <si>
    <t>198074903671</t>
  </si>
  <si>
    <t>KONARA MUDIYANSELAGE CHAMILA  KUMARI KONARA</t>
  </si>
  <si>
    <t>071298917</t>
  </si>
  <si>
    <t>NEW AMUNUDOWA ROAD,SINNAMALIGATHENNA,BANDARAWELA</t>
  </si>
  <si>
    <t>198024902707</t>
  </si>
  <si>
    <t>RATHNAYAKA MUDIYANSELAGE   MAHINDA  PRIYADARSHANA</t>
  </si>
  <si>
    <t>445</t>
  </si>
  <si>
    <t>WM/MF/100/8089</t>
  </si>
  <si>
    <t>197358605200</t>
  </si>
  <si>
    <t>RATHNAYAKA MUDIYANSELAGE    MALANI</t>
  </si>
  <si>
    <t>0753611791</t>
  </si>
  <si>
    <t>NO.253,DIMUTHUGAMA,NUGATHALAWA,WELIMADA</t>
  </si>
  <si>
    <t>720943891V</t>
  </si>
  <si>
    <t>HERATH MUDIYANSELAGE   NIMAL  SHANTHA</t>
  </si>
  <si>
    <t>15/1,DIMUTHUGAMA,NUGATHALAWA,WELIMADA</t>
  </si>
  <si>
    <t>446</t>
  </si>
  <si>
    <t>KALUGALPITIYA</t>
  </si>
  <si>
    <t>BD/MF/076/8111</t>
  </si>
  <si>
    <t>837214831V</t>
  </si>
  <si>
    <t>JAYASUNDARA MUDIYANSELAGE SAUMYA  DUSHANTHI</t>
  </si>
  <si>
    <t>0706696363</t>
  </si>
  <si>
    <t>NO.94/03, KALUGALPITIYA,BADULLA</t>
  </si>
  <si>
    <t>821003393V</t>
  </si>
  <si>
    <t>PARANA HERATHGE CHAMILA  JAYASANKA</t>
  </si>
  <si>
    <t>447</t>
  </si>
  <si>
    <t>WM/MF/091/8123</t>
  </si>
  <si>
    <t>626382738V</t>
  </si>
  <si>
    <t>RATHNAYAKA MUDIYANSELAGE    MALLIKA RATHNAYAKA</t>
  </si>
  <si>
    <t>0786826484</t>
  </si>
  <si>
    <t>NO.05,"SAJITH SEWANA",NEW AMUNUDOWA ROAD,AMUNUDOWA</t>
  </si>
  <si>
    <t>200817704388</t>
  </si>
  <si>
    <t>DISSANAYAKA MUDIYANSELAGE  GINETH  KAVEESHA SITHUMINA</t>
  </si>
  <si>
    <t>NO.66/2,HOSPITAL ROAD,WAWATHANNA,BANDARAWELA</t>
  </si>
  <si>
    <t>448</t>
  </si>
  <si>
    <t>WM/MF/089/8125</t>
  </si>
  <si>
    <t>197467801857</t>
  </si>
  <si>
    <t>HETTI ARACHCHILAGE  ANUSHA  DILHANI  HETTI ARACHCHI</t>
  </si>
  <si>
    <t>0762798232</t>
  </si>
  <si>
    <t>SIRIPURA,NUGATHALAWA</t>
  </si>
  <si>
    <t>200314111473</t>
  </si>
  <si>
    <t>RAJAGURU SENADHIPATHI THUSHAN  PRANEETH SENADHIPATHI</t>
  </si>
  <si>
    <t>449</t>
  </si>
  <si>
    <t>WM/MF/091/8126</t>
  </si>
  <si>
    <t>976483383V</t>
  </si>
  <si>
    <t xml:space="preserve">WARANNA DURAYALAGE  NILUKA PRIYADARSHANI </t>
  </si>
  <si>
    <t>0770734541</t>
  </si>
  <si>
    <t>"SAJITH SEWANA",SINNAMALIGATHENNA,BANDARAWELA</t>
  </si>
  <si>
    <t>891165218V</t>
  </si>
  <si>
    <t>WIJESINGHE MUDIYANSELAGE  SAJITH  MADUSHANKA KUMARA</t>
  </si>
  <si>
    <t>"SAJITH SEWANA",SINNAMALIGATHENNA,WAWATHENNA,BANDARAWELA</t>
  </si>
  <si>
    <t>450</t>
  </si>
  <si>
    <t>WM/MF/091/8127</t>
  </si>
  <si>
    <t>897093383V</t>
  </si>
  <si>
    <t>HALPAGODA MUDIYANSELAGE ERANGIKA NADISHANI  HALPAGODA</t>
  </si>
  <si>
    <t>0751300576</t>
  </si>
  <si>
    <t>GODEWATHTHA,AMUNUDOWA,,BANDARAWELA</t>
  </si>
  <si>
    <t>805784628V</t>
  </si>
  <si>
    <t xml:space="preserve">RATHNAYAKA MUDIYANSELAGE   AMITHA IRANI  RATHNAYAKA </t>
  </si>
  <si>
    <t>GOODEWATHTHA,AMUNUDOWA,,BANDARAWELLA</t>
  </si>
  <si>
    <t>451</t>
  </si>
  <si>
    <t>ADDAPPALLAM</t>
  </si>
  <si>
    <t>KV/MF/004/8134</t>
  </si>
  <si>
    <t>987242922V</t>
  </si>
  <si>
    <t>SELVARAJA  JEYACHELVI</t>
  </si>
  <si>
    <t>0758423538</t>
  </si>
  <si>
    <t>0,ADDAPALAM ,NINTAVUR-10</t>
  </si>
  <si>
    <t>932364395V</t>
  </si>
  <si>
    <t>KANESHAMOORTHY  GOWRISHWARAN</t>
  </si>
  <si>
    <t>0,SAMATHANA KIRAMAM ADDAPPALLAM NINTHAVUR-10</t>
  </si>
  <si>
    <t>2026-02-23</t>
  </si>
  <si>
    <t>2026-04-08</t>
  </si>
  <si>
    <t>452</t>
  </si>
  <si>
    <t>WM/MF/089/8138</t>
  </si>
  <si>
    <t>917654930V</t>
  </si>
  <si>
    <t xml:space="preserve">RATHNAYAKA MUDIYANSELAGE  PRABASHANI PRIYADARSHIKA  RATHNAYAKA </t>
  </si>
  <si>
    <t>077-2112719</t>
  </si>
  <si>
    <t>VIHARA HANDIYA,,NUGATHALAWA</t>
  </si>
  <si>
    <t>200333711541</t>
  </si>
  <si>
    <t xml:space="preserve">RATHNAYAKA MUDIYANSELAGE  DENETH SITHUMINA  RATHNAYAKA </t>
  </si>
  <si>
    <t>DIMUTHUGAMA,,NUGATHALAWA</t>
  </si>
  <si>
    <t>453</t>
  </si>
  <si>
    <t>MALIYADDA</t>
  </si>
  <si>
    <t>BD/MF/078/8144</t>
  </si>
  <si>
    <t>198463301972</t>
  </si>
  <si>
    <t>RATHNAYAKA MUDIYANSELAGE NILUSHA NIMALI  RATHNAYAKA</t>
  </si>
  <si>
    <t>0764509728</t>
  </si>
  <si>
    <t>WEWATHENNA,MALYADDA,,BADULLA</t>
  </si>
  <si>
    <t>788005539V</t>
  </si>
  <si>
    <t>ATHTHANAYAKA MUDIYANSELAGE PRIYANKA  RANJANEE</t>
  </si>
  <si>
    <t>NUGAGOLLA,WEWATHENNA,MALIYADDA,BADULLA</t>
  </si>
  <si>
    <t>454</t>
  </si>
  <si>
    <t>KANDAKATIYA</t>
  </si>
  <si>
    <t>BD/MF/077/8152</t>
  </si>
  <si>
    <t>967072184V</t>
  </si>
  <si>
    <t>HITIHAMI MUDIYANSELAGE THAKSHILA  NIROSHANI</t>
  </si>
  <si>
    <t>0774347702</t>
  </si>
  <si>
    <t>TRACK 2/31, KANDAKATIYA,BADULLA</t>
  </si>
  <si>
    <t>199619301150</t>
  </si>
  <si>
    <t>SIRIJAYALATH JOTHIRATHNA MILAN SANJAYA  KUMARA</t>
  </si>
  <si>
    <t>455</t>
  </si>
  <si>
    <t>BD/MF/077/8154</t>
  </si>
  <si>
    <t>927512017V</t>
  </si>
  <si>
    <t>SURASINGHA SAUMYA SUDARSHANI  SURASINGHA</t>
  </si>
  <si>
    <t>0764765674</t>
  </si>
  <si>
    <t>TRACK 02/49, WELAOYA,KANDAKETIYA,BADULLA</t>
  </si>
  <si>
    <t>898590542V</t>
  </si>
  <si>
    <t>KODITHUWAKKU ARACHCHIHE INOKA  MADHUSHANI</t>
  </si>
  <si>
    <t>TRACK 2/22,KANDAKETIYA,BADULLA</t>
  </si>
  <si>
    <t>456</t>
  </si>
  <si>
    <t>BD/MF/077/8155</t>
  </si>
  <si>
    <t>199063201416</t>
  </si>
  <si>
    <t>JAYAWARDHANA ARACHCHIGE MALIKA  MADUSHANI</t>
  </si>
  <si>
    <t>0729261766</t>
  </si>
  <si>
    <t>GALKUDAYAGAMA,WELOYA,,KANDAKETIYA,BADULLA</t>
  </si>
  <si>
    <t>926512161V</t>
  </si>
  <si>
    <t>WEERASINGHA MUDIYANSELAGE JANIKA MIHIRANI  WEERASINGHA</t>
  </si>
  <si>
    <t>T2/48, WELAOYA,KANADAKATIYA,BADULLA</t>
  </si>
  <si>
    <t>457</t>
  </si>
  <si>
    <t>BD/MF/077/8156</t>
  </si>
  <si>
    <t>968370570V</t>
  </si>
  <si>
    <t>DASANAYAKA MUDIYANSELAGE NIROSHA KANCHANA MAYURANGANI  DASANAYAKA</t>
  </si>
  <si>
    <t>0703243915</t>
  </si>
  <si>
    <t>GALKUDEGAMA,MAHAKELE,KANDAKATIYA,BADULLA</t>
  </si>
  <si>
    <t>199009304734</t>
  </si>
  <si>
    <t>SAMATHUN MUDIYANSELAGE SAMANTHA  THILAKARATHNA</t>
  </si>
  <si>
    <t>458</t>
  </si>
  <si>
    <t>BD/MF/077/8159</t>
  </si>
  <si>
    <t>198867600850</t>
  </si>
  <si>
    <t>WELLAWATHTHA MUDIYANSELAGE INOKA KUMARI  WELLAWATHTHA</t>
  </si>
  <si>
    <t>0763818184</t>
  </si>
  <si>
    <t>TRACK 02/55 KANDAKETIYA,BADULLA</t>
  </si>
  <si>
    <t>800052327V</t>
  </si>
  <si>
    <t>JAYASUNDARA MUDIYANSELAGE GAMINI BANDARA  JAYASUNDARA</t>
  </si>
  <si>
    <t>459</t>
  </si>
  <si>
    <t>MANALCHENAI</t>
  </si>
  <si>
    <t>KM/MF/010/8165</t>
  </si>
  <si>
    <t>977720958V</t>
  </si>
  <si>
    <t>PASKARAN  SINTHUJA</t>
  </si>
  <si>
    <t>0757277074</t>
  </si>
  <si>
    <t>0,CEMETRY ROAD ,NATPITTIMUNIA</t>
  </si>
  <si>
    <t>196412803460</t>
  </si>
  <si>
    <t>KARALASINGAM  PASKARAN</t>
  </si>
  <si>
    <t>2026-02-27</t>
  </si>
  <si>
    <t>460</t>
  </si>
  <si>
    <t>THAMBINAYAGAPURAM NEW</t>
  </si>
  <si>
    <t>KV/MF/057/8192</t>
  </si>
  <si>
    <t>907951740V</t>
  </si>
  <si>
    <t>KANESHAMOORTHY   YALINI</t>
  </si>
  <si>
    <t>0753639035</t>
  </si>
  <si>
    <t>0,OLD VALATHAPITY</t>
  </si>
  <si>
    <t>200112510120</t>
  </si>
  <si>
    <t>RATHIKUMAR  PARJAN</t>
  </si>
  <si>
    <t>461</t>
  </si>
  <si>
    <t>KV/MF/057/8193</t>
  </si>
  <si>
    <t>997683579V</t>
  </si>
  <si>
    <t>SUNTHARASA  SUGIRTHA</t>
  </si>
  <si>
    <t>0752099831</t>
  </si>
  <si>
    <t>196973903560</t>
  </si>
  <si>
    <t>MANIKAM  VALLIYAMMA</t>
  </si>
  <si>
    <t>462</t>
  </si>
  <si>
    <t>DIGANATHANNA</t>
  </si>
  <si>
    <t>WM/MF/104/8201</t>
  </si>
  <si>
    <t>198577010034</t>
  </si>
  <si>
    <t>ANNAMALE  WIJAYALECHCHAMI</t>
  </si>
  <si>
    <t>0743105225</t>
  </si>
  <si>
    <t>JAYASIRIWATTA,MATHETLLA,MIRAHAWATHTHA,BANDARAWELA</t>
  </si>
  <si>
    <t>463</t>
  </si>
  <si>
    <t>KOMARI SCHOOL 01</t>
  </si>
  <si>
    <t>PT/MF/038/8218</t>
  </si>
  <si>
    <t>887043388V</t>
  </si>
  <si>
    <t>MAHENDIRAN  PIRAMIJA</t>
  </si>
  <si>
    <t>0750602060</t>
  </si>
  <si>
    <t xml:space="preserve"> ,MAIN ROAD  KOMARI 01</t>
  </si>
  <si>
    <t>940871514V</t>
  </si>
  <si>
    <t>JEYASEELAN  JEYASUTHAN</t>
  </si>
  <si>
    <t xml:space="preserve"> ,PANAMAIPATHTHU,KOMARI 01</t>
  </si>
  <si>
    <t>464</t>
  </si>
  <si>
    <t>KM/MF/010/8247</t>
  </si>
  <si>
    <t>665973581V</t>
  </si>
  <si>
    <t xml:space="preserve">NALLATHAMPI   GAMINI </t>
  </si>
  <si>
    <t>0756070812</t>
  </si>
  <si>
    <t>194,CEMETRY ROAD ,NATPITTIMUNIA</t>
  </si>
  <si>
    <t>199727203649</t>
  </si>
  <si>
    <t>PASKARAN  SINTHUJAN</t>
  </si>
  <si>
    <t>465</t>
  </si>
  <si>
    <t>KM/MF/010/8248</t>
  </si>
  <si>
    <t>787701388V</t>
  </si>
  <si>
    <t>KIRUSHNAPILLAI   ARUNATHEVI</t>
  </si>
  <si>
    <t>0763815861</t>
  </si>
  <si>
    <t>801632181V</t>
  </si>
  <si>
    <t>SEVARETNAM  ACHCHUTHAN</t>
  </si>
  <si>
    <t>2026-05-22</t>
  </si>
  <si>
    <t>466</t>
  </si>
  <si>
    <t>WM/MF/087/8243</t>
  </si>
  <si>
    <t>200368110821</t>
  </si>
  <si>
    <t xml:space="preserve">KODIPPILIGE DINUSHI  NIMANTHIKA KUMARI </t>
  </si>
  <si>
    <t xml:space="preserve">0753225176 </t>
  </si>
  <si>
    <t>AGGAHAKELE BALAGALA ,AMBAGASHDOWA</t>
  </si>
  <si>
    <t>200017202270</t>
  </si>
  <si>
    <t xml:space="preserve">MADAWATHTHA GRDARA  KAVINDA DEEPAL </t>
  </si>
  <si>
    <t>467</t>
  </si>
  <si>
    <t>KUNDUMADU 01</t>
  </si>
  <si>
    <t>PT/MF/007/8268</t>
  </si>
  <si>
    <t>197382903568</t>
  </si>
  <si>
    <t>KANAPATHI  YOGESWARY</t>
  </si>
  <si>
    <t>0773231169</t>
  </si>
  <si>
    <t>821082951V</t>
  </si>
  <si>
    <t>KANAPADI  RASIKUMAR</t>
  </si>
  <si>
    <t>468</t>
  </si>
  <si>
    <t>KARAITHEEVU</t>
  </si>
  <si>
    <t>KM/MF/007/8285</t>
  </si>
  <si>
    <t>197777903306</t>
  </si>
  <si>
    <t>IRUTHAYAM  JAYARANI</t>
  </si>
  <si>
    <t>0757847727</t>
  </si>
  <si>
    <t>0,184C,SIVAN KOVIL ROAD,KARATHIVU</t>
  </si>
  <si>
    <t>200522400161</t>
  </si>
  <si>
    <t>PUVANESAN  NINOJAN</t>
  </si>
  <si>
    <t>469</t>
  </si>
  <si>
    <t>WM/MF/087/8288</t>
  </si>
  <si>
    <t>837831571V</t>
  </si>
  <si>
    <t>MATHARA VITHARANALAGE INDUKA  PRIYADARSHANI</t>
  </si>
  <si>
    <t>0725607671</t>
  </si>
  <si>
    <t>AGGAHAKALE,BALAGALA,AMBAGASDOWA</t>
  </si>
  <si>
    <t>198102705148</t>
  </si>
  <si>
    <t xml:space="preserve">WIJESINGHE MUDIYANSELAGE SANJEEWA  WIJESINGHA </t>
  </si>
  <si>
    <t>2026-07-07</t>
  </si>
  <si>
    <t>470</t>
  </si>
  <si>
    <t>BD/MF/065/8319</t>
  </si>
  <si>
    <t>787652131V</t>
  </si>
  <si>
    <t>ATHTHANAYAKA MUDIYANSELAGE INOKA  CHATHURANGANI</t>
  </si>
  <si>
    <t>0743631073</t>
  </si>
  <si>
    <t>NO.175,SINGHAPUTA ,UPPER DIVISION ,BOGHAMADITHTHA,HALIELA,BADULLA</t>
  </si>
  <si>
    <t>200565402642</t>
  </si>
  <si>
    <t>ANJANA  DEWMINI</t>
  </si>
  <si>
    <t>471</t>
  </si>
  <si>
    <t>WM/MF/081/8325</t>
  </si>
  <si>
    <t>199966110546</t>
  </si>
  <si>
    <t>VELU SELVARAJ  DANALACHCHAMI</t>
  </si>
  <si>
    <t>0756180272</t>
  </si>
  <si>
    <t>NO.221,KOVILA ASALA,UMANKADURA,,DIYATHALAWA.</t>
  </si>
  <si>
    <t>646124409V</t>
  </si>
  <si>
    <t xml:space="preserve">VELU  CHITHRAKANTHI </t>
  </si>
  <si>
    <t>DEWALAYA ASALA,UMANKADURA,,DIYATHALAWA.</t>
  </si>
  <si>
    <t>472</t>
  </si>
  <si>
    <t>WM/MF/091/8327</t>
  </si>
  <si>
    <t>196574103313</t>
  </si>
  <si>
    <t>RAJAPAKSHA MUDIYANSELAGE   SOMALATHA  KUMARI</t>
  </si>
  <si>
    <t>0711375367</t>
  </si>
  <si>
    <t>DIYAMARUWA, IDAMA,ETTALAPITIYA,BANDARAWELA</t>
  </si>
  <si>
    <t>200061110043</t>
  </si>
  <si>
    <t>BALAKRISHNAN  DINUSHA  SHANTHI</t>
  </si>
  <si>
    <t>DIYAMARUWA IDAMA,IDAMA,ETTALAPITIYA,BANDARAWELA</t>
  </si>
  <si>
    <t>2026-04-22</t>
  </si>
  <si>
    <t>473</t>
  </si>
  <si>
    <t>WM/MF/091/8328</t>
  </si>
  <si>
    <t>666631595V</t>
  </si>
  <si>
    <t>HEWAGAMAGE SUNANDA  ROHINI FONSEKA</t>
  </si>
  <si>
    <t>0740321657</t>
  </si>
  <si>
    <t>NO.31,GODEWATHTHA,AMUNUDOWA,BANDARAWELA</t>
  </si>
  <si>
    <t>703030386V</t>
  </si>
  <si>
    <t>WEERASINGHA MUDIYANSELAGE   PALITHA WEERASINGHA</t>
  </si>
  <si>
    <t>KIRAWANABISSA,AMUNUDOWA,BANDARAWELA</t>
  </si>
  <si>
    <t>474</t>
  </si>
  <si>
    <t>WM/MF/087/8329</t>
  </si>
  <si>
    <t>198953004000</t>
  </si>
  <si>
    <t xml:space="preserve">AIYASAMI KANAPATHIGE  KUSUMAWATHI </t>
  </si>
  <si>
    <t>0719960899</t>
  </si>
  <si>
    <t>842991994V</t>
  </si>
  <si>
    <t xml:space="preserve">GALLE DURAYALAGE  PATHMASIRI </t>
  </si>
  <si>
    <t>475</t>
  </si>
  <si>
    <t>KUNDUMADU 05</t>
  </si>
  <si>
    <t>PT/MF/023/8345</t>
  </si>
  <si>
    <t>967774227V</t>
  </si>
  <si>
    <t>YOGANATHAN  VANITHA</t>
  </si>
  <si>
    <t>0758560626</t>
  </si>
  <si>
    <t xml:space="preserve"> ,KUNDUMADU,POTTUVIL 09</t>
  </si>
  <si>
    <t>830483837V</t>
  </si>
  <si>
    <t>KANAKARATNAM  THAVARAJA</t>
  </si>
  <si>
    <t>2026-03-09</t>
  </si>
  <si>
    <t>476</t>
  </si>
  <si>
    <t>LOW GURUDAN</t>
  </si>
  <si>
    <t>MSK/MF/036/8334</t>
  </si>
  <si>
    <t>885594000V</t>
  </si>
  <si>
    <t>SUBRAMANIYAM  SELVI</t>
  </si>
  <si>
    <t>0763524631</t>
  </si>
  <si>
    <t>STOKE HOME ESTATE LOWGURDEN DIVISION ,UPCOT</t>
  </si>
  <si>
    <t>871134758V</t>
  </si>
  <si>
    <t xml:space="preserve">PONNAIYA  JEYAPRAGASAM </t>
  </si>
  <si>
    <t>STOKEHOME ESTATE LOWGURDEN DIVISION ,UPCOT</t>
  </si>
  <si>
    <t>2026-03-06</t>
  </si>
  <si>
    <t>477</t>
  </si>
  <si>
    <t>MSK/MF/036/8335</t>
  </si>
  <si>
    <t>918095071V</t>
  </si>
  <si>
    <t xml:space="preserve">PONNAIYA  RAJAKUMARY </t>
  </si>
  <si>
    <t>0703107980</t>
  </si>
  <si>
    <t>STOKE HOME ESTATE LOWGURDEN DIVISION ,MASKELIYA</t>
  </si>
  <si>
    <t>199203602184</t>
  </si>
  <si>
    <t xml:space="preserve">VEERAPPAN  VISHVARAJA </t>
  </si>
  <si>
    <t>478</t>
  </si>
  <si>
    <t>KOMARI 03</t>
  </si>
  <si>
    <t>PT/MF/017/8347</t>
  </si>
  <si>
    <t>199769910148</t>
  </si>
  <si>
    <t>NAVARETNAM  NANCY</t>
  </si>
  <si>
    <t>0768906682</t>
  </si>
  <si>
    <t>199731301648</t>
  </si>
  <si>
    <t>SATHTHIYARASA  KATHISAN</t>
  </si>
  <si>
    <t>479</t>
  </si>
  <si>
    <t>PT/MF/017/8349</t>
  </si>
  <si>
    <t>199858810029</t>
  </si>
  <si>
    <t>MAHENDRAN  GAYATHTHRI</t>
  </si>
  <si>
    <t>067461306</t>
  </si>
  <si>
    <t>912400646V</t>
  </si>
  <si>
    <t>KATHIRKAMATHAMBY JEYASEELAN  JEYAKANTHAN</t>
  </si>
  <si>
    <t>480</t>
  </si>
  <si>
    <t>KANDEGEDARA</t>
  </si>
  <si>
    <t>BD/MF/075/8358</t>
  </si>
  <si>
    <t>757532310V</t>
  </si>
  <si>
    <t>SEWKENDA MUDIYANSELAGE MAYURI KALPANA  KUMARI  DISSANAYAKA</t>
  </si>
  <si>
    <t>0764040146</t>
  </si>
  <si>
    <t>NO.61 DIYANAWALA,KURIELLAGAMA, KANDEGEDARA,LUNUGALA,BADULLA</t>
  </si>
  <si>
    <t>732262946V</t>
  </si>
  <si>
    <t>MOHEEDEEN MEERA MOHOMAD  AMEER</t>
  </si>
  <si>
    <t>NO.61 DIYANAWALA,KURIELLAGAMA, KANDEGEDARA,BADULLA</t>
  </si>
  <si>
    <t>481</t>
  </si>
  <si>
    <t>MASKELIYA  4th STREET</t>
  </si>
  <si>
    <t>MSK/MF/086/8380</t>
  </si>
  <si>
    <t>198062504053</t>
  </si>
  <si>
    <t>SANGARALINGAM  SASIKALA</t>
  </si>
  <si>
    <t>0763490046</t>
  </si>
  <si>
    <t>813584999V</t>
  </si>
  <si>
    <t xml:space="preserve">SANGAR  DEVANAYAGAM </t>
  </si>
  <si>
    <t>BLOOMFILD DIVISION BROWNSWICK ESTATE ,MASKELIYA</t>
  </si>
  <si>
    <t>482</t>
  </si>
  <si>
    <t>WM/MF/091/8418</t>
  </si>
  <si>
    <t>867994246V</t>
  </si>
  <si>
    <t xml:space="preserve">WELIHINNAGE SHYAMALI PRIYANGIKA  KUMARI WIJESINGHA </t>
  </si>
  <si>
    <t>0725409562</t>
  </si>
  <si>
    <t>"SAJITH SEWANA ",SINNAMALIGATHENNA,WEWATHENNA,BANDARAWELLA</t>
  </si>
  <si>
    <t>200719904517</t>
  </si>
  <si>
    <t>ABEYKOON MUDIYANSELAGE AVISHKA  SITHMINA KARUNARATHNA</t>
  </si>
  <si>
    <t>NO.51,SINNAMALIGATHENNA,WEWATHENNA</t>
  </si>
  <si>
    <t>483</t>
  </si>
  <si>
    <t>PT/MF/017/8431</t>
  </si>
  <si>
    <t>696613990V</t>
  </si>
  <si>
    <t>SUBRAMANIYAM  NIRMALADEVI</t>
  </si>
  <si>
    <t>0741198747</t>
  </si>
  <si>
    <t>2026-03-13</t>
  </si>
  <si>
    <t>484</t>
  </si>
  <si>
    <t>RM NAGER 03</t>
  </si>
  <si>
    <t>PT/MF/029/8444</t>
  </si>
  <si>
    <t>199854010302</t>
  </si>
  <si>
    <t>MOHAMMATHU FALEEL  ALJIYA BANU</t>
  </si>
  <si>
    <t>0754498527</t>
  </si>
  <si>
    <t xml:space="preserve"> ,VICTOR ESTATE,ARUGAMBAY ROAD, KALAPPUKATTU,POTTUVIL-P/05</t>
  </si>
  <si>
    <t>717974549V</t>
  </si>
  <si>
    <t xml:space="preserve">SEENI MOHAMATHU  SALEEMA </t>
  </si>
  <si>
    <t>485</t>
  </si>
  <si>
    <t>PANAMA NORTH</t>
  </si>
  <si>
    <t>PT/MF/046/8491</t>
  </si>
  <si>
    <t>197765301952</t>
  </si>
  <si>
    <t>PUSHPARAJ  THAMILINI</t>
  </si>
  <si>
    <t>0713595336</t>
  </si>
  <si>
    <t xml:space="preserve"> ,ABESINGHAPURA,PANAMA NORTH,PANAMA.</t>
  </si>
  <si>
    <t>701693671V</t>
  </si>
  <si>
    <t>THAMOTHARAM  RAJENDIRAM</t>
  </si>
  <si>
    <t>486</t>
  </si>
  <si>
    <t>PASARICHCHENAI 01</t>
  </si>
  <si>
    <t>PT/MF/031/8492</t>
  </si>
  <si>
    <t>845554668V</t>
  </si>
  <si>
    <t>UMARSHHIBU  HABEEBA UMMA</t>
  </si>
  <si>
    <t>0765259509</t>
  </si>
  <si>
    <t xml:space="preserve"> ,MAIN STREET ,PASARICHENAI,POTTUVIL</t>
  </si>
  <si>
    <t>199650110087</t>
  </si>
  <si>
    <t>SAHABDEEN DILSHATH  BANU</t>
  </si>
  <si>
    <t>487</t>
  </si>
  <si>
    <t>GALBOKKA</t>
  </si>
  <si>
    <t>BD/MF/081/8455</t>
  </si>
  <si>
    <t>200370912671</t>
  </si>
  <si>
    <t>PILOMINA  SELWENDRAN</t>
  </si>
  <si>
    <t>0768918349</t>
  </si>
  <si>
    <t>ELTAB ESTATE,GALBOKKA DIVISION,PASSARA,BADULLA</t>
  </si>
  <si>
    <t>932403412V</t>
  </si>
  <si>
    <t>THEWATHAS  THUSHIYANANDAN</t>
  </si>
  <si>
    <t>488</t>
  </si>
  <si>
    <t>BD/MF/081/8456</t>
  </si>
  <si>
    <t>955074548V</t>
  </si>
  <si>
    <t>VEERASAMI  SIDADEVI</t>
  </si>
  <si>
    <t>0770558436</t>
  </si>
  <si>
    <t>LINE NO.08,GALBOKKA ESTATE,ELTAB ESTATE,PASSARA,BADULLA</t>
  </si>
  <si>
    <t>197906500930</t>
  </si>
  <si>
    <t>THANGAWEL  NADARAJA</t>
  </si>
  <si>
    <t>489</t>
  </si>
  <si>
    <t>BD/MF/081/8457</t>
  </si>
  <si>
    <t>197477404793</t>
  </si>
  <si>
    <t>SOKKALINGAM  PUSPALEELA</t>
  </si>
  <si>
    <t>0763547965</t>
  </si>
  <si>
    <t>GALBOKKA ESTATE,ELTAB ESTATE,PASSARA,BADULLA</t>
  </si>
  <si>
    <t>197962604837</t>
  </si>
  <si>
    <t>SOKKALINGAM  PUMALAR</t>
  </si>
  <si>
    <t>NO.58,GALBOKKA ESTATE,ELTAB ESTATE,PASSARA,BADULLA</t>
  </si>
  <si>
    <t>490</t>
  </si>
  <si>
    <t>LUCCOMBE BAZAR</t>
  </si>
  <si>
    <t>MSK/MF/027/8462</t>
  </si>
  <si>
    <t>815383621V</t>
  </si>
  <si>
    <t>P.   GANTHIMATHY</t>
  </si>
  <si>
    <t>0763645575</t>
  </si>
  <si>
    <t>732131930V</t>
  </si>
  <si>
    <t>T.  MATHIVANNAN</t>
  </si>
  <si>
    <t>491</t>
  </si>
  <si>
    <t>GANGEWATHA 56</t>
  </si>
  <si>
    <t>MSK/MF/019/8463</t>
  </si>
  <si>
    <t>707392681V</t>
  </si>
  <si>
    <t>VAIYAPURI  LETCHUMY</t>
  </si>
  <si>
    <t>0756751675</t>
  </si>
  <si>
    <t>GANGEWATHA 56,MASKELIYA</t>
  </si>
  <si>
    <t>930140317V</t>
  </si>
  <si>
    <t>M.   MATHIYALAGAN</t>
  </si>
  <si>
    <t>2026-08-08</t>
  </si>
  <si>
    <t>492</t>
  </si>
  <si>
    <t>KODDAIKALLAR 01IJ</t>
  </si>
  <si>
    <t>KM/MF/012/8501</t>
  </si>
  <si>
    <t>200563800804</t>
  </si>
  <si>
    <t>YOGARASA  MITHUSHINI</t>
  </si>
  <si>
    <t>0773311047</t>
  </si>
  <si>
    <t>0,MARKETROAD KODDAIKALLAR</t>
  </si>
  <si>
    <t>199903810310</t>
  </si>
  <si>
    <t>RAVI  RENUKANTH</t>
  </si>
  <si>
    <t>2026-03-19</t>
  </si>
  <si>
    <t>493</t>
  </si>
  <si>
    <t>KM/MF/012/8512</t>
  </si>
  <si>
    <t>198061800050</t>
  </si>
  <si>
    <t>VINITHARAN  SUGIRTHA</t>
  </si>
  <si>
    <t>0764636194</t>
  </si>
  <si>
    <t>801625630V</t>
  </si>
  <si>
    <t xml:space="preserve"> ALAGUTHURAI VINITHARAN</t>
  </si>
  <si>
    <t>494</t>
  </si>
  <si>
    <t>MAYILWATHTHA</t>
  </si>
  <si>
    <t>MSK/MF/060/8472</t>
  </si>
  <si>
    <t>200159602734</t>
  </si>
  <si>
    <t>KUMAR  DISANA</t>
  </si>
  <si>
    <t>0755015630</t>
  </si>
  <si>
    <t>BARGANI DIVISION,UPCOT</t>
  </si>
  <si>
    <t>199804310173</t>
  </si>
  <si>
    <t>RAJESWARAN  KANAGASUNDHARAM</t>
  </si>
  <si>
    <t>BAGINI DIVISION , FAIRLAVUN ESTATE,UPCOT,MASKELIYA</t>
  </si>
  <si>
    <t>495</t>
  </si>
  <si>
    <t>VALATHAPITTY -002</t>
  </si>
  <si>
    <t>KV/MF/034/8481</t>
  </si>
  <si>
    <t>907023648V</t>
  </si>
  <si>
    <t>VELLAYAN  VINORANJINI</t>
  </si>
  <si>
    <t>0754227307</t>
  </si>
  <si>
    <t>0,NEW VILAGE NEW VALATHAPITY</t>
  </si>
  <si>
    <t>637063570V</t>
  </si>
  <si>
    <t>VELLAYAN  SUVENTHIRATHEVI</t>
  </si>
  <si>
    <t>496</t>
  </si>
  <si>
    <t>SELVAPURAM 01</t>
  </si>
  <si>
    <t>PT/MF/001/8515</t>
  </si>
  <si>
    <t>200075004344</t>
  </si>
  <si>
    <t>PIRAISOODI  JEYAPRATHA</t>
  </si>
  <si>
    <t>0729059248</t>
  </si>
  <si>
    <t>199811110385</t>
  </si>
  <si>
    <t>YOKANADAN  SUVENDRAN</t>
  </si>
  <si>
    <t>497</t>
  </si>
  <si>
    <t>PT/MF/001/8514</t>
  </si>
  <si>
    <t>200650500230</t>
  </si>
  <si>
    <t>JEEVARASA  LUKSHIKA</t>
  </si>
  <si>
    <t>0742216239</t>
  </si>
  <si>
    <t>977104432V</t>
  </si>
  <si>
    <t>JEEVARASA  SALINI</t>
  </si>
  <si>
    <t xml:space="preserve"> ,SELVAPURAM, KOMARI 02</t>
  </si>
  <si>
    <t>498</t>
  </si>
  <si>
    <t>PT/MF/001/8513</t>
  </si>
  <si>
    <t>937204248V</t>
  </si>
  <si>
    <t>JOGANANTHAM  RAJINI</t>
  </si>
  <si>
    <t>0770210897</t>
  </si>
  <si>
    <t>766672701V</t>
  </si>
  <si>
    <t>MURUGAPILLA  SATHYAKALA</t>
  </si>
  <si>
    <t>499</t>
  </si>
  <si>
    <t>WM/MF/002/8516</t>
  </si>
  <si>
    <t>867153284V</t>
  </si>
  <si>
    <t>GONHEWALAGE  WATHSALA HIMALI</t>
  </si>
  <si>
    <t>52/C,YAYE GEDARA,MAWITHIKUMBURA,GURUTHALAWA</t>
  </si>
  <si>
    <t>515560750V</t>
  </si>
  <si>
    <t>NAMMUNI ARACHCHILAGE  KALYANAWATHI</t>
  </si>
  <si>
    <t>MAWITHIKUMBURA,GURUTHALAWA</t>
  </si>
  <si>
    <t>500</t>
  </si>
  <si>
    <t>WM/MF/002/8517</t>
  </si>
  <si>
    <t>908271874V</t>
  </si>
  <si>
    <t>GAMHEWAYALAGE NADEESHA  AMALI</t>
  </si>
  <si>
    <t>0711504546</t>
  </si>
  <si>
    <t>PRIYASEWANA 52/C MAWITHIKUBURA,,GURUTHALAWA</t>
  </si>
  <si>
    <t>626315925V</t>
  </si>
  <si>
    <t>NANTHILAKA PANIKKIYALAGE    PEMAWATHI</t>
  </si>
  <si>
    <t>ELLA,DADUGOLLA,,WELIMADA</t>
  </si>
  <si>
    <t>501</t>
  </si>
  <si>
    <t>SAPPUKADE</t>
  </si>
  <si>
    <t>WM/MF/075/8521</t>
  </si>
  <si>
    <t>686123251V</t>
  </si>
  <si>
    <t>KARUPAYIYA  WIJAYALAKSHMI</t>
  </si>
  <si>
    <t>0773794443</t>
  </si>
  <si>
    <t>KODIKARA WATHTHA,DIMUTHUGAMA,,NUGATHALAWA</t>
  </si>
  <si>
    <t>640843195X</t>
  </si>
  <si>
    <t xml:space="preserve">RASAYIYA  MUNISAMI </t>
  </si>
  <si>
    <t>502</t>
  </si>
  <si>
    <t>BD/MF/064/8522</t>
  </si>
  <si>
    <t>837784859V</t>
  </si>
  <si>
    <t>SELWARAJ   PARAMARANI</t>
  </si>
  <si>
    <t>0783985251</t>
  </si>
  <si>
    <t>ELLAWEWELA ESTATE,BANDARAWELA</t>
  </si>
  <si>
    <t>842505011V</t>
  </si>
  <si>
    <t>WELAYUDAM    GHANAPRAKASHAM</t>
  </si>
  <si>
    <t>503</t>
  </si>
  <si>
    <t>BD/MF/064/8523</t>
  </si>
  <si>
    <t>857334663V</t>
  </si>
  <si>
    <t>SELWARAJ   THIRUSELWAM</t>
  </si>
  <si>
    <t>0757669442</t>
  </si>
  <si>
    <t>ELLEWELA ESTATE,BANDARAWELA</t>
  </si>
  <si>
    <t>860804670V</t>
  </si>
  <si>
    <t>WELAYUDAM   SAMMUGARAJ</t>
  </si>
  <si>
    <t>504</t>
  </si>
  <si>
    <t>GARDMORE</t>
  </si>
  <si>
    <t>MSK/MF/050/8524</t>
  </si>
  <si>
    <t>916953798V</t>
  </si>
  <si>
    <t xml:space="preserve">KASIVEL  SABITHAKUMARY </t>
  </si>
  <si>
    <t>0743150005</t>
  </si>
  <si>
    <t>GOETHEE ESTATE ,MASKELIYA</t>
  </si>
  <si>
    <t>901723575V</t>
  </si>
  <si>
    <t xml:space="preserve">PARIPIURANAM  KALIDHASH </t>
  </si>
  <si>
    <t>GORTHEE ESTATE ,MASKELIYA</t>
  </si>
  <si>
    <t>505</t>
  </si>
  <si>
    <t>AK/MF/014/8529</t>
  </si>
  <si>
    <t>197173703456</t>
  </si>
  <si>
    <t>VELLASAMY  VALLIPILLAI</t>
  </si>
  <si>
    <t>0753787216</t>
  </si>
  <si>
    <t xml:space="preserve"> ,1ST ROAD,GAYATHIRI VILLAGE,THIRUKKOVIL 04</t>
  </si>
  <si>
    <t>975481654V</t>
  </si>
  <si>
    <t>SATKUNAM  THADSAYINI</t>
  </si>
  <si>
    <t>506</t>
  </si>
  <si>
    <t>KM/MF/006/8532</t>
  </si>
  <si>
    <t>200259201238</t>
  </si>
  <si>
    <t>ITHYAKUMAR  SINEKA</t>
  </si>
  <si>
    <t>0741670326</t>
  </si>
  <si>
    <t>0,0BEACH ROAD,KALMUNAI</t>
  </si>
  <si>
    <t>199934513148</t>
  </si>
  <si>
    <t>VIJAYARASU  VIJEYADHARSHAN</t>
  </si>
  <si>
    <t>507</t>
  </si>
  <si>
    <t>CHENAIKUDIRUPPU -02</t>
  </si>
  <si>
    <t>KM/MF/014/8539</t>
  </si>
  <si>
    <t>200456800288</t>
  </si>
  <si>
    <t>MAITHU  THANUJA</t>
  </si>
  <si>
    <t>0750548283</t>
  </si>
  <si>
    <t xml:space="preserve">0,KITTAGI ROAD NATPITIMUNAI </t>
  </si>
  <si>
    <t>198059200033</t>
  </si>
  <si>
    <t>AARUMUGAM  JEYANTHI</t>
  </si>
  <si>
    <t>508</t>
  </si>
  <si>
    <t>KM/MF/014/8540</t>
  </si>
  <si>
    <t>197374502433</t>
  </si>
  <si>
    <t>RAJATHURAI  VASANTHI</t>
  </si>
  <si>
    <t>0755983462</t>
  </si>
  <si>
    <t>0,NATPITIMUANI 6 KALMUNAI</t>
  </si>
  <si>
    <t>196986001698</t>
  </si>
  <si>
    <t>KANAGAREDNAM  SUHIRTHAMALAR</t>
  </si>
  <si>
    <t>509</t>
  </si>
  <si>
    <t>CHENAIKUDIYRUPPU</t>
  </si>
  <si>
    <t>KM/MF/013/8549</t>
  </si>
  <si>
    <t>197385203024</t>
  </si>
  <si>
    <t>VELUPILLAI  PIREMALATHA</t>
  </si>
  <si>
    <t>0764835156</t>
  </si>
  <si>
    <t>0,VIVEKANDA ROAD NATPITIMUNAI</t>
  </si>
  <si>
    <t>196622610064</t>
  </si>
  <si>
    <t>ABDUL CAREEM  MOHAMED ABSALEE</t>
  </si>
  <si>
    <t>510</t>
  </si>
  <si>
    <t>KM/MF/013/8551</t>
  </si>
  <si>
    <t>786841364V</t>
  </si>
  <si>
    <t>SINNATHURAI   SATHIYA</t>
  </si>
  <si>
    <t>0752143920</t>
  </si>
  <si>
    <t>680584222V</t>
  </si>
  <si>
    <t>ETHAL  REETILIMA</t>
  </si>
  <si>
    <t>2026-06-28</t>
  </si>
  <si>
    <t>511</t>
  </si>
  <si>
    <t>AMBEGODA</t>
  </si>
  <si>
    <t>WM/MF/026/8542</t>
  </si>
  <si>
    <t>837282772V</t>
  </si>
  <si>
    <t>THAMMITIYA GODAGE THUSHANI  KANCHANA</t>
  </si>
  <si>
    <t>0778039566</t>
  </si>
  <si>
    <t>KITHULDOWA,BANDARAWELLA</t>
  </si>
  <si>
    <t>916972911V</t>
  </si>
  <si>
    <t>EDIRISINGHA ARACHCHIGE IRESHA  KUMARI</t>
  </si>
  <si>
    <t>NO.54/2,WELIMADA ROAD,DIYABIBILA,BANDARAWELA</t>
  </si>
  <si>
    <t>512</t>
  </si>
  <si>
    <t>GOWARAWILA</t>
  </si>
  <si>
    <t>MSK/MF/178/8554</t>
  </si>
  <si>
    <t>935181275V</t>
  </si>
  <si>
    <t xml:space="preserve">MAYILVAGANAM  PREMALOGINI </t>
  </si>
  <si>
    <t>072178576</t>
  </si>
  <si>
    <t>GANGEWATHTHA NORTON ROAD ,MASKELIYA</t>
  </si>
  <si>
    <t>820271092V</t>
  </si>
  <si>
    <t xml:space="preserve">KALIMUTHTHU  SEGAR  </t>
  </si>
  <si>
    <t>513</t>
  </si>
  <si>
    <t>WM/MF/098/8571</t>
  </si>
  <si>
    <t>845670633V</t>
  </si>
  <si>
    <t>RATHANAYAKA MUDIYANSELAGE   LATHA  MANGALIKA</t>
  </si>
  <si>
    <t>0760519214</t>
  </si>
  <si>
    <t>NIKAWETAWELA,SIRIPURA,NUGATHALAWA</t>
  </si>
  <si>
    <t>200783503380</t>
  </si>
  <si>
    <t xml:space="preserve">WIJERATHNA WIJESINGHA MUDIYANSELAGE CHATHUMINI  MADUWANTHI WEERASINGHA </t>
  </si>
  <si>
    <t>514</t>
  </si>
  <si>
    <t>Sumudugama</t>
  </si>
  <si>
    <t>BI/MF/044/8576</t>
  </si>
  <si>
    <t>686104702V</t>
  </si>
  <si>
    <t>WEERASINGHA RAJENDRA PATABADIGE ROHINI  SIRIYALATHA</t>
  </si>
  <si>
    <t>0772015475</t>
  </si>
  <si>
    <t>31/4 BOLLATHTHAWELA ,LUNUGALA</t>
  </si>
  <si>
    <t>199222800690</t>
  </si>
  <si>
    <t>KAHAVISHTA PARANAGE SHIRAN  PUSHPAKUMARA</t>
  </si>
  <si>
    <t>LUNUGALA,LUNUGALA</t>
  </si>
  <si>
    <t>515</t>
  </si>
  <si>
    <t>BD/MF/027/8579</t>
  </si>
  <si>
    <t>197758303955</t>
  </si>
  <si>
    <t>SETHUGE  NILUKA  SAMANTHI</t>
  </si>
  <si>
    <t>0716962397</t>
  </si>
  <si>
    <t>SAMOOHA GOVIPALA,UDUWARA,07MILE,POST,DEMODARA, BADULLA</t>
  </si>
  <si>
    <t>198103102610</t>
  </si>
  <si>
    <t>SINNAMUTHTHU KATHAN  NANDAKUMAR</t>
  </si>
  <si>
    <t>516</t>
  </si>
  <si>
    <t>BI/MF/008/8583</t>
  </si>
  <si>
    <t>928633888V</t>
  </si>
  <si>
    <t>SUBRAMANIYAM   KOMATHI</t>
  </si>
  <si>
    <t>0760071027</t>
  </si>
  <si>
    <t>ADAWATTHA ,LUNUGALA</t>
  </si>
  <si>
    <t>881713705V</t>
  </si>
  <si>
    <t>RAJENDRAN  DINKUMAR</t>
  </si>
  <si>
    <t>517</t>
  </si>
  <si>
    <t>DIYATHALAWA 03</t>
  </si>
  <si>
    <t>WM/MF/110/8704</t>
  </si>
  <si>
    <t>745293689V</t>
  </si>
  <si>
    <t>THENNAKOON MUDIYANSELAGE   SAKUNTHALA  KUMARI THENNAKOON</t>
  </si>
  <si>
    <t>0711386241</t>
  </si>
  <si>
    <t>NO.09,BOYER ROAD,DIYATHALAWA.</t>
  </si>
  <si>
    <t>196807210030</t>
  </si>
  <si>
    <t>GAMAGE DON SARATH  RANASINGHA</t>
  </si>
  <si>
    <t>2026-03-27</t>
  </si>
  <si>
    <t>518</t>
  </si>
  <si>
    <t>GANETHANNA</t>
  </si>
  <si>
    <t>WM/MF/106/8714</t>
  </si>
  <si>
    <t>897472503V</t>
  </si>
  <si>
    <t>JAMEKA DURAYALAGE DEEPIKA ARUNA  SHANTHI</t>
  </si>
  <si>
    <t>0705285945</t>
  </si>
  <si>
    <t>ANKELIGODA,KUMARAPATTIYA,AMBAGASDOWA</t>
  </si>
  <si>
    <t>640413760V</t>
  </si>
  <si>
    <t>GANHEWAGE  CHANDRASENA</t>
  </si>
  <si>
    <t>2026-08-01</t>
  </si>
  <si>
    <t>519</t>
  </si>
  <si>
    <t>DARAGALA</t>
  </si>
  <si>
    <t>BD/MF/014/8788</t>
  </si>
  <si>
    <t>885533078V</t>
  </si>
  <si>
    <t>DISSANAYAKA MUDIYANSELAGE  INDRANI</t>
  </si>
  <si>
    <t>0762020455</t>
  </si>
  <si>
    <t>NEW COLANIYA,07TH MILE POST ,UDUWARA,BADULLA</t>
  </si>
  <si>
    <t>718381681V</t>
  </si>
  <si>
    <t>MANIK HITIHAMI MUDIYANSELAGE LAKMINI CHAMILA  SIRISENA</t>
  </si>
  <si>
    <t>HAPUGOLLA, UDUWARA, HALIELA,BADULLA</t>
  </si>
  <si>
    <t>520</t>
  </si>
  <si>
    <t>THETHATHIVU 2</t>
  </si>
  <si>
    <t>KV/MF/058/9061</t>
  </si>
  <si>
    <t>197752700900</t>
  </si>
  <si>
    <t xml:space="preserve">GANAPATHIPILLAI   SASILEELAVATHY </t>
  </si>
  <si>
    <t>200517605503</t>
  </si>
  <si>
    <t>THSAIVEERASINGAM  JANUKANTH</t>
  </si>
  <si>
    <t>Date</t>
  </si>
  <si>
    <t>Count of Loan No</t>
  </si>
  <si>
    <t>Grand Total</t>
  </si>
  <si>
    <t>Yes</t>
  </si>
  <si>
    <t>Region</t>
  </si>
  <si>
    <t>All OC</t>
  </si>
  <si>
    <t>Not Paid OC Loans</t>
  </si>
  <si>
    <t>Paid OC Loans</t>
  </si>
  <si>
    <t>Precentage</t>
  </si>
  <si>
    <t>no</t>
  </si>
  <si>
    <t>Client</t>
  </si>
  <si>
    <t>Disbursement Date</t>
  </si>
  <si>
    <t>Rental</t>
  </si>
  <si>
    <t>Current Arrears + Debit</t>
  </si>
  <si>
    <t>Full Balance</t>
  </si>
  <si>
    <t>M.I. FATHIMA ISHARA</t>
  </si>
  <si>
    <t>K.D. GHANAWATHI</t>
  </si>
  <si>
    <t xml:space="preserve">A.G.A. ERANDATHI GAMAGE </t>
  </si>
  <si>
    <t>U.L.P. SURANGI PERERA</t>
  </si>
  <si>
    <t>U. NAWARATHNA</t>
  </si>
  <si>
    <t>S. DILANI</t>
  </si>
  <si>
    <t>K. JAYALETCHUMI</t>
  </si>
  <si>
    <t>L. MATHIVATHANI</t>
  </si>
  <si>
    <t>S. MAGESWARY</t>
  </si>
  <si>
    <t>R. KOWSELYA</t>
  </si>
  <si>
    <t>M. KAMALANAYAGI</t>
  </si>
  <si>
    <t xml:space="preserve">E.M.M. MANGALIKA </t>
  </si>
  <si>
    <t>V. SHARMI</t>
  </si>
  <si>
    <t>R. THAMILSELVI</t>
  </si>
  <si>
    <t>M.  KALIYAMMA</t>
  </si>
  <si>
    <t>S.M.A. PRIYANGANI RAMANAYAKE</t>
  </si>
  <si>
    <t>S. THILAGESWARY</t>
  </si>
  <si>
    <t>S. CHANDRIKA</t>
  </si>
  <si>
    <t>A. MEDONA MERY</t>
  </si>
  <si>
    <t>S. TEEBA</t>
  </si>
  <si>
    <t>S.R. SATHYA PRIYA</t>
  </si>
  <si>
    <t>A. MAYALAGI</t>
  </si>
  <si>
    <t>K. MARUDHAI</t>
  </si>
  <si>
    <t xml:space="preserve"> MALLIKA</t>
  </si>
  <si>
    <t>D. KOBIKA</t>
  </si>
  <si>
    <t>S. DEEPIKA</t>
  </si>
  <si>
    <t>A. SELVATH MERY</t>
  </si>
  <si>
    <t>L.  KIRUTHIKA</t>
  </si>
  <si>
    <t>K.M.K. THILINI MADUSHANI</t>
  </si>
  <si>
    <t>R. MAGALECHCHAMI</t>
  </si>
  <si>
    <t>M. CHITHRADEWI</t>
  </si>
  <si>
    <t>E.L. NIRMALA SOMASIRI</t>
  </si>
  <si>
    <t>D.M. KUSUMAWATHI</t>
  </si>
  <si>
    <t>J.D. KUSUMAWATHI</t>
  </si>
  <si>
    <t>W.M. SHIROMANI WIJESEKARA</t>
  </si>
  <si>
    <t>M. WIJELALITHA</t>
  </si>
  <si>
    <t>A.K. RAHUMAN BIBI</t>
  </si>
  <si>
    <t xml:space="preserve">I. NIROSHANI </t>
  </si>
  <si>
    <t>M. MANIMALA</t>
  </si>
  <si>
    <t>M. KANAGAMMA</t>
  </si>
  <si>
    <t>P. BAWANI</t>
  </si>
  <si>
    <t>A. KAVITHA</t>
  </si>
  <si>
    <t>M.J. ISANKA DILRUKSHI SITHARA</t>
  </si>
  <si>
    <t>S.  JAYALETCHIMI</t>
  </si>
  <si>
    <t>S. PACHAYAMMA</t>
  </si>
  <si>
    <t>A. JEEVITHA</t>
  </si>
  <si>
    <t>M. WIJI</t>
  </si>
  <si>
    <t xml:space="preserve">T.M.N. DILINI </t>
  </si>
  <si>
    <t>A. SARASTINA</t>
  </si>
  <si>
    <t>U. KIKILADEVI</t>
  </si>
  <si>
    <t>M. GOWSALYA</t>
  </si>
  <si>
    <t>T. INTHUKALA</t>
  </si>
  <si>
    <t>R. NIRANJANI</t>
  </si>
  <si>
    <t xml:space="preserve">B.E.L.P. LATHA SRIYANI </t>
  </si>
  <si>
    <t>R.N. MALKANTHI</t>
  </si>
  <si>
    <t>M.M.I. MANATHUNGA AMARASEKARA</t>
  </si>
  <si>
    <t>R.M. CHITHRALATHA</t>
  </si>
  <si>
    <t>M. WIJAYA KUMARI</t>
  </si>
  <si>
    <t>P. KAYINESHWARI</t>
  </si>
  <si>
    <t>S. WIJELAKSHMI</t>
  </si>
  <si>
    <t>T.S. ANUSHA</t>
  </si>
  <si>
    <t>V. VINOTHINI</t>
  </si>
  <si>
    <t>K. NIVETHA</t>
  </si>
  <si>
    <t xml:space="preserve">E.B.R. MANTHIKA NILANTHI EDIRISINGA </t>
  </si>
  <si>
    <t xml:space="preserve">S. THANGAMMA </t>
  </si>
  <si>
    <t xml:space="preserve">R. RAJUKALA </t>
  </si>
  <si>
    <t>A. THAMILCHELWI</t>
  </si>
  <si>
    <t xml:space="preserve">M. ESTHAR </t>
  </si>
  <si>
    <t>T.G. ANULAWATHI</t>
  </si>
  <si>
    <t>R.K. NANDANI CHANDRAKANTHI</t>
  </si>
  <si>
    <t>P.W.G. NILUKA THUSHARI</t>
  </si>
  <si>
    <t xml:space="preserve"> MARUDHAI</t>
  </si>
  <si>
    <t>T. SUGANTHINI</t>
  </si>
  <si>
    <t>K.I. RASANJALI</t>
  </si>
  <si>
    <t>E.P.K. PATHIRANA</t>
  </si>
  <si>
    <t>A.M. AMMUDA</t>
  </si>
  <si>
    <t>N. WASANTHADEWI</t>
  </si>
  <si>
    <t>T.G. KRISHANTHI</t>
  </si>
  <si>
    <t>M. NILANTHI MADANAYAKAGE</t>
  </si>
  <si>
    <t>H.M. GAYANI HERATH</t>
  </si>
  <si>
    <t>D.W.V. PERERA ABESEKARA</t>
  </si>
  <si>
    <t>D.M. IRESA SHAMALI</t>
  </si>
  <si>
    <t>R. SAROJINI DEVI</t>
  </si>
  <si>
    <t>W. PUWANESHWARI</t>
  </si>
  <si>
    <t>S. LEELA</t>
  </si>
  <si>
    <t>T.N. KUMARI</t>
  </si>
  <si>
    <t>W.G.D.P. WEERASINGHA</t>
  </si>
  <si>
    <t>W.M. KUMUDUNI HEMALATHA</t>
  </si>
  <si>
    <t>Y. ROHINI</t>
  </si>
  <si>
    <t>Y. GUNAPADI</t>
  </si>
  <si>
    <t>M. SHANTHI</t>
  </si>
  <si>
    <t>M. YOGAMALAR</t>
  </si>
  <si>
    <t>J. YOGASUNRAY</t>
  </si>
  <si>
    <t>P. SIWAKUMARI</t>
  </si>
  <si>
    <t>B.R. NILANTHI KUMARI</t>
  </si>
  <si>
    <t>W.M. NANDANI</t>
  </si>
  <si>
    <t>A.J. MERI</t>
  </si>
  <si>
    <t xml:space="preserve">R.M.I. KUMARI </t>
  </si>
  <si>
    <t>E.P. NIROSHA</t>
  </si>
  <si>
    <t>S. SUDARSHANI</t>
  </si>
  <si>
    <t>K.D.A. SWARNAMALI</t>
  </si>
  <si>
    <t>K.M. DHANUSHIKA DAMAYANTHI</t>
  </si>
  <si>
    <t>S. RAJAKUMARI</t>
  </si>
  <si>
    <t>P. NAWADARSHANI</t>
  </si>
  <si>
    <t>R.B. NISHANTHI</t>
  </si>
  <si>
    <t>U.K. KARUNAWATHI</t>
  </si>
  <si>
    <t>W. KALEICHELWI</t>
  </si>
  <si>
    <t>Y. YOGAPRIYA</t>
  </si>
  <si>
    <t>H.A.K. AMARATHUGA</t>
  </si>
  <si>
    <t xml:space="preserve"> LAWANNI</t>
  </si>
  <si>
    <t>G.D. SIRIYAWATHI</t>
  </si>
  <si>
    <t>K.A.D. MANGALIKA</t>
  </si>
  <si>
    <t xml:space="preserve">K.G.I. UTHPALANI GAMAGE </t>
  </si>
  <si>
    <t>T. USHANTHINI</t>
  </si>
  <si>
    <t>A.M.N.C. KUMARI ATHTHANAYAKE</t>
  </si>
  <si>
    <t>R.S.C.M. SAPUGOLLA</t>
  </si>
  <si>
    <t>T.G.P. NILANTHI</t>
  </si>
  <si>
    <t xml:space="preserve">W.M. CHINTHA WIJESINGHE </t>
  </si>
  <si>
    <t>M.I.G.I. UDAYANGANI.</t>
  </si>
  <si>
    <t>D. PRIYADHARSHINI</t>
  </si>
  <si>
    <t>S. KARMEGAM</t>
  </si>
  <si>
    <t>R.M.N. DILHANI RATHNAYAKA</t>
  </si>
  <si>
    <t>R.M.T. RAJAPAKSHA</t>
  </si>
  <si>
    <t>D.G.D. HARSHANI</t>
  </si>
  <si>
    <t>W.A. SHANTHI LATHA WIJESINGHA</t>
  </si>
  <si>
    <t>B. MOHANAMBIKAI</t>
  </si>
  <si>
    <t>E.A.H. MADUMALI</t>
  </si>
  <si>
    <t>H.M.K. MENIKE</t>
  </si>
  <si>
    <t>E.A.N.C. NIMALI</t>
  </si>
  <si>
    <t>K. KAVITHA</t>
  </si>
  <si>
    <t>P. NIROJA</t>
  </si>
  <si>
    <t>W.M. LEELAWATHI</t>
  </si>
  <si>
    <t>S. RATHNADEVI</t>
  </si>
  <si>
    <t>T. SARASHVATHY</t>
  </si>
  <si>
    <t>G. PATHMAPRIYA</t>
  </si>
  <si>
    <t>S. SOWMIYA</t>
  </si>
  <si>
    <t>S. KIRUSNAWENI</t>
  </si>
  <si>
    <t>E. SELVARANI</t>
  </si>
  <si>
    <t>S. DHARSHIKKA</t>
  </si>
  <si>
    <t>K. DHANALETCHUMI</t>
  </si>
  <si>
    <t>M.R.L. RENUKA</t>
  </si>
  <si>
    <t>G. GANDHIMATHI</t>
  </si>
  <si>
    <t>M. VIJAYALETCHUMY</t>
  </si>
  <si>
    <t>D.G.N. SADAMALI WIJESEKARA</t>
  </si>
  <si>
    <t>R. SARADADEWI</t>
  </si>
  <si>
    <t>D.M.C. RUWANMALI DISSANAYAKA</t>
  </si>
  <si>
    <t>G. DHANUSHIKA</t>
  </si>
  <si>
    <t>S.P. RAJESHWARI</t>
  </si>
  <si>
    <t>R.A.P.U. SADAMALI</t>
  </si>
  <si>
    <t>D.M.N. PRIYADARSHANI</t>
  </si>
  <si>
    <t>S.A. SUMANAWATHI</t>
  </si>
  <si>
    <t>R. NALAAINI</t>
  </si>
  <si>
    <t>T. KOSALA</t>
  </si>
  <si>
    <t xml:space="preserve">J.P. RANI </t>
  </si>
  <si>
    <t>B. MOHANANKI</t>
  </si>
  <si>
    <t>B. NISHANTHINI</t>
  </si>
  <si>
    <t>S. SUKENIYA</t>
  </si>
  <si>
    <t>K. LALITHA</t>
  </si>
  <si>
    <t xml:space="preserve">D.M.K.U. DISSANAYAKE </t>
  </si>
  <si>
    <t>S. SUTHARSINI</t>
  </si>
  <si>
    <t>A. SHANTHI</t>
  </si>
  <si>
    <t>R. KAJAYAINI</t>
  </si>
  <si>
    <t>J. THUSHANTHINI</t>
  </si>
  <si>
    <t>A. SATHTHIYAVATHANI</t>
  </si>
  <si>
    <t>S. KAMALAMBAL</t>
  </si>
  <si>
    <t>R.R. APINAYA</t>
  </si>
  <si>
    <t>A.M. BEBINONA</t>
  </si>
  <si>
    <t>P. NIRANJALAA</t>
  </si>
  <si>
    <t>N. NARMATHA</t>
  </si>
  <si>
    <t>S. SAILUKA</t>
  </si>
  <si>
    <t>M. PUSHPADEVI</t>
  </si>
  <si>
    <t xml:space="preserve">T. KOKILA </t>
  </si>
  <si>
    <t>K. REKA</t>
  </si>
  <si>
    <t>J. PAKKIYAM</t>
  </si>
  <si>
    <t>P. SASIREKA</t>
  </si>
  <si>
    <t>L. SHALINI</t>
  </si>
  <si>
    <t>L. NIROJA</t>
  </si>
  <si>
    <t>L. SARMILA</t>
  </si>
  <si>
    <t>K.W.M. PUNYALATHA</t>
  </si>
  <si>
    <t>M. KAVEENTHIRA</t>
  </si>
  <si>
    <t>U. JENSI</t>
  </si>
  <si>
    <t>A. DISANIYA</t>
  </si>
  <si>
    <t>K. INTHIRA</t>
  </si>
  <si>
    <t>K. KRISHNAKUMARY</t>
  </si>
  <si>
    <t>U. JACULIN SUKI</t>
  </si>
  <si>
    <t xml:space="preserve">K.P. ISHARI SEWWANDI </t>
  </si>
  <si>
    <t>N. LAKSHINI</t>
  </si>
  <si>
    <t>T. THAVAMANI</t>
  </si>
  <si>
    <t>D.M. DAYANI DISSANAYAKA</t>
  </si>
  <si>
    <t>H.A. SEWMINI</t>
  </si>
  <si>
    <t xml:space="preserve"> PRIYANGANI</t>
  </si>
  <si>
    <t>K. THILLAI NAYAGI</t>
  </si>
  <si>
    <t>J. SASPINE</t>
  </si>
  <si>
    <t>J. JESUMERY</t>
  </si>
  <si>
    <t>W.M. CHANDANI MANIKE</t>
  </si>
  <si>
    <t>P. REVATHI</t>
  </si>
  <si>
    <t>V. HEMARAKINI</t>
  </si>
  <si>
    <t>K. YATHUSHA</t>
  </si>
  <si>
    <t>B. THUSIREKA</t>
  </si>
  <si>
    <t>K. KOMALATHEVI</t>
  </si>
  <si>
    <t>S. JANANI</t>
  </si>
  <si>
    <t>P. SHALINI</t>
  </si>
  <si>
    <t xml:space="preserve">V.H.K. LEEDIYA </t>
  </si>
  <si>
    <t>N. GOWTHAMI</t>
  </si>
  <si>
    <t>P. SUGASINI</t>
  </si>
  <si>
    <t>V. JANUSHA</t>
  </si>
  <si>
    <t>Q. OKKASH</t>
  </si>
  <si>
    <t>K.A. KUMARI</t>
  </si>
  <si>
    <t>S. NANTHINI</t>
  </si>
  <si>
    <t>D.M.D. MALKANTHI</t>
  </si>
  <si>
    <t>Y. RAJANY</t>
  </si>
  <si>
    <t>A. VAKIRTHA</t>
  </si>
  <si>
    <t>S. ANNALEDSUMI</t>
  </si>
  <si>
    <t>S. STRELLA</t>
  </si>
  <si>
    <t>S. KEETHA</t>
  </si>
  <si>
    <t>P. SHOPANA</t>
  </si>
  <si>
    <t>Y. KAVITHA</t>
  </si>
  <si>
    <t>S. PRAMESHWARY</t>
  </si>
  <si>
    <t>M. PIRAPAVATHY</t>
  </si>
  <si>
    <t>D.M.A. CHATHURAMALI</t>
  </si>
  <si>
    <t>A.M. CHAMILA NISHANTHI</t>
  </si>
  <si>
    <t xml:space="preserve">Y. KETHIYA </t>
  </si>
  <si>
    <t>S. INTHIRAANI</t>
  </si>
  <si>
    <t>R. RETNASINGAM</t>
  </si>
  <si>
    <t>S. NIRMALA</t>
  </si>
  <si>
    <t>I. SANTHIRAKALA</t>
  </si>
  <si>
    <t>S. NILAVATHI</t>
  </si>
  <si>
    <t>P. SANTHIRALATHA</t>
  </si>
  <si>
    <t xml:space="preserve">Y. SUKANTHINI </t>
  </si>
  <si>
    <t xml:space="preserve"> SAKUNTHALA</t>
  </si>
  <si>
    <t>S. SINTHUJAH</t>
  </si>
  <si>
    <t>P. VIJAYARANI</t>
  </si>
  <si>
    <t>A. VANARANI</t>
  </si>
  <si>
    <t>J. KAJENTHINI</t>
  </si>
  <si>
    <t xml:space="preserve">N. MALAR </t>
  </si>
  <si>
    <t>N. RAVIMALA</t>
  </si>
  <si>
    <t>K. JEYASUTHA</t>
  </si>
  <si>
    <t>N. SANKEETHTHA</t>
  </si>
  <si>
    <t>R. MAIDILI</t>
  </si>
  <si>
    <t>M. THAYNITHI</t>
  </si>
  <si>
    <t>G. KALAIVANI</t>
  </si>
  <si>
    <t>N. PRESALDA</t>
  </si>
  <si>
    <t>M.  KUNALINI</t>
  </si>
  <si>
    <t>I. PIOJONI</t>
  </si>
  <si>
    <t>V. SIVATHARISANY</t>
  </si>
  <si>
    <t>Y. RENUKA</t>
  </si>
  <si>
    <t>S. PUVANTHINI</t>
  </si>
  <si>
    <t>S. ABISHALNI</t>
  </si>
  <si>
    <t>V. HOWSHIKA</t>
  </si>
  <si>
    <t>N. YOGESHWARY</t>
  </si>
  <si>
    <t>K. SARATHADEVI</t>
  </si>
  <si>
    <t>P. KIRUSHNALEELA</t>
  </si>
  <si>
    <t>K. KUMUTHINI</t>
  </si>
  <si>
    <t>K. SANTHAKUMARI</t>
  </si>
  <si>
    <t>M. LAXANA</t>
  </si>
  <si>
    <t>M.S NAJIMA</t>
  </si>
  <si>
    <t>M.I. FATHIMA RISHANI</t>
  </si>
  <si>
    <t>M. AMINA</t>
  </si>
  <si>
    <t>N. KESHINI</t>
  </si>
  <si>
    <t>T. JEYAKALA</t>
  </si>
  <si>
    <t>S. KAVITHA</t>
  </si>
  <si>
    <t>K. DHAYALANI</t>
  </si>
  <si>
    <t>T. JEYALETCHUMY</t>
  </si>
  <si>
    <t>V. PAVANI</t>
  </si>
  <si>
    <t>K. LUKITHA</t>
  </si>
  <si>
    <t>E. PRAMILA</t>
  </si>
  <si>
    <t>N. RAJESWARY</t>
  </si>
  <si>
    <t>M.M.S.M. MAPA</t>
  </si>
  <si>
    <t>M. VATHSALATHEVI</t>
  </si>
  <si>
    <t>V. ANUSHA</t>
  </si>
  <si>
    <t>T. VICNESWARY</t>
  </si>
  <si>
    <t>M. NIRANIYA</t>
  </si>
  <si>
    <t>S. MANJULATHEVI</t>
  </si>
  <si>
    <t>V. KUMUTHINI</t>
  </si>
  <si>
    <t>J. JATHUMITHA</t>
  </si>
  <si>
    <t>S. THAVAMANI</t>
  </si>
  <si>
    <t>T. VIJAYAKUMARI</t>
  </si>
  <si>
    <t>P. SASIKALA</t>
  </si>
  <si>
    <t>P. KIRISHANTHI</t>
  </si>
  <si>
    <t>T. THANUSIYA</t>
  </si>
  <si>
    <t>T. KIRUSANTHI</t>
  </si>
  <si>
    <t>A. THARISINI</t>
  </si>
  <si>
    <t>S. SELVARANI</t>
  </si>
  <si>
    <t>M. MALARVILI</t>
  </si>
  <si>
    <t>P. THANUJA</t>
  </si>
  <si>
    <t>S. USANIKA</t>
  </si>
  <si>
    <t>W. SUMADI</t>
  </si>
  <si>
    <t>M.A.S.P. KUMARI</t>
  </si>
  <si>
    <t>S. SUDHARSHINI</t>
  </si>
  <si>
    <t>S. VIJITHA</t>
  </si>
  <si>
    <t>M. SITHI RAHIMA</t>
  </si>
  <si>
    <t>J. FATHIMA RIYASA</t>
  </si>
  <si>
    <t>M.I RISANA</t>
  </si>
  <si>
    <t>J. FATHIMA RISHMIYA</t>
  </si>
  <si>
    <t>K. PARAMESHWARI</t>
  </si>
  <si>
    <t xml:space="preserve">V. VITHYASHINI </t>
  </si>
  <si>
    <t>T. PIRASANTHY</t>
  </si>
  <si>
    <t>K. THANUJA</t>
  </si>
  <si>
    <t>P. SRIKANTHY</t>
  </si>
  <si>
    <t>S. DHARANI</t>
  </si>
  <si>
    <t>M. PARASHATHTHI</t>
  </si>
  <si>
    <t>T. RAMANI</t>
  </si>
  <si>
    <t>T. SARANYA</t>
  </si>
  <si>
    <t>W.P. NALANI</t>
  </si>
  <si>
    <t xml:space="preserve">S. CHANTHIRANI </t>
  </si>
  <si>
    <t>K. THILAKAVATHI</t>
  </si>
  <si>
    <t xml:space="preserve">V. SUBASHINI </t>
  </si>
  <si>
    <t>R. THENMOLY</t>
  </si>
  <si>
    <t>V. SINNAPILLAI</t>
  </si>
  <si>
    <t>N.M. IROSHA PRIYANGANI NAWARATHNA</t>
  </si>
  <si>
    <t>P. VINOTHUINI</t>
  </si>
  <si>
    <t xml:space="preserve">R.M.T.D. RATHNAYAKA </t>
  </si>
  <si>
    <t>G. SUMANAWATHI</t>
  </si>
  <si>
    <t>E. SANTHIRAKALA</t>
  </si>
  <si>
    <t>S. VICKNESWARY</t>
  </si>
  <si>
    <t xml:space="preserve">S. NILMINI SRITHAR </t>
  </si>
  <si>
    <t>T. SUJEETHA</t>
  </si>
  <si>
    <t>N. LEDSUMI</t>
  </si>
  <si>
    <t>V. SUKIRTHA</t>
  </si>
  <si>
    <t>S. SELVARAJINI</t>
  </si>
  <si>
    <t>M.I. FATHIMA NAFEELA</t>
  </si>
  <si>
    <t>A.H.C. PRIYADARSHANI</t>
  </si>
  <si>
    <t>S.N. MALGIS NONA</t>
  </si>
  <si>
    <t>N. PAVITHTHIRA</t>
  </si>
  <si>
    <t>K. LILLY</t>
  </si>
  <si>
    <t>K. SUSILADEVI</t>
  </si>
  <si>
    <t>K. SUBAJINI</t>
  </si>
  <si>
    <t>K. PAMINI</t>
  </si>
  <si>
    <t>J. SUPASINI</t>
  </si>
  <si>
    <t>S. SATHTHIYABAMA</t>
  </si>
  <si>
    <t>U.D.S.N.W. KUMARIHAMI</t>
  </si>
  <si>
    <t>S. HISHOMIKA</t>
  </si>
  <si>
    <t>I. SOUDARAVALLI</t>
  </si>
  <si>
    <t>J. NIMSHI  JEBAKUMARY</t>
  </si>
  <si>
    <t>R. SANTHIRAKALA</t>
  </si>
  <si>
    <t>K.W.G.C. LAKMALI</t>
  </si>
  <si>
    <t>S. PAVITHRA</t>
  </si>
  <si>
    <t xml:space="preserve">K. THILAGESHWARY </t>
  </si>
  <si>
    <t>S. NIROJINI</t>
  </si>
  <si>
    <t>P. THUSANTHIKA</t>
  </si>
  <si>
    <t>S. SADURJA</t>
  </si>
  <si>
    <t>K. INPARANI</t>
  </si>
  <si>
    <t>S. VELLAIYAMMA</t>
  </si>
  <si>
    <t>S. PRINTHIYA</t>
  </si>
  <si>
    <t>V. SOVITHA</t>
  </si>
  <si>
    <t>K. YALINI</t>
  </si>
  <si>
    <t>S. SUTHASINI</t>
  </si>
  <si>
    <t>D.M. SUMANAWATHI</t>
  </si>
  <si>
    <t>L.P.D. JAYASINGHA</t>
  </si>
  <si>
    <t>M.V RANTHUN NISHA</t>
  </si>
  <si>
    <t>I.D. RISHANTHINI</t>
  </si>
  <si>
    <t>S.L.F. SAFANA</t>
  </si>
  <si>
    <t>K. SUBASHINI</t>
  </si>
  <si>
    <t>K. KOKULARANI</t>
  </si>
  <si>
    <t>M. DHUSHIYANTHI</t>
  </si>
  <si>
    <t>P.A.S. UDESIKA</t>
  </si>
  <si>
    <t xml:space="preserve">W.W.S. GUNASEKARA </t>
  </si>
  <si>
    <t>R. THUSANTHINI</t>
  </si>
  <si>
    <t>S. DIVYARAANI</t>
  </si>
  <si>
    <t>J. JENITA</t>
  </si>
  <si>
    <t>S. SHARUJA</t>
  </si>
  <si>
    <t>M. JEYAWATHI</t>
  </si>
  <si>
    <t>P. THILAKSHANA</t>
  </si>
  <si>
    <t>P. SIVARAANI</t>
  </si>
  <si>
    <t>B. MEGALA</t>
  </si>
  <si>
    <t xml:space="preserve">V. VANISRI </t>
  </si>
  <si>
    <t>J. RISANA</t>
  </si>
  <si>
    <t>P. NANTHINI</t>
  </si>
  <si>
    <t>R.M.A. PRIYADARSHANI</t>
  </si>
  <si>
    <t>N. NITHYA</t>
  </si>
  <si>
    <t>J.M.T.K. JAYASUNDARA</t>
  </si>
  <si>
    <t>P. SATHTHIYAVATHANI</t>
  </si>
  <si>
    <t>T. JOTHELEDSUMY</t>
  </si>
  <si>
    <t>M. WIJERANI</t>
  </si>
  <si>
    <t>R. RUBIKADEVI</t>
  </si>
  <si>
    <t>T. PUNITHAMALAR</t>
  </si>
  <si>
    <t xml:space="preserve">M.P. SANJEEWANI  MANAWADUGE </t>
  </si>
  <si>
    <t>R. VAVITHTHIRA</t>
  </si>
  <si>
    <t>M. SUPASINI</t>
  </si>
  <si>
    <t>R. PANIMALAR</t>
  </si>
  <si>
    <t>G. GANAGU</t>
  </si>
  <si>
    <t>V. PILEIMINA</t>
  </si>
  <si>
    <t>N.S. DISSANAYAKA</t>
  </si>
  <si>
    <t>K. GOUWRY</t>
  </si>
  <si>
    <t>S.H. FATHIMA NISMIYA</t>
  </si>
  <si>
    <t>P. THAYANITHI</t>
  </si>
  <si>
    <t>C. UTHAYAMALAR</t>
  </si>
  <si>
    <t>K. SAROSATHEVI</t>
  </si>
  <si>
    <t>S. ANUSHA</t>
  </si>
  <si>
    <t>G.S. SANDAMALI PERERA</t>
  </si>
  <si>
    <t>A. AMSALEKA</t>
  </si>
  <si>
    <t xml:space="preserve">P. YOGARANI </t>
  </si>
  <si>
    <t>R.D. SISITHA</t>
  </si>
  <si>
    <t>S.A. VASEMA</t>
  </si>
  <si>
    <t>T. LEDSUMI</t>
  </si>
  <si>
    <t>R. JEYALECHUMI</t>
  </si>
  <si>
    <t xml:space="preserve">R.M.A. PRABODHANI RANASINGHA </t>
  </si>
  <si>
    <t xml:space="preserve">B.P.M.U. PRIYADARSHANI </t>
  </si>
  <si>
    <t xml:space="preserve">G.V. RANDIMA </t>
  </si>
  <si>
    <t>C. JEYASIRI</t>
  </si>
  <si>
    <t>P. YALINI</t>
  </si>
  <si>
    <t>T. YOTHINI</t>
  </si>
  <si>
    <t xml:space="preserve">W.M. KUSUMLATHA WEERASINGHA </t>
  </si>
  <si>
    <t>K. ANURATHA</t>
  </si>
  <si>
    <t xml:space="preserve">S. SIVAGAMI </t>
  </si>
  <si>
    <t>B. SIVARAJINI</t>
  </si>
  <si>
    <t xml:space="preserve">J. JAMUNARANI </t>
  </si>
  <si>
    <t xml:space="preserve">R.M.D. PRIYADARSHIKA RATHNAYAKE </t>
  </si>
  <si>
    <t>H.W. SIRIYALATHA</t>
  </si>
  <si>
    <t>T. SARMILA</t>
  </si>
  <si>
    <t>T.G.I. MADHUSHANI</t>
  </si>
  <si>
    <t>N. MALARCHELVI</t>
  </si>
  <si>
    <t>H.M. CHANDRAKUMARI</t>
  </si>
  <si>
    <t>V. VENTHANI</t>
  </si>
  <si>
    <t>K. ANNAMERY AMMAL</t>
  </si>
  <si>
    <t>S. SIROJA</t>
  </si>
  <si>
    <t>S. KUGANANTHI</t>
  </si>
  <si>
    <t>R. THAMILCHELVI</t>
  </si>
  <si>
    <t>U. VANIJA</t>
  </si>
  <si>
    <t>G.N. DAMAYANTHI</t>
  </si>
  <si>
    <t>K.M.N. SANJEEWANI</t>
  </si>
  <si>
    <t>T. VANITHA</t>
  </si>
  <si>
    <t>K.D. SIRIYALATHA</t>
  </si>
  <si>
    <t>S.W FRANANDO</t>
  </si>
  <si>
    <t>Y. PATHUSHALINI</t>
  </si>
  <si>
    <t>R. NILANTHIKUMARI</t>
  </si>
  <si>
    <t>D. DILIMA</t>
  </si>
  <si>
    <t>S. SARUMATHI</t>
  </si>
  <si>
    <t>P. SELAR</t>
  </si>
  <si>
    <t>K.G.N.N. CHANDRASENA</t>
  </si>
  <si>
    <t>R.M. INDRANI</t>
  </si>
  <si>
    <t>S.D. THUSYANTHI</t>
  </si>
  <si>
    <t>N. SANTHIRATHEVI</t>
  </si>
  <si>
    <t>M. PUVANESWARY</t>
  </si>
  <si>
    <t xml:space="preserve"> SANJEEWANI</t>
  </si>
  <si>
    <t>M.A.A. SANJEEWANI GUNASEKARA</t>
  </si>
  <si>
    <t xml:space="preserve">A. PRIYA </t>
  </si>
  <si>
    <t>M. MAHALETCHUMY</t>
  </si>
  <si>
    <t>E.M. GHANAWATHI</t>
  </si>
  <si>
    <t>P. ROSHANI KAMAL</t>
  </si>
  <si>
    <t>S. VINOTHINI</t>
  </si>
  <si>
    <t>K.M.C. KUMARI KONARA</t>
  </si>
  <si>
    <t>R.M. MALANI</t>
  </si>
  <si>
    <t>J.M.S. DUSHANTHI</t>
  </si>
  <si>
    <t>R.M. MALLIKA RATHNAYAKA</t>
  </si>
  <si>
    <t>H.A.A. DILHANI  HETTI ARACHCHI</t>
  </si>
  <si>
    <t xml:space="preserve">W.D. NILUKA PRIYADARSHANI </t>
  </si>
  <si>
    <t>H.M.E.N. HALPAGODA</t>
  </si>
  <si>
    <t>PT/MF/010/8128</t>
  </si>
  <si>
    <t>G. SELVI</t>
  </si>
  <si>
    <t>S. JEYACHELVI</t>
  </si>
  <si>
    <t xml:space="preserve">R.M.P.P. RATHNAYAKA </t>
  </si>
  <si>
    <t>R.M.N.N. RATHNAYAKA</t>
  </si>
  <si>
    <t>H.M.T. NIROSHANI</t>
  </si>
  <si>
    <t>S.S.S. SURASINGHA</t>
  </si>
  <si>
    <t>J.A.M. MADUSHANI</t>
  </si>
  <si>
    <t>D.M.N.K.M. DASANAYAKA</t>
  </si>
  <si>
    <t>W.M.I.K. WELLAWATHTHA</t>
  </si>
  <si>
    <t>P. SINTHUJA</t>
  </si>
  <si>
    <t>S. SUGIRTHA</t>
  </si>
  <si>
    <t>A. WIJAYALECHCHAMI</t>
  </si>
  <si>
    <t>M. PIRAMIJA</t>
  </si>
  <si>
    <t xml:space="preserve">N. GAMINI </t>
  </si>
  <si>
    <t>K. ARUNATHEVI</t>
  </si>
  <si>
    <t xml:space="preserve">K.D. NIMANTHIKA KUMARI </t>
  </si>
  <si>
    <t>PT/MF/007/8279</t>
  </si>
  <si>
    <t>K. MAITHILI</t>
  </si>
  <si>
    <t>PT/MF/007/8278</t>
  </si>
  <si>
    <t>V. SANGEETHA</t>
  </si>
  <si>
    <t>2026-03-04</t>
  </si>
  <si>
    <t>K. YOGESWARY</t>
  </si>
  <si>
    <t>VATTUVALI 02</t>
  </si>
  <si>
    <t>PT/MF/020/8274</t>
  </si>
  <si>
    <t>V. SUBAJINIDEVI</t>
  </si>
  <si>
    <t>PT/MF/007/8281</t>
  </si>
  <si>
    <t>S. JEYAKUMARI</t>
  </si>
  <si>
    <t>I. JAYARANI</t>
  </si>
  <si>
    <t>M.V.I. PRIYADARSHANI</t>
  </si>
  <si>
    <t>A.M.I. CHATHURANGANI</t>
  </si>
  <si>
    <t>V.S. DANALACHCHAMI</t>
  </si>
  <si>
    <t>R.M.S. KUMARI</t>
  </si>
  <si>
    <t>H.S. ROHINI FONSEKA</t>
  </si>
  <si>
    <t xml:space="preserve">A.K. KUSUMAWATHI </t>
  </si>
  <si>
    <t>PT/MF/007/8324</t>
  </si>
  <si>
    <t>K. RASESWARI</t>
  </si>
  <si>
    <t>Y. VANITHA</t>
  </si>
  <si>
    <t>S. SELVI</t>
  </si>
  <si>
    <t xml:space="preserve">P. RAJAKUMARY </t>
  </si>
  <si>
    <t>N. NANCY</t>
  </si>
  <si>
    <t>M. GAYATHTHRI</t>
  </si>
  <si>
    <t>S.M.M.K.K. DISSANAYAKA</t>
  </si>
  <si>
    <t>S. SASIKALA</t>
  </si>
  <si>
    <t xml:space="preserve">W.S.P. KUMARI WIJESINGHA </t>
  </si>
  <si>
    <t>JAIKA NAGAR</t>
  </si>
  <si>
    <t>PT/MF/016/8427</t>
  </si>
  <si>
    <t>F. JESMILA</t>
  </si>
  <si>
    <t>PT/MF/016/8428</t>
  </si>
  <si>
    <t>F. RASMIYA</t>
  </si>
  <si>
    <t>S. NIRMALADEVI</t>
  </si>
  <si>
    <t>M.F. ALJIYA BANU</t>
  </si>
  <si>
    <t>P. THAMILINI</t>
  </si>
  <si>
    <t>U. HABEEBA UMMA</t>
  </si>
  <si>
    <t>P. SELWENDRAN</t>
  </si>
  <si>
    <t>V. SIDADEVI</t>
  </si>
  <si>
    <t>S. PUSPALEELA</t>
  </si>
  <si>
    <t>P. GANTHIMATHY</t>
  </si>
  <si>
    <t>V. LETCHUMY</t>
  </si>
  <si>
    <t>Y. MITHUSHINI</t>
  </si>
  <si>
    <t>V. SUGIRTHA</t>
  </si>
  <si>
    <t>K. DISANA</t>
  </si>
  <si>
    <t>V. VINORANJINI</t>
  </si>
  <si>
    <t>P. JEYAPRATHA</t>
  </si>
  <si>
    <t>J. LUKSHIKA</t>
  </si>
  <si>
    <t>J. RAJINI</t>
  </si>
  <si>
    <t>G. WATHSALA HIMALI</t>
  </si>
  <si>
    <t>G.N. AMALI</t>
  </si>
  <si>
    <t>K. WIJAYALAKSHMI</t>
  </si>
  <si>
    <t>S. PARAMARANI</t>
  </si>
  <si>
    <t>S. THIRUSELWAM</t>
  </si>
  <si>
    <t xml:space="preserve">K. SABITHAKUMARY </t>
  </si>
  <si>
    <t>V. VALLIPILLAI</t>
  </si>
  <si>
    <t>I. SINEKA</t>
  </si>
  <si>
    <t>M. THANUJA</t>
  </si>
  <si>
    <t>R. VASANTHI</t>
  </si>
  <si>
    <t>V. PIREMALATHA</t>
  </si>
  <si>
    <t>S. SATHIYA</t>
  </si>
  <si>
    <t>T.G.T. KANCHANA</t>
  </si>
  <si>
    <t xml:space="preserve">M. PREMALOGINI </t>
  </si>
  <si>
    <t>521</t>
  </si>
  <si>
    <t>MSK/MF/086/8593</t>
  </si>
  <si>
    <t xml:space="preserve"> KANAGU</t>
  </si>
  <si>
    <t>2026-03-23</t>
  </si>
  <si>
    <t>522</t>
  </si>
  <si>
    <t>R.M.L. MANGALIKA</t>
  </si>
  <si>
    <t>523</t>
  </si>
  <si>
    <t>ISLAMABATH NEW</t>
  </si>
  <si>
    <t>KM/MF/015/8560</t>
  </si>
  <si>
    <t>S. HIJRA</t>
  </si>
  <si>
    <t>524</t>
  </si>
  <si>
    <t>KM/MF/015/8566</t>
  </si>
  <si>
    <t>M. KIPSHANIYA</t>
  </si>
  <si>
    <t>525</t>
  </si>
  <si>
    <t>KM/MF/015/8573</t>
  </si>
  <si>
    <t>M.T. NISRINA</t>
  </si>
  <si>
    <t>526</t>
  </si>
  <si>
    <t>W.R.P.R. SIRIYALATHA</t>
  </si>
  <si>
    <t>527</t>
  </si>
  <si>
    <t>S.N. SAMANTHI</t>
  </si>
  <si>
    <t>528</t>
  </si>
  <si>
    <t>S. KOMATHI</t>
  </si>
  <si>
    <t>529</t>
  </si>
  <si>
    <t>KUNDUMADU 07</t>
  </si>
  <si>
    <t>PT/MF/040/8590</t>
  </si>
  <si>
    <t>J. UMAMAHESHINI</t>
  </si>
  <si>
    <t>530</t>
  </si>
  <si>
    <t>NATPITTIMUNAI-02</t>
  </si>
  <si>
    <t>KM/MF/016/8613</t>
  </si>
  <si>
    <t>P. ASMIYA</t>
  </si>
  <si>
    <t>531</t>
  </si>
  <si>
    <t>KM/MF/016/8602</t>
  </si>
  <si>
    <t>T. GOWSHIKA</t>
  </si>
  <si>
    <t>532</t>
  </si>
  <si>
    <t>KM/MF/016/8628</t>
  </si>
  <si>
    <t>A. RISMIYA</t>
  </si>
  <si>
    <t>533</t>
  </si>
  <si>
    <t>NATPITTIMUNAI-03</t>
  </si>
  <si>
    <t>KM/MF/017/8617</t>
  </si>
  <si>
    <t>H. SITHIMARALIYA</t>
  </si>
  <si>
    <t>534</t>
  </si>
  <si>
    <t>KM/MF/017/8619</t>
  </si>
  <si>
    <t>U. SAKEENA UMMA</t>
  </si>
  <si>
    <t>535</t>
  </si>
  <si>
    <t>KM/MF/016/8614</t>
  </si>
  <si>
    <t>S. SIVASANTHINI</t>
  </si>
  <si>
    <t>536</t>
  </si>
  <si>
    <t>BALLAKETUWA</t>
  </si>
  <si>
    <t>BD/MF/082/8603</t>
  </si>
  <si>
    <t>N. UDAYAMALER</t>
  </si>
  <si>
    <t>2026-07-27</t>
  </si>
  <si>
    <t>537</t>
  </si>
  <si>
    <t>BD/MF/082/8635</t>
  </si>
  <si>
    <t>S. LOGAWADANI</t>
  </si>
  <si>
    <t>538</t>
  </si>
  <si>
    <t>BD/MF/082/8636</t>
  </si>
  <si>
    <t>R. UDAYAKUMARI</t>
  </si>
  <si>
    <t>539</t>
  </si>
  <si>
    <t>BD/MF/082/8637</t>
  </si>
  <si>
    <t>S. KALEICHELVI</t>
  </si>
  <si>
    <t>540</t>
  </si>
  <si>
    <t>AK/MF/007/8598</t>
  </si>
  <si>
    <t>J. JIVITHA</t>
  </si>
  <si>
    <t>2026-05-04</t>
  </si>
  <si>
    <t>541</t>
  </si>
  <si>
    <t>PANAMA CENTRAL</t>
  </si>
  <si>
    <t>PT/MF/045/8606</t>
  </si>
  <si>
    <t xml:space="preserve">D. VIJAYAKUMARI </t>
  </si>
  <si>
    <t>2026-03-25</t>
  </si>
  <si>
    <t>542</t>
  </si>
  <si>
    <t>PT/MF/045/8610</t>
  </si>
  <si>
    <t xml:space="preserve">W. RENUKA </t>
  </si>
  <si>
    <t>543</t>
  </si>
  <si>
    <t>KM/MF/006/8599</t>
  </si>
  <si>
    <t>M. PRIYA</t>
  </si>
  <si>
    <t>544</t>
  </si>
  <si>
    <t>KM/MF/006/8600</t>
  </si>
  <si>
    <t>P. LATHA</t>
  </si>
  <si>
    <t>2026-06-30</t>
  </si>
  <si>
    <t>545</t>
  </si>
  <si>
    <t>KM/MF/006/8601</t>
  </si>
  <si>
    <t>S. VIJAYALEDSUMI</t>
  </si>
  <si>
    <t>546</t>
  </si>
  <si>
    <t>PT/MF/007/8609</t>
  </si>
  <si>
    <t>K. LATHUSHA</t>
  </si>
  <si>
    <t>547</t>
  </si>
  <si>
    <t>KOKUNNEWA</t>
  </si>
  <si>
    <t>BI/MF/046/8616</t>
  </si>
  <si>
    <t>I.V.A.D.P. DARMASIRI</t>
  </si>
  <si>
    <t>548</t>
  </si>
  <si>
    <t>PT/MF/031/8632</t>
  </si>
  <si>
    <t xml:space="preserve">M.S. FATHIMA INFANA </t>
  </si>
  <si>
    <t>549</t>
  </si>
  <si>
    <t>PT/MF/031/8634</t>
  </si>
  <si>
    <t>R. RIFSHANA</t>
  </si>
  <si>
    <t>550</t>
  </si>
  <si>
    <t>KM/MF/017/8630</t>
  </si>
  <si>
    <t>I. FAIROZA</t>
  </si>
  <si>
    <t>551</t>
  </si>
  <si>
    <t>POTHUVIL P/27</t>
  </si>
  <si>
    <t>PT/MF/026/8655</t>
  </si>
  <si>
    <t>M.N. FATHIMA RIZNA</t>
  </si>
  <si>
    <t>552</t>
  </si>
  <si>
    <t>KM/MF/016/8673</t>
  </si>
  <si>
    <t xml:space="preserve">M.M. MUJIPUNISHA </t>
  </si>
  <si>
    <t>553</t>
  </si>
  <si>
    <t>KM/MF/018/8656</t>
  </si>
  <si>
    <t>T. PAVITHTHIRA</t>
  </si>
  <si>
    <t>554</t>
  </si>
  <si>
    <t>KM/MF/018/8671</t>
  </si>
  <si>
    <t>J. ERASALEDSUMI</t>
  </si>
  <si>
    <t>555</t>
  </si>
  <si>
    <t>KM/MF/018/8672</t>
  </si>
  <si>
    <t>556</t>
  </si>
  <si>
    <t>KM/MF/018/8667</t>
  </si>
  <si>
    <t>A. THARSHIKA</t>
  </si>
  <si>
    <t>557</t>
  </si>
  <si>
    <t>KM/MF/018/8669</t>
  </si>
  <si>
    <t>L. USHANANTHINI</t>
  </si>
  <si>
    <t>558</t>
  </si>
  <si>
    <t>KM/MF/018/8664</t>
  </si>
  <si>
    <t>K. ARAVNTH</t>
  </si>
  <si>
    <t>559</t>
  </si>
  <si>
    <t>PANDIRUPPU-02</t>
  </si>
  <si>
    <t>KM/MF/019/8640</t>
  </si>
  <si>
    <t>L. SALOMI</t>
  </si>
  <si>
    <t>560</t>
  </si>
  <si>
    <t>KM/MF/019/8645</t>
  </si>
  <si>
    <t>T. NAVAMANI</t>
  </si>
  <si>
    <t>561</t>
  </si>
  <si>
    <t>KM/MF/019/8649</t>
  </si>
  <si>
    <t>K. SAJITHA</t>
  </si>
  <si>
    <t>562</t>
  </si>
  <si>
    <t>KM/MF/007/8639</t>
  </si>
  <si>
    <t>S. SIVASARANI</t>
  </si>
  <si>
    <t>563</t>
  </si>
  <si>
    <t>KM/MF/002/8646</t>
  </si>
  <si>
    <t>M. NISHANTHINI</t>
  </si>
  <si>
    <t>564</t>
  </si>
  <si>
    <t>KOMARI 01</t>
  </si>
  <si>
    <t>PT/MF/005/8648</t>
  </si>
  <si>
    <t>V. SELVAMALAR</t>
  </si>
  <si>
    <t>565</t>
  </si>
  <si>
    <t>MONARAGALA ROOD BAKINIGAHAWELA</t>
  </si>
  <si>
    <t>BI/MF/052/8650</t>
  </si>
  <si>
    <t>K. KUSUMAWATHI</t>
  </si>
  <si>
    <t>566</t>
  </si>
  <si>
    <t>KM/MF/001/8651</t>
  </si>
  <si>
    <t>S. PUSHPAVATHI</t>
  </si>
  <si>
    <t>567</t>
  </si>
  <si>
    <t>HITHAYAPURAM-02</t>
  </si>
  <si>
    <t>PT/MF/048/8657</t>
  </si>
  <si>
    <t>F. SHAFIRA</t>
  </si>
  <si>
    <t>568</t>
  </si>
  <si>
    <t>PT/MF/048/8659</t>
  </si>
  <si>
    <t>A.R. AJIFA</t>
  </si>
  <si>
    <t>569</t>
  </si>
  <si>
    <t>WM/MF/002/8663</t>
  </si>
  <si>
    <t>P. SOMAWATHI</t>
  </si>
  <si>
    <t>570</t>
  </si>
  <si>
    <t>BI/MF/008/8666</t>
  </si>
  <si>
    <t>G. RANMENIKA</t>
  </si>
  <si>
    <t>571</t>
  </si>
  <si>
    <t>SENAPATHIYA</t>
  </si>
  <si>
    <t>BI/MF/001/8668</t>
  </si>
  <si>
    <t>R. JAYACHITHRA</t>
  </si>
  <si>
    <t>572</t>
  </si>
  <si>
    <t>PERIYAKALLAR</t>
  </si>
  <si>
    <t>KV/MF/010/8674</t>
  </si>
  <si>
    <t>K. NITHARSHINI</t>
  </si>
  <si>
    <t>573</t>
  </si>
  <si>
    <t>KV/MF/010/8675</t>
  </si>
  <si>
    <t>T. VANAJA</t>
  </si>
  <si>
    <t>574</t>
  </si>
  <si>
    <t>PT/MF/012/8679</t>
  </si>
  <si>
    <t>S. HAANSIYA</t>
  </si>
  <si>
    <t>575</t>
  </si>
  <si>
    <t>PT/MF/045/8680</t>
  </si>
  <si>
    <t>G. INDIRALATHA</t>
  </si>
  <si>
    <t>576</t>
  </si>
  <si>
    <t>BI/MF/044/8685</t>
  </si>
  <si>
    <t>K.G.M. KAVINDIYA</t>
  </si>
  <si>
    <t>577</t>
  </si>
  <si>
    <t>KM/MF/010/8678</t>
  </si>
  <si>
    <t>J. THARSHIKA</t>
  </si>
  <si>
    <t>578</t>
  </si>
  <si>
    <t>BD/MF/078/8682</t>
  </si>
  <si>
    <t>G.R.M.S.A. PUSHPAKUMARI</t>
  </si>
  <si>
    <t>579</t>
  </si>
  <si>
    <t>VILLAGE-04</t>
  </si>
  <si>
    <t>KV/MF/037/8683</t>
  </si>
  <si>
    <t>V. PRIYA</t>
  </si>
  <si>
    <t>580</t>
  </si>
  <si>
    <t>KV/MF/018/8695</t>
  </si>
  <si>
    <t>K. MANKALESHWARY</t>
  </si>
  <si>
    <t>581</t>
  </si>
  <si>
    <t>KV/MF/018/8696</t>
  </si>
  <si>
    <t>K. LOKESHWARY</t>
  </si>
  <si>
    <t>582</t>
  </si>
  <si>
    <t>WM/MF/081/8699</t>
  </si>
  <si>
    <t xml:space="preserve">R.A. THEWARAJ </t>
  </si>
  <si>
    <t>2026-06-24</t>
  </si>
  <si>
    <t>583</t>
  </si>
  <si>
    <t>WM/MF/081/8700</t>
  </si>
  <si>
    <t>T.M.D. SAMANMALI THENNAKOON</t>
  </si>
  <si>
    <t>584</t>
  </si>
  <si>
    <t>KV/MF/037/8697</t>
  </si>
  <si>
    <t>P. SARASWATHI</t>
  </si>
  <si>
    <t>585</t>
  </si>
  <si>
    <t>KV/MF/037/8698</t>
  </si>
  <si>
    <t>P. SITHRA</t>
  </si>
  <si>
    <t>586</t>
  </si>
  <si>
    <t>DIVITHOTAWELA</t>
  </si>
  <si>
    <t>WM/MF/047/8702</t>
  </si>
  <si>
    <t>J.P. SEELAWATHI</t>
  </si>
  <si>
    <t>587</t>
  </si>
  <si>
    <t>T.M.S. KUMARI THENNAKOON</t>
  </si>
  <si>
    <t>588</t>
  </si>
  <si>
    <t>PT/MF/046/8712</t>
  </si>
  <si>
    <t xml:space="preserve">S.R. SULOCHCHANA </t>
  </si>
  <si>
    <t>589</t>
  </si>
  <si>
    <t>PT/MF/046/8713</t>
  </si>
  <si>
    <t xml:space="preserve">S. NIPUNI </t>
  </si>
  <si>
    <t>590</t>
  </si>
  <si>
    <t>KM/MF/010/8711</t>
  </si>
  <si>
    <t>A. ARAVINTH</t>
  </si>
  <si>
    <t>591</t>
  </si>
  <si>
    <t>J.D.D.A. SHANTHI</t>
  </si>
  <si>
    <t>592</t>
  </si>
  <si>
    <t>PT/MF/012/8716</t>
  </si>
  <si>
    <t>G. VIJAYALATHA</t>
  </si>
  <si>
    <t>593</t>
  </si>
  <si>
    <t>MUNAITHEEVU-01</t>
  </si>
  <si>
    <t>KV/MF/021/8719</t>
  </si>
  <si>
    <t>R. KAYATHIRI</t>
  </si>
  <si>
    <t>594</t>
  </si>
  <si>
    <t>KV/MF/001/8722</t>
  </si>
  <si>
    <t>R. JEEVAKARAN</t>
  </si>
  <si>
    <t>595</t>
  </si>
  <si>
    <t>WM/MF/085/8727</t>
  </si>
  <si>
    <t xml:space="preserve">R.B.S. JEEWANTHI BANDARA </t>
  </si>
  <si>
    <t>596</t>
  </si>
  <si>
    <t>WM/MF/098/8728</t>
  </si>
  <si>
    <t>R.M.C. PRIYANTHI RATHNAYAKA</t>
  </si>
  <si>
    <t>597</t>
  </si>
  <si>
    <t>WM/MF/026/8730</t>
  </si>
  <si>
    <t xml:space="preserve">W.A.Y. MALANI  WICKRAMASINGHA </t>
  </si>
  <si>
    <t>598</t>
  </si>
  <si>
    <t>NELUMWEWA</t>
  </si>
  <si>
    <t>BD/MF/054/8733</t>
  </si>
  <si>
    <t>D.M.W.H. DISSANAYAKA</t>
  </si>
  <si>
    <t>599</t>
  </si>
  <si>
    <t>BI/MF/044/8779</t>
  </si>
  <si>
    <t>D.M.S. THAKSHILA</t>
  </si>
  <si>
    <t>600</t>
  </si>
  <si>
    <t>BI/MF/044/8780</t>
  </si>
  <si>
    <t>R.G.D. KARUNASENA</t>
  </si>
  <si>
    <t>601</t>
  </si>
  <si>
    <t>AMBEGODA 02</t>
  </si>
  <si>
    <t>WM/MF/084/8736</t>
  </si>
  <si>
    <t>P.M. NISHANTHI</t>
  </si>
  <si>
    <t>602</t>
  </si>
  <si>
    <t>DAMBAWENNA 02</t>
  </si>
  <si>
    <t>WM/MF/093/8737</t>
  </si>
  <si>
    <t>K.D.H. SEWMINI PRABODHYA</t>
  </si>
  <si>
    <t>603</t>
  </si>
  <si>
    <t>PT/MF/046/8752</t>
  </si>
  <si>
    <t>G. MANIMALA</t>
  </si>
  <si>
    <t>604</t>
  </si>
  <si>
    <t>PT/MF/016/8923</t>
  </si>
  <si>
    <t>J. JEFRIYA UMMA</t>
  </si>
  <si>
    <t>605</t>
  </si>
  <si>
    <t>PANAMA SOUTH -02</t>
  </si>
  <si>
    <t>PT/MF/050/8768</t>
  </si>
  <si>
    <t>P.P. KUMARI</t>
  </si>
  <si>
    <t>606</t>
  </si>
  <si>
    <t>PT/MF/050/8769</t>
  </si>
  <si>
    <t>S. PATHMAVATHY</t>
  </si>
  <si>
    <t>607</t>
  </si>
  <si>
    <t>PT/MF/050/8771</t>
  </si>
  <si>
    <t>S.R.V.S. RATHNAYAKA</t>
  </si>
  <si>
    <t>608</t>
  </si>
  <si>
    <t>PT/MF/050/8770</t>
  </si>
  <si>
    <t>R. SAROJINI</t>
  </si>
  <si>
    <t>609</t>
  </si>
  <si>
    <t>PANAMA SOUTH -03</t>
  </si>
  <si>
    <t>PT/MF/051/8756</t>
  </si>
  <si>
    <t>N.S. AMARADASA</t>
  </si>
  <si>
    <t>610</t>
  </si>
  <si>
    <t>PT/MF/051/8757</t>
  </si>
  <si>
    <t>J.J NANDANI</t>
  </si>
  <si>
    <t>611</t>
  </si>
  <si>
    <t>PT/MF/051/8758</t>
  </si>
  <si>
    <t>D.R. DIMALSHI</t>
  </si>
  <si>
    <t>612</t>
  </si>
  <si>
    <t>PT/MF/051/8765</t>
  </si>
  <si>
    <t>K.W.M. MADULATHA</t>
  </si>
  <si>
    <t>613</t>
  </si>
  <si>
    <t>PT/MF/051/8764</t>
  </si>
  <si>
    <t>T. LEKA</t>
  </si>
  <si>
    <t>614</t>
  </si>
  <si>
    <t>PT/MF/051/8760</t>
  </si>
  <si>
    <t>P.N. NANDA</t>
  </si>
  <si>
    <t>615</t>
  </si>
  <si>
    <t>KV/MF/015/8761</t>
  </si>
  <si>
    <t>616</t>
  </si>
  <si>
    <t>KV/MF/015/8762</t>
  </si>
  <si>
    <t>V. RAKSHANA</t>
  </si>
  <si>
    <t>617</t>
  </si>
  <si>
    <t>AK/MF/013/8753</t>
  </si>
  <si>
    <t>J. ANUSIYA</t>
  </si>
  <si>
    <t>2026-04-02</t>
  </si>
  <si>
    <t>618</t>
  </si>
  <si>
    <t>AK/MF/013/8754</t>
  </si>
  <si>
    <t>K. SATHTHIYA</t>
  </si>
  <si>
    <t>619</t>
  </si>
  <si>
    <t>KV/MF/001/8772</t>
  </si>
  <si>
    <t>620</t>
  </si>
  <si>
    <t>KALUWANCHIKUDY MARKET</t>
  </si>
  <si>
    <t>KV/MF/059/8773</t>
  </si>
  <si>
    <t>V. MOUNIKA</t>
  </si>
  <si>
    <t>621</t>
  </si>
  <si>
    <t>THAMPINAYAKAPURAM</t>
  </si>
  <si>
    <t>KV/MF/035/8776</t>
  </si>
  <si>
    <t>S. SANSANI</t>
  </si>
  <si>
    <t>622</t>
  </si>
  <si>
    <t>WM/MF/085/8791</t>
  </si>
  <si>
    <t>W.D.G.S. KUMARI CHATHURANGI</t>
  </si>
  <si>
    <t>623</t>
  </si>
  <si>
    <t>WELIMADA WATHTHA</t>
  </si>
  <si>
    <t>WM/MF/066/8792</t>
  </si>
  <si>
    <t xml:space="preserve">S. SELVI </t>
  </si>
  <si>
    <t>624</t>
  </si>
  <si>
    <t>KOLATHANNA</t>
  </si>
  <si>
    <t>WM/MF/097/8793</t>
  </si>
  <si>
    <t>R.W.M.P. SHANTHI WEERASINGHA</t>
  </si>
  <si>
    <t>625</t>
  </si>
  <si>
    <t>D.M. INDRANI</t>
  </si>
  <si>
    <t>626</t>
  </si>
  <si>
    <t>MEEDUMPITIYA 96 C</t>
  </si>
  <si>
    <t>BI/MF/038/8794</t>
  </si>
  <si>
    <t>M.J.P. SUDARSHANI</t>
  </si>
  <si>
    <t>627</t>
  </si>
  <si>
    <t>YALPATHWELA</t>
  </si>
  <si>
    <t>WM/MF/090/8795</t>
  </si>
  <si>
    <t xml:space="preserve">R.D.C. NILMINI RAJAPAKSHA </t>
  </si>
  <si>
    <t>628</t>
  </si>
  <si>
    <t>MSK/MF/019/8799</t>
  </si>
  <si>
    <t>M. VIJEKUMARY</t>
  </si>
  <si>
    <t>629</t>
  </si>
  <si>
    <t>MSK/MF/019/8798</t>
  </si>
  <si>
    <t>L. PAKKIYALETCHUMY</t>
  </si>
  <si>
    <t>630</t>
  </si>
  <si>
    <t>MANDANAI</t>
  </si>
  <si>
    <t>AK/MF/026/8796</t>
  </si>
  <si>
    <t>K. VASUMATHI</t>
  </si>
  <si>
    <t>631</t>
  </si>
  <si>
    <t>MSK/MF/019/8800</t>
  </si>
  <si>
    <t>M. YOGESWARY</t>
  </si>
  <si>
    <t>632</t>
  </si>
  <si>
    <t>CENTREAL TEAC</t>
  </si>
  <si>
    <t>MSK/MF/065/8802</t>
  </si>
  <si>
    <t>P. WASANTHA</t>
  </si>
  <si>
    <t>633</t>
  </si>
  <si>
    <t>KM/MF/017/8804</t>
  </si>
  <si>
    <t>634</t>
  </si>
  <si>
    <t>KV/MF/047/8805</t>
  </si>
  <si>
    <t>K. MATHURANJINI INBAVATHI</t>
  </si>
  <si>
    <t>2026-05-12</t>
  </si>
  <si>
    <t>635</t>
  </si>
  <si>
    <t>NATPITIMUNAI PETROL STATION</t>
  </si>
  <si>
    <t>KM/MF/020/8806</t>
  </si>
  <si>
    <t>J. SAFEENA</t>
  </si>
  <si>
    <t>636</t>
  </si>
  <si>
    <t>KM/MF/020/8808</t>
  </si>
  <si>
    <t>M.H. HAIRUNNISHA</t>
  </si>
  <si>
    <t>637</t>
  </si>
  <si>
    <t>KM/MF/020/8811</t>
  </si>
  <si>
    <t>J. JANUPA</t>
  </si>
  <si>
    <t>638</t>
  </si>
  <si>
    <t>KM/MF/020/8812</t>
  </si>
  <si>
    <t>M.J. HASNA</t>
  </si>
  <si>
    <t>639</t>
  </si>
  <si>
    <t>KM/MF/020/8813</t>
  </si>
  <si>
    <t>M.J. HAZEENA FARVIN</t>
  </si>
  <si>
    <t>640</t>
  </si>
  <si>
    <t>BI/MF/032/8809</t>
  </si>
  <si>
    <t>R.M.I.M. RATHNAYAKA</t>
  </si>
  <si>
    <t>641</t>
  </si>
  <si>
    <t>PT/MF/025/8815</t>
  </si>
  <si>
    <t>M. JEYADARSINI</t>
  </si>
  <si>
    <t>642</t>
  </si>
  <si>
    <t>KV/MF/015/8837</t>
  </si>
  <si>
    <t>K. PARANIKA</t>
  </si>
  <si>
    <t>643</t>
  </si>
  <si>
    <t>MAHADOWA</t>
  </si>
  <si>
    <t>BI/MF/035/8838</t>
  </si>
  <si>
    <t>W. DARSHIKA</t>
  </si>
  <si>
    <t>2026-04-30</t>
  </si>
  <si>
    <t>644</t>
  </si>
  <si>
    <t>KOTAWERA</t>
  </si>
  <si>
    <t>WM/MF/111/8819</t>
  </si>
  <si>
    <t>W.B.C.R. PRIYADARSHANI BUWANAYAKA</t>
  </si>
  <si>
    <t>645</t>
  </si>
  <si>
    <t>KV/MF/015/8816</t>
  </si>
  <si>
    <t>T. JEEVA</t>
  </si>
  <si>
    <t>646</t>
  </si>
  <si>
    <t xml:space="preserve">DIMUTHUGAMA </t>
  </si>
  <si>
    <t>WM/MF/088/8820</t>
  </si>
  <si>
    <t>H.M. SUDUMENIKA</t>
  </si>
  <si>
    <t>647</t>
  </si>
  <si>
    <t>AKIRIYAN KUBURA 01</t>
  </si>
  <si>
    <t>BI/MF/040/8821</t>
  </si>
  <si>
    <t>A.M.C.R. KUMARI</t>
  </si>
  <si>
    <t>648</t>
  </si>
  <si>
    <t>BI/MF/032/8822</t>
  </si>
  <si>
    <t>W.M. CHANDRANI</t>
  </si>
  <si>
    <t>649</t>
  </si>
  <si>
    <t>BI/MF/032/8823</t>
  </si>
  <si>
    <t>W.M.R. DEEPANI</t>
  </si>
  <si>
    <t>650</t>
  </si>
  <si>
    <t>LADDUMA</t>
  </si>
  <si>
    <t>WM/MF/023/8825</t>
  </si>
  <si>
    <t>K. MARIAMMA</t>
  </si>
  <si>
    <t>651</t>
  </si>
  <si>
    <t>BORALANDA 02</t>
  </si>
  <si>
    <t>WM/MF/096/8827</t>
  </si>
  <si>
    <t>P.M. DEEPA PRIYADARSHANI</t>
  </si>
  <si>
    <t>652</t>
  </si>
  <si>
    <t>WM/MF/096/8828</t>
  </si>
  <si>
    <t>K.A.A. DILRUKSHI RATHNAYAKE</t>
  </si>
  <si>
    <t>653</t>
  </si>
  <si>
    <t>BI/MF/032/8861</t>
  </si>
  <si>
    <t>R.D.S.D. AMARASINGHA</t>
  </si>
  <si>
    <t>654</t>
  </si>
  <si>
    <t>KV/MF/046/8829</t>
  </si>
  <si>
    <t>S. VINOTHA</t>
  </si>
  <si>
    <t>655</t>
  </si>
  <si>
    <t>KV/MF/046/8830</t>
  </si>
  <si>
    <t>P. THENMOLEY</t>
  </si>
  <si>
    <t>2026-05-08</t>
  </si>
  <si>
    <t>656</t>
  </si>
  <si>
    <t>KV/MF/046/8831</t>
  </si>
  <si>
    <t>A. KEMALATHA</t>
  </si>
  <si>
    <t>657</t>
  </si>
  <si>
    <t>KV/MF/046/8832</t>
  </si>
  <si>
    <t>S. KOGULAVATAHANI</t>
  </si>
  <si>
    <t>658</t>
  </si>
  <si>
    <t>PT/MF/045/8864</t>
  </si>
  <si>
    <t>B.W. DAYAWATHI</t>
  </si>
  <si>
    <t>659</t>
  </si>
  <si>
    <t>PT/MF/045/8834</t>
  </si>
  <si>
    <t>S.S MALKA</t>
  </si>
  <si>
    <t>660</t>
  </si>
  <si>
    <t>PT/MF/045/8833</t>
  </si>
  <si>
    <t>D. DEEPA KUMARI</t>
  </si>
  <si>
    <t>661</t>
  </si>
  <si>
    <t>KV/MF/046/8835</t>
  </si>
  <si>
    <t>R. KISHOMIYA</t>
  </si>
  <si>
    <t>662</t>
  </si>
  <si>
    <t>WM/MF/110/8836</t>
  </si>
  <si>
    <t>D.K.R. SANJEEWANI</t>
  </si>
  <si>
    <t>663</t>
  </si>
  <si>
    <t>WM/MF/110/8858</t>
  </si>
  <si>
    <t>P. CHRISTINA</t>
  </si>
  <si>
    <t>664</t>
  </si>
  <si>
    <t>LIDAKUBURA</t>
  </si>
  <si>
    <t>BI/MF/058/8840</t>
  </si>
  <si>
    <t>K.M.N. ROSHINI</t>
  </si>
  <si>
    <t>665</t>
  </si>
  <si>
    <t xml:space="preserve">POTHUBANDANA </t>
  </si>
  <si>
    <t>BI/MF/015/8844</t>
  </si>
  <si>
    <t>R.M.S. RENUKA</t>
  </si>
  <si>
    <t>666</t>
  </si>
  <si>
    <t>BI/MF/019/8843</t>
  </si>
  <si>
    <t>K. SUMANGALI</t>
  </si>
  <si>
    <t>667</t>
  </si>
  <si>
    <t>WM/MF/088/8851</t>
  </si>
  <si>
    <t>M. GHANASUNDARI</t>
  </si>
  <si>
    <t>2026-05-13</t>
  </si>
  <si>
    <t>668</t>
  </si>
  <si>
    <t>WM/MF/093/8852</t>
  </si>
  <si>
    <t xml:space="preserve">R.D. BAGYA  LAKMALI </t>
  </si>
  <si>
    <t>669</t>
  </si>
  <si>
    <t>WM/MF/075/8853</t>
  </si>
  <si>
    <t>T.M. LATHA</t>
  </si>
  <si>
    <t>670</t>
  </si>
  <si>
    <t>WM/MF/010/8854</t>
  </si>
  <si>
    <t>P. KIRUBASANI</t>
  </si>
  <si>
    <t>671</t>
  </si>
  <si>
    <t>WM/MF/010/8855</t>
  </si>
  <si>
    <t>V. SELVAKUMARI</t>
  </si>
  <si>
    <t>672</t>
  </si>
  <si>
    <t>WM/MF/084/8856</t>
  </si>
  <si>
    <t>B.S.A.C. MADHUSHANTHI</t>
  </si>
  <si>
    <t>673</t>
  </si>
  <si>
    <t>WM/MF/026/8857</t>
  </si>
  <si>
    <t>S. PUWANALOJANI</t>
  </si>
  <si>
    <t>674</t>
  </si>
  <si>
    <t>BI/MF/038/8845</t>
  </si>
  <si>
    <t>A. PUWANESHWARI</t>
  </si>
  <si>
    <t>675</t>
  </si>
  <si>
    <t>BI/MF/038/8846</t>
  </si>
  <si>
    <t>R. RATHNAKUMAR</t>
  </si>
  <si>
    <t>676</t>
  </si>
  <si>
    <t>KESELWATTH</t>
  </si>
  <si>
    <t>BI/MF/021/8849</t>
  </si>
  <si>
    <t>K. DEWAYANI</t>
  </si>
  <si>
    <t>677</t>
  </si>
  <si>
    <t>BI/MF/021/8847</t>
  </si>
  <si>
    <t>D.M. MAHENDRIKA</t>
  </si>
  <si>
    <t>678</t>
  </si>
  <si>
    <t>PASARICHCHENAI 03</t>
  </si>
  <si>
    <t>PT/MF/037/8863</t>
  </si>
  <si>
    <t>N. MUMTHAJ BEGAM</t>
  </si>
  <si>
    <t>679</t>
  </si>
  <si>
    <t>WM/MF/100/8859</t>
  </si>
  <si>
    <t>P.B.A.A.K. PRIYADARSHANI</t>
  </si>
  <si>
    <t>680</t>
  </si>
  <si>
    <t>WM/MF/100/8860</t>
  </si>
  <si>
    <t>D.M.U. KUMARI</t>
  </si>
  <si>
    <t>681</t>
  </si>
  <si>
    <t>PT/MF/045/8862</t>
  </si>
  <si>
    <t xml:space="preserve">C. NIROSHA MADUSHANI </t>
  </si>
  <si>
    <t>682</t>
  </si>
  <si>
    <t>PUWAK WATTHA</t>
  </si>
  <si>
    <t>BI/MF/053/8865</t>
  </si>
  <si>
    <t>W.M.R. PERERA</t>
  </si>
  <si>
    <t>683</t>
  </si>
  <si>
    <t>PERIYAKALLAR-03</t>
  </si>
  <si>
    <t>KV/MF/031/8866</t>
  </si>
  <si>
    <t>P. THARMILLAH</t>
  </si>
  <si>
    <t>684</t>
  </si>
  <si>
    <t>KANCHANANKUDA 02</t>
  </si>
  <si>
    <t>PT/MF/030/8913</t>
  </si>
  <si>
    <t>S. PUSHPALATHA</t>
  </si>
  <si>
    <t>685</t>
  </si>
  <si>
    <t>PT/MF/030/8912</t>
  </si>
  <si>
    <t>M. AJANTHA</t>
  </si>
  <si>
    <t>686</t>
  </si>
  <si>
    <t>PUSSALAKANDA</t>
  </si>
  <si>
    <t>BD/MF/018/8870</t>
  </si>
  <si>
    <t>D.M.P.C. DISSANAYAKA</t>
  </si>
  <si>
    <t>687</t>
  </si>
  <si>
    <t>BI/MF/035/8868</t>
  </si>
  <si>
    <t>N. ASHANTHANI</t>
  </si>
  <si>
    <t>688</t>
  </si>
  <si>
    <t>BI/MF/008/8869</t>
  </si>
  <si>
    <t>H.M.A. SAMANMALI</t>
  </si>
  <si>
    <t>689</t>
  </si>
  <si>
    <t>BD/MF/018/8872</t>
  </si>
  <si>
    <t>D.H.M.C. SADAMALEE</t>
  </si>
  <si>
    <t>690</t>
  </si>
  <si>
    <t>KETAKELLA</t>
  </si>
  <si>
    <t>WM/MF/016/8880</t>
  </si>
  <si>
    <t>R. SATHYAPRIYA</t>
  </si>
  <si>
    <t>691</t>
  </si>
  <si>
    <t>WM/MF/106/8881</t>
  </si>
  <si>
    <t>A.M. SUMANAWATHI</t>
  </si>
  <si>
    <t>692</t>
  </si>
  <si>
    <t>WM/MF/106/8882</t>
  </si>
  <si>
    <t>A.G. SEELAWATHI</t>
  </si>
  <si>
    <t>693</t>
  </si>
  <si>
    <t>WM/MF/106/8883</t>
  </si>
  <si>
    <t>J.M.J. SUBHADRA</t>
  </si>
  <si>
    <t>694</t>
  </si>
  <si>
    <t>HEWANAKUBURA</t>
  </si>
  <si>
    <t>WM/MF/103/8885</t>
  </si>
  <si>
    <t>P.S. LAKMALI</t>
  </si>
  <si>
    <t>695</t>
  </si>
  <si>
    <t>WM/MF/104/8886</t>
  </si>
  <si>
    <t>R.M.N. CHANDRAWATHI</t>
  </si>
  <si>
    <t>696</t>
  </si>
  <si>
    <t>WM/MF/104/8887</t>
  </si>
  <si>
    <t>D.M. CHANDRAWATHI</t>
  </si>
  <si>
    <t>697</t>
  </si>
  <si>
    <t>WM/MF/023/8888</t>
  </si>
  <si>
    <t>F.R. SAHIRA</t>
  </si>
  <si>
    <t>698</t>
  </si>
  <si>
    <t>WM/MF/023/8889</t>
  </si>
  <si>
    <t>D.N. NILANGANI</t>
  </si>
  <si>
    <t>699</t>
  </si>
  <si>
    <t>WM/MF/084/8890</t>
  </si>
  <si>
    <t>M.D. SATHYAWATHI</t>
  </si>
  <si>
    <t>700</t>
  </si>
  <si>
    <t>KEERIYAGOLLA</t>
  </si>
  <si>
    <t>BD/MF/045/8876</t>
  </si>
  <si>
    <t>T. SELVI</t>
  </si>
  <si>
    <t>701</t>
  </si>
  <si>
    <t>BI/MF/015/8877</t>
  </si>
  <si>
    <t>S.M. VIMALAWATHI</t>
  </si>
  <si>
    <t>702</t>
  </si>
  <si>
    <t>BI/MF/008/8896</t>
  </si>
  <si>
    <t>K. ANANDANAYAGI</t>
  </si>
  <si>
    <t>703</t>
  </si>
  <si>
    <t>BI/MF/038/8893</t>
  </si>
  <si>
    <t>S. POOMALAR</t>
  </si>
  <si>
    <t>704</t>
  </si>
  <si>
    <t>KOTTAGODA</t>
  </si>
  <si>
    <t>BD/MF/015/8879</t>
  </si>
  <si>
    <t>S. JEYAPRABA</t>
  </si>
  <si>
    <t>705</t>
  </si>
  <si>
    <t>BD/MF/015/8891</t>
  </si>
  <si>
    <t>S. SARASWATHI</t>
  </si>
  <si>
    <t>706</t>
  </si>
  <si>
    <t>BD/MF/018/8892</t>
  </si>
  <si>
    <t>D.H.M.C.M. KUMARI</t>
  </si>
  <si>
    <t>707</t>
  </si>
  <si>
    <t>BI/MF/008/8897</t>
  </si>
  <si>
    <t xml:space="preserve">A.M. KARUNAWATHI </t>
  </si>
  <si>
    <t>708</t>
  </si>
  <si>
    <t>WM/MF/010/8898</t>
  </si>
  <si>
    <t>A.M. MUNIRA</t>
  </si>
  <si>
    <t>709</t>
  </si>
  <si>
    <t>KODAKUMBURA 02</t>
  </si>
  <si>
    <t>WM/MF/102/8899</t>
  </si>
  <si>
    <t>R.D. CHANDRALATHA</t>
  </si>
  <si>
    <t>2026-07-08</t>
  </si>
  <si>
    <t>710</t>
  </si>
  <si>
    <t>WM/MF/088/8902</t>
  </si>
  <si>
    <t>R.M.G. DILRUKSHI HERATH</t>
  </si>
  <si>
    <t>711</t>
  </si>
  <si>
    <t>WM/MF/103/8903</t>
  </si>
  <si>
    <t>B.G. PADMA KUMARI</t>
  </si>
  <si>
    <t>712</t>
  </si>
  <si>
    <t>WM/MF/103/8904</t>
  </si>
  <si>
    <t xml:space="preserve">L.K.M.L.M. PRIYADARSHANI </t>
  </si>
  <si>
    <t>713</t>
  </si>
  <si>
    <t>PT/MF/030/8915</t>
  </si>
  <si>
    <t>714</t>
  </si>
  <si>
    <t>PT/MF/030/8908</t>
  </si>
  <si>
    <t>S. RAJINI</t>
  </si>
  <si>
    <t>715</t>
  </si>
  <si>
    <t>AK/MF/007/8906</t>
  </si>
  <si>
    <t>A. ANUJA</t>
  </si>
  <si>
    <t>716</t>
  </si>
  <si>
    <t>JAIKA NAGAR-01</t>
  </si>
  <si>
    <t>PT/MF/052/8934</t>
  </si>
  <si>
    <t>F. HAIRUNISHA</t>
  </si>
  <si>
    <t>717</t>
  </si>
  <si>
    <t>PT/MF/052/8919</t>
  </si>
  <si>
    <t xml:space="preserve">M.I. FATHIMA SASNA </t>
  </si>
  <si>
    <t>718</t>
  </si>
  <si>
    <t>PT/MF/052/8918</t>
  </si>
  <si>
    <t>J. HAFEELA</t>
  </si>
  <si>
    <t>719</t>
  </si>
  <si>
    <t>PT/MF/052/8917</t>
  </si>
  <si>
    <t xml:space="preserve">M.I. FATHIMA SAHANA </t>
  </si>
  <si>
    <t>720</t>
  </si>
  <si>
    <t>PT/MF/052/8916</t>
  </si>
  <si>
    <t xml:space="preserve">A. VATHUNUNISHA </t>
  </si>
  <si>
    <t>721</t>
  </si>
  <si>
    <t>KV/MF/047/8921</t>
  </si>
  <si>
    <t>M. NISHANTHIYA</t>
  </si>
  <si>
    <t>722</t>
  </si>
  <si>
    <t>PT/MF/030/8924</t>
  </si>
  <si>
    <t xml:space="preserve">T. KAVITHA </t>
  </si>
  <si>
    <t>723</t>
  </si>
  <si>
    <t>GONAKALA</t>
  </si>
  <si>
    <t>BD/MF/016/8925</t>
  </si>
  <si>
    <t>R.K. MALLIKA</t>
  </si>
  <si>
    <t>724</t>
  </si>
  <si>
    <t>BI/MF/042/8926</t>
  </si>
  <si>
    <t>H.M.D. MALKANTHI</t>
  </si>
  <si>
    <t>725</t>
  </si>
  <si>
    <t>WM/MF/097/8927</t>
  </si>
  <si>
    <t>S.H.M. BEGAM</t>
  </si>
  <si>
    <t>726</t>
  </si>
  <si>
    <t>WM/MF/097/8928</t>
  </si>
  <si>
    <t>W.S. CHANDRALATHA</t>
  </si>
  <si>
    <t>727</t>
  </si>
  <si>
    <t>BI/MF/042/8929</t>
  </si>
  <si>
    <t>H.B.R.S. KUMARI</t>
  </si>
  <si>
    <t>728</t>
  </si>
  <si>
    <t>PT/MF/037/8933</t>
  </si>
  <si>
    <t xml:space="preserve">S. FAREENA </t>
  </si>
  <si>
    <t>729</t>
  </si>
  <si>
    <t>INSPECTOR EATHTHAM 01</t>
  </si>
  <si>
    <t>PT/MF/021/8932</t>
  </si>
  <si>
    <t xml:space="preserve">P. NIROJINI </t>
  </si>
  <si>
    <t>730</t>
  </si>
  <si>
    <t>KM/MF/020/8931</t>
  </si>
  <si>
    <t>U. FATHIMA LOOPNA</t>
  </si>
  <si>
    <t>731</t>
  </si>
  <si>
    <t>KV/MF/036/8960</t>
  </si>
  <si>
    <t>E. KEERTHIKA</t>
  </si>
  <si>
    <t>732</t>
  </si>
  <si>
    <t>KM/MF/015/8935</t>
  </si>
  <si>
    <t>S.H. HINAYA</t>
  </si>
  <si>
    <t>733</t>
  </si>
  <si>
    <t>Pasarichenai-04</t>
  </si>
  <si>
    <t>PT/MF/053/8938</t>
  </si>
  <si>
    <t xml:space="preserve">I. FATHIMA NASAREEN </t>
  </si>
  <si>
    <t>734</t>
  </si>
  <si>
    <t>PT/MF/053/8937</t>
  </si>
  <si>
    <t xml:space="preserve">F. AHEELA </t>
  </si>
  <si>
    <t>735</t>
  </si>
  <si>
    <t>PT/MF/053/8936</t>
  </si>
  <si>
    <t>M. FAISA</t>
  </si>
  <si>
    <t>736</t>
  </si>
  <si>
    <t>BD/MF/082/8939</t>
  </si>
  <si>
    <t>P. PUSHPADEVI</t>
  </si>
  <si>
    <t>737</t>
  </si>
  <si>
    <t>RILPOLA</t>
  </si>
  <si>
    <t>BD/MF/052/8941</t>
  </si>
  <si>
    <t>N. KALEIMAGAL</t>
  </si>
  <si>
    <t>738</t>
  </si>
  <si>
    <t>BD/MF/016/8942</t>
  </si>
  <si>
    <t>R.M.P.K. RATHNAYAKA</t>
  </si>
  <si>
    <t>739</t>
  </si>
  <si>
    <t>KM/MF/020/8943</t>
  </si>
  <si>
    <t>I. NALIFA</t>
  </si>
  <si>
    <t>740</t>
  </si>
  <si>
    <t>PT/MF/030/8946</t>
  </si>
  <si>
    <t>N. NITHTHIYA</t>
  </si>
  <si>
    <t>741</t>
  </si>
  <si>
    <t>PT/MF/030/8945</t>
  </si>
  <si>
    <t>J. SATHYAVANI</t>
  </si>
  <si>
    <t>742</t>
  </si>
  <si>
    <t>KV/MF/015/8944</t>
  </si>
  <si>
    <t>743</t>
  </si>
  <si>
    <t>PT/MF/046/8950</t>
  </si>
  <si>
    <t xml:space="preserve">P. VINITHA </t>
  </si>
  <si>
    <t>744</t>
  </si>
  <si>
    <t>PT/MF/046/8951</t>
  </si>
  <si>
    <t xml:space="preserve">K. VALLIYAMMA </t>
  </si>
  <si>
    <t>745</t>
  </si>
  <si>
    <t>PT/MF/046/8952</t>
  </si>
  <si>
    <t>J. SUWARNIYA</t>
  </si>
  <si>
    <t>746</t>
  </si>
  <si>
    <t xml:space="preserve">RM NAHAR </t>
  </si>
  <si>
    <t>PT/MF/027/8965</t>
  </si>
  <si>
    <t>A.L.F. FARSANA</t>
  </si>
  <si>
    <t>747</t>
  </si>
  <si>
    <t>PT/MF/027/8953</t>
  </si>
  <si>
    <t xml:space="preserve">A. MAJITHU FARINA </t>
  </si>
  <si>
    <t>748</t>
  </si>
  <si>
    <t>PT/MF/027/8954</t>
  </si>
  <si>
    <t xml:space="preserve">F. SAFRIYA </t>
  </si>
  <si>
    <t>749</t>
  </si>
  <si>
    <t>KV/MF/031/8955</t>
  </si>
  <si>
    <t>K. JEYAVANAJA</t>
  </si>
  <si>
    <t>750</t>
  </si>
  <si>
    <t>WM/MF/084/8956</t>
  </si>
  <si>
    <t>E.A.I. KUMARI</t>
  </si>
  <si>
    <t>751</t>
  </si>
  <si>
    <t>KAHAGOLLA</t>
  </si>
  <si>
    <t>WM/MF/094/8957</t>
  </si>
  <si>
    <t>R.M. GAYANI RATHNAYAKA</t>
  </si>
  <si>
    <t>752</t>
  </si>
  <si>
    <t>PT/MF/012/8961</t>
  </si>
  <si>
    <t>S. SILOGINI</t>
  </si>
  <si>
    <t>753</t>
  </si>
  <si>
    <t>PT/MF/012/8962</t>
  </si>
  <si>
    <t>M. PAKKIYALECHUMI</t>
  </si>
  <si>
    <t>754</t>
  </si>
  <si>
    <t>PT/MF/012/8964</t>
  </si>
  <si>
    <t>S. SIVANANDINI</t>
  </si>
  <si>
    <t>755</t>
  </si>
  <si>
    <t>PT/MF/030/8958</t>
  </si>
  <si>
    <t xml:space="preserve">J. RATHEEPA </t>
  </si>
  <si>
    <t>756</t>
  </si>
  <si>
    <t>Pothuvil 02</t>
  </si>
  <si>
    <t>PT/MF/032/8963</t>
  </si>
  <si>
    <t>M.P.F. JESNA</t>
  </si>
  <si>
    <t>757</t>
  </si>
  <si>
    <t>KV/MF/015/8966</t>
  </si>
  <si>
    <t>K. JEYANTHI</t>
  </si>
  <si>
    <t>758</t>
  </si>
  <si>
    <t>SERANKADA</t>
  </si>
  <si>
    <t>BI/MF/050/8967</t>
  </si>
  <si>
    <t>A.M.C. DAMAYANTHI</t>
  </si>
  <si>
    <t>759</t>
  </si>
  <si>
    <t>BI/MF/050/8968</t>
  </si>
  <si>
    <t xml:space="preserve">A.M.C. PRIYANTHI </t>
  </si>
  <si>
    <t>760</t>
  </si>
  <si>
    <t>BI/MF/001/8970</t>
  </si>
  <si>
    <t>R.M.C.M. KARUNARATHNA</t>
  </si>
  <si>
    <t>761</t>
  </si>
  <si>
    <t>SENPATHIGAMA</t>
  </si>
  <si>
    <t>BI/MF/023/8971</t>
  </si>
  <si>
    <t>P.V.I.P. CHANDRASEKARA</t>
  </si>
  <si>
    <t>762</t>
  </si>
  <si>
    <t>BI/MF/023/8972</t>
  </si>
  <si>
    <t>R.M. GHANAWATHI</t>
  </si>
  <si>
    <t>763</t>
  </si>
  <si>
    <t>DIMUTHUGAMA 02</t>
  </si>
  <si>
    <t>WM/MF/101/8974</t>
  </si>
  <si>
    <t>P. ARSHADANJALI</t>
  </si>
  <si>
    <t>764</t>
  </si>
  <si>
    <t>WM/MF/103/8975</t>
  </si>
  <si>
    <t>J.A.G. KUMUDUNI</t>
  </si>
  <si>
    <t>765</t>
  </si>
  <si>
    <t>KM/MF/001/8976</t>
  </si>
  <si>
    <t>V. ABILAKSHIKA</t>
  </si>
  <si>
    <t>766</t>
  </si>
  <si>
    <t>KM/MF/010/8990</t>
  </si>
  <si>
    <t>S. RUPINI</t>
  </si>
  <si>
    <t>767</t>
  </si>
  <si>
    <t>KV/MF/024/8986</t>
  </si>
  <si>
    <t>K. THARSHINI</t>
  </si>
  <si>
    <t>768</t>
  </si>
  <si>
    <t>KV/MF/010/8977</t>
  </si>
  <si>
    <t>Y. SAKAYAN</t>
  </si>
  <si>
    <t>769</t>
  </si>
  <si>
    <t>SURAYADI -02</t>
  </si>
  <si>
    <t>KV/MF/044/8979</t>
  </si>
  <si>
    <t>S. KALANALINI</t>
  </si>
  <si>
    <t>770</t>
  </si>
  <si>
    <t>KV/MF/044/8980</t>
  </si>
  <si>
    <t>N. MURUGESWARY</t>
  </si>
  <si>
    <t>771</t>
  </si>
  <si>
    <t xml:space="preserve">PUDUKUDIRUPPU </t>
  </si>
  <si>
    <t>PT/MF/054/8983</t>
  </si>
  <si>
    <t xml:space="preserve">S. FOWMY </t>
  </si>
  <si>
    <t>772</t>
  </si>
  <si>
    <t>PT/MF/054/8982</t>
  </si>
  <si>
    <t>M.M. JARINA BEGAM</t>
  </si>
  <si>
    <t>773</t>
  </si>
  <si>
    <t>PT/MF/054/8984</t>
  </si>
  <si>
    <t xml:space="preserve">K.M. RISHANA </t>
  </si>
  <si>
    <t>774</t>
  </si>
  <si>
    <t>PT/MF/012/8985</t>
  </si>
  <si>
    <t xml:space="preserve">K. UKANTHAMALAR </t>
  </si>
  <si>
    <t>2026-05-19</t>
  </si>
  <si>
    <t>775</t>
  </si>
  <si>
    <t>BI/MF/050/8989</t>
  </si>
  <si>
    <t>R.M.C. MADHUWANTHI</t>
  </si>
  <si>
    <t>776</t>
  </si>
  <si>
    <t>PT/MF/054/8993</t>
  </si>
  <si>
    <t xml:space="preserve">S. HASHIFA </t>
  </si>
  <si>
    <t>777</t>
  </si>
  <si>
    <t>PT/MF/054/8995</t>
  </si>
  <si>
    <t xml:space="preserve">A. FATHIMA ASHANA </t>
  </si>
  <si>
    <t>778</t>
  </si>
  <si>
    <t>PT/MF/054/8994</t>
  </si>
  <si>
    <t xml:space="preserve">K. KALANTHARUMMA </t>
  </si>
  <si>
    <t>779</t>
  </si>
  <si>
    <t>panama west</t>
  </si>
  <si>
    <t>PT/MF/055/8997</t>
  </si>
  <si>
    <t>W. SASIKA MADUSHANIKA</t>
  </si>
  <si>
    <t>780</t>
  </si>
  <si>
    <t>PT/MF/055/9001</t>
  </si>
  <si>
    <t xml:space="preserve">U.R. HETTIARACI </t>
  </si>
  <si>
    <t>781</t>
  </si>
  <si>
    <t>VIMAL HOTTEL</t>
  </si>
  <si>
    <t>MSK/MF/181/9013</t>
  </si>
  <si>
    <t>B. CHANTHIRAVATHANA</t>
  </si>
  <si>
    <t>782</t>
  </si>
  <si>
    <t>MSK/MF/181/9014</t>
  </si>
  <si>
    <t>L. NIROSHA</t>
  </si>
  <si>
    <t>783</t>
  </si>
  <si>
    <t>MSK/MF/019/9011</t>
  </si>
  <si>
    <t>A. PATHTHINIYAMMA</t>
  </si>
  <si>
    <t>784</t>
  </si>
  <si>
    <t>MSK/MF/019/9010</t>
  </si>
  <si>
    <t>K. VIJAYALETCHUMI</t>
  </si>
  <si>
    <t>785</t>
  </si>
  <si>
    <t>BD/MF/016/8998</t>
  </si>
  <si>
    <t>W.A.M.H.W. ADIPATHTHU</t>
  </si>
  <si>
    <t>786</t>
  </si>
  <si>
    <t>BD/MF/052/9002</t>
  </si>
  <si>
    <t>S. PUSHPARANI</t>
  </si>
  <si>
    <t>787</t>
  </si>
  <si>
    <t>RADALIYADDA NEW</t>
  </si>
  <si>
    <t>BI/MF/048/9004</t>
  </si>
  <si>
    <t>788</t>
  </si>
  <si>
    <t>DODAMGOLLA</t>
  </si>
  <si>
    <t>BI/MF/057/9003</t>
  </si>
  <si>
    <t>D.M.S NANDIKA</t>
  </si>
  <si>
    <t>789</t>
  </si>
  <si>
    <t>GAMMADDA</t>
  </si>
  <si>
    <t>BI/MF/024/9006</t>
  </si>
  <si>
    <t>R.V.K. MANGALIKA</t>
  </si>
  <si>
    <t>790</t>
  </si>
  <si>
    <t>WM/MF/093/9007</t>
  </si>
  <si>
    <t>T.G.D. PRIYADARSHANI MANASINGHA</t>
  </si>
  <si>
    <t>791</t>
  </si>
  <si>
    <t>WM/MF/047/9008</t>
  </si>
  <si>
    <t>R.D.N. AMARANJANI</t>
  </si>
  <si>
    <t>792</t>
  </si>
  <si>
    <t>MSK/MF/181/9015</t>
  </si>
  <si>
    <t>S. SOOSAIMERY</t>
  </si>
  <si>
    <t>793</t>
  </si>
  <si>
    <t>PT/MF/054/9033</t>
  </si>
  <si>
    <t xml:space="preserve">K. HUSAIYINA </t>
  </si>
  <si>
    <t>794</t>
  </si>
  <si>
    <t>PT/MF/054/9034</t>
  </si>
  <si>
    <t xml:space="preserve">A.C. FATHUMMA </t>
  </si>
  <si>
    <t>795</t>
  </si>
  <si>
    <t>PT/MF/054/9035</t>
  </si>
  <si>
    <t>A. JEMSHANA</t>
  </si>
  <si>
    <t>796</t>
  </si>
  <si>
    <t>PT/MF/054/9036</t>
  </si>
  <si>
    <t xml:space="preserve">K. SAREENA </t>
  </si>
  <si>
    <t>797</t>
  </si>
  <si>
    <t>PT/MF/054/9037</t>
  </si>
  <si>
    <t xml:space="preserve">A.C. RAMEESA </t>
  </si>
  <si>
    <t>798</t>
  </si>
  <si>
    <t>PT/MF/054/9038</t>
  </si>
  <si>
    <t>H.M. MUMTHAJ</t>
  </si>
  <si>
    <t>799</t>
  </si>
  <si>
    <t>PT/MF/045/9021</t>
  </si>
  <si>
    <t xml:space="preserve">A.H. NILAKSHIKA KUMARI </t>
  </si>
  <si>
    <t>800</t>
  </si>
  <si>
    <t>KV/MF/031/9016</t>
  </si>
  <si>
    <t>S. VARATHINI</t>
  </si>
  <si>
    <t>801</t>
  </si>
  <si>
    <t>MSK/MF/065/9017</t>
  </si>
  <si>
    <t>N. AGNAT MARY</t>
  </si>
  <si>
    <t>802</t>
  </si>
  <si>
    <t>BD/MF/052/9018</t>
  </si>
  <si>
    <t>K.K. AMMAL</t>
  </si>
  <si>
    <t>803</t>
  </si>
  <si>
    <t>PT/MF/016/9020</t>
  </si>
  <si>
    <t>A. RAMSHINI</t>
  </si>
  <si>
    <t>804</t>
  </si>
  <si>
    <t>PT/MF/016/9019</t>
  </si>
  <si>
    <t>T.F. FARZANA</t>
  </si>
  <si>
    <t>805</t>
  </si>
  <si>
    <t>KABILLEGAMA 03</t>
  </si>
  <si>
    <t>WM/MF/099/9022</t>
  </si>
  <si>
    <t>W.D. SHANTHI</t>
  </si>
  <si>
    <t>806</t>
  </si>
  <si>
    <t>WM/MF/099/9023</t>
  </si>
  <si>
    <t>R.D. KUSUMAWATHI</t>
  </si>
  <si>
    <t>807</t>
  </si>
  <si>
    <t>UVA BENHEAD ESTATE</t>
  </si>
  <si>
    <t>WM/MF/069/9024</t>
  </si>
  <si>
    <t>L. JAYALECHCHAMI</t>
  </si>
  <si>
    <t>808</t>
  </si>
  <si>
    <t>BD/MF/045/9025</t>
  </si>
  <si>
    <t>D.M.S. DISSANAYAKA</t>
  </si>
  <si>
    <t>809</t>
  </si>
  <si>
    <t>BD/MF/045/9028</t>
  </si>
  <si>
    <t>R.M.M. SUBASHINI</t>
  </si>
  <si>
    <t>810</t>
  </si>
  <si>
    <t>BD/MF/045/9026</t>
  </si>
  <si>
    <t>K.M.C. SAMAN KUMARI</t>
  </si>
  <si>
    <t>811</t>
  </si>
  <si>
    <t>BD/MF/045/9027</t>
  </si>
  <si>
    <t>R.R.M. PRABHASHANI</t>
  </si>
  <si>
    <t>812</t>
  </si>
  <si>
    <t xml:space="preserve">V.PURAM </t>
  </si>
  <si>
    <t>PT/MF/056/9057</t>
  </si>
  <si>
    <t>M. SAKUNDALA</t>
  </si>
  <si>
    <t>813</t>
  </si>
  <si>
    <t>PT/MF/056/9056</t>
  </si>
  <si>
    <t>M. VIJAYAKALA</t>
  </si>
  <si>
    <t>814</t>
  </si>
  <si>
    <t>PT/MF/056/9039</t>
  </si>
  <si>
    <t>M. NANDINIKUMARI</t>
  </si>
  <si>
    <t>815</t>
  </si>
  <si>
    <t>PT/MF/056/9055</t>
  </si>
  <si>
    <t>W. DUSHANTHI</t>
  </si>
  <si>
    <t>816</t>
  </si>
  <si>
    <t>PT/MF/056/9054</t>
  </si>
  <si>
    <t>R. NITHU</t>
  </si>
  <si>
    <t>817</t>
  </si>
  <si>
    <t>JINANANDAGAMA</t>
  </si>
  <si>
    <t>BD/MF/073/9029</t>
  </si>
  <si>
    <t>N.M.W.S. NAWARATHNA</t>
  </si>
  <si>
    <t>818</t>
  </si>
  <si>
    <t>BD/MF/073/9030</t>
  </si>
  <si>
    <t>D.M.D.M. DEHIPE</t>
  </si>
  <si>
    <t>819</t>
  </si>
  <si>
    <t>KV/MF/025/9031</t>
  </si>
  <si>
    <t>J. THUSHYANTHINI</t>
  </si>
  <si>
    <t>820</t>
  </si>
  <si>
    <t>AK/MF/026/9032</t>
  </si>
  <si>
    <t>T. VISITHA</t>
  </si>
  <si>
    <t>821</t>
  </si>
  <si>
    <t>WM/MF/098/9048</t>
  </si>
  <si>
    <t xml:space="preserve">G.H.S. KUMARI HEWAGE </t>
  </si>
  <si>
    <t>822</t>
  </si>
  <si>
    <t>PANAMA MABYAMA</t>
  </si>
  <si>
    <t>PT/MF/057/9044</t>
  </si>
  <si>
    <t>R. MIYANGODAHA</t>
  </si>
  <si>
    <t>823</t>
  </si>
  <si>
    <t>PT/MF/057/9046</t>
  </si>
  <si>
    <t xml:space="preserve">S. ARIYASINHA </t>
  </si>
  <si>
    <t>824</t>
  </si>
  <si>
    <t>PT/MF/057/9041</t>
  </si>
  <si>
    <t xml:space="preserve">A. PATMAVATI </t>
  </si>
  <si>
    <t>825</t>
  </si>
  <si>
    <t>PT/MF/057/9045</t>
  </si>
  <si>
    <t>N. KUMARI</t>
  </si>
  <si>
    <t>826</t>
  </si>
  <si>
    <t>PT/MF/057/9047</t>
  </si>
  <si>
    <t xml:space="preserve">P. ARIYASINHA </t>
  </si>
  <si>
    <t>827</t>
  </si>
  <si>
    <t>PT/MF/057/9042</t>
  </si>
  <si>
    <t>D. WATSALA SRIMALI</t>
  </si>
  <si>
    <t>828</t>
  </si>
  <si>
    <t>BI/MF/032/9040</t>
  </si>
  <si>
    <t xml:space="preserve">B.G.J.M. LEELAWATHI </t>
  </si>
  <si>
    <t>829</t>
  </si>
  <si>
    <t>KONGOLLA</t>
  </si>
  <si>
    <t>BI/MF/003/9043</t>
  </si>
  <si>
    <t>H.M.N.R. HERATH</t>
  </si>
  <si>
    <t>830</t>
  </si>
  <si>
    <t>KATAWALA</t>
  </si>
  <si>
    <t>BD/MF/047/9049</t>
  </si>
  <si>
    <t>R.M.S. LAKMALI</t>
  </si>
  <si>
    <t>831</t>
  </si>
  <si>
    <t>BROWNLOW UP</t>
  </si>
  <si>
    <t>MSK/MF/067/9051</t>
  </si>
  <si>
    <t>V. GANASUNTHARY</t>
  </si>
  <si>
    <t>832</t>
  </si>
  <si>
    <t>KV/MF/025/9053</t>
  </si>
  <si>
    <t>M. SOUNDARAMPIHAI</t>
  </si>
  <si>
    <t>833</t>
  </si>
  <si>
    <t>MSK/MF/178/9076</t>
  </si>
  <si>
    <t xml:space="preserve">M. SELVAJOTHI </t>
  </si>
  <si>
    <t>834</t>
  </si>
  <si>
    <t>PT/MF/053/9058</t>
  </si>
  <si>
    <t>M. AAISHA BEEVI</t>
  </si>
  <si>
    <t>835</t>
  </si>
  <si>
    <t>PT/MF/053/9059</t>
  </si>
  <si>
    <t>A. SULAIHA BEEVI</t>
  </si>
  <si>
    <t>836</t>
  </si>
  <si>
    <t>WM/MF/090/9060</t>
  </si>
  <si>
    <t>R.M. SWARNALATHA RATHNAYAKA</t>
  </si>
  <si>
    <t>837</t>
  </si>
  <si>
    <t>VEERIYAPURA 2</t>
  </si>
  <si>
    <t>BD/MF/034/9062</t>
  </si>
  <si>
    <t>W. AMIRTHAMALAR</t>
  </si>
  <si>
    <t>838</t>
  </si>
  <si>
    <t xml:space="preserve">G. SASILEELAVATHY </t>
  </si>
  <si>
    <t>839</t>
  </si>
  <si>
    <t>BD/MF/034/9063</t>
  </si>
  <si>
    <t xml:space="preserve">S. WINODANI </t>
  </si>
  <si>
    <t>840</t>
  </si>
  <si>
    <t>BD/MF/082/9064</t>
  </si>
  <si>
    <t>S.R. SHANTHI</t>
  </si>
  <si>
    <t>841</t>
  </si>
  <si>
    <t>WM/MF/066/9066</t>
  </si>
  <si>
    <t xml:space="preserve">V.G.T. ISHANTHI GAMAGE </t>
  </si>
  <si>
    <t>842</t>
  </si>
  <si>
    <t>BD/MF/082/9086</t>
  </si>
  <si>
    <t>K.H.A.E. KARANDENIYA</t>
  </si>
  <si>
    <t>843</t>
  </si>
  <si>
    <t>SINNATHOTTAM 02</t>
  </si>
  <si>
    <t>PT/MF/058/9072</t>
  </si>
  <si>
    <t>S. MALINI</t>
  </si>
  <si>
    <t>844</t>
  </si>
  <si>
    <t>PT/MF/058/9075</t>
  </si>
  <si>
    <t>M. RATHNAMALA</t>
  </si>
  <si>
    <t>845</t>
  </si>
  <si>
    <t>PT/MF/058/9074</t>
  </si>
  <si>
    <t>P. VENUJA</t>
  </si>
  <si>
    <t>846</t>
  </si>
  <si>
    <t>PT/MF/058/9073</t>
  </si>
  <si>
    <t>P. SUBASINI</t>
  </si>
  <si>
    <t>847</t>
  </si>
  <si>
    <t>KV/MF/036/9067</t>
  </si>
  <si>
    <t>G. SUVANIYA</t>
  </si>
  <si>
    <t>848</t>
  </si>
  <si>
    <t>KV/MF/036/9068</t>
  </si>
  <si>
    <t>A. VASANTHI</t>
  </si>
  <si>
    <t>849</t>
  </si>
  <si>
    <t>KV/MF/036/9069</t>
  </si>
  <si>
    <t>R. SATHEEJA</t>
  </si>
  <si>
    <t>850</t>
  </si>
  <si>
    <t>KV/MF/036/9070</t>
  </si>
  <si>
    <t>V. VIJITHA</t>
  </si>
  <si>
    <t>851</t>
  </si>
  <si>
    <t>KV/MF/036/9071</t>
  </si>
  <si>
    <t>S. RANJINI</t>
  </si>
  <si>
    <t>852</t>
  </si>
  <si>
    <t>KV/MF/036/9085</t>
  </si>
  <si>
    <t>E. DIKKO</t>
  </si>
  <si>
    <t>853</t>
  </si>
  <si>
    <t>URANI 02</t>
  </si>
  <si>
    <t>PT/MF/028/9082</t>
  </si>
  <si>
    <t>K. ROHHINI</t>
  </si>
  <si>
    <t>854</t>
  </si>
  <si>
    <t>PT/MF/028/9081</t>
  </si>
  <si>
    <t>K. VINITHA</t>
  </si>
  <si>
    <t>855</t>
  </si>
  <si>
    <t>PT/MF/028/9080</t>
  </si>
  <si>
    <t>M. SUMATHY</t>
  </si>
  <si>
    <t>856</t>
  </si>
  <si>
    <t>AK/MF/014/9079</t>
  </si>
  <si>
    <t>R. SINTHUJA</t>
  </si>
  <si>
    <t>857</t>
  </si>
  <si>
    <t>PT/MF/028/9083</t>
  </si>
  <si>
    <t>858</t>
  </si>
  <si>
    <t>PITAWELAGAMA</t>
  </si>
  <si>
    <t>BD/MF/009/9084</t>
  </si>
  <si>
    <t>D.M.S. PRIYANKA</t>
  </si>
  <si>
    <t>859</t>
  </si>
  <si>
    <t>PT/MF/031/9087</t>
  </si>
  <si>
    <t>A. THAJITHA BEGAM</t>
  </si>
  <si>
    <t>860</t>
  </si>
  <si>
    <t>BI/MF/053/9088</t>
  </si>
  <si>
    <t>V.M.S. LAKMALI</t>
  </si>
  <si>
    <t>861</t>
  </si>
  <si>
    <t>BI/MF/008/9089</t>
  </si>
  <si>
    <t>S.M. ANTHONI</t>
  </si>
  <si>
    <t>862</t>
  </si>
  <si>
    <t>BI/MF/044/9090</t>
  </si>
  <si>
    <t>K.M. SOMAWATHI</t>
  </si>
  <si>
    <t>863</t>
  </si>
  <si>
    <t>WELIMADAGAMA 02</t>
  </si>
  <si>
    <t>WM/MF/077/9095</t>
  </si>
  <si>
    <t>R.M. RASIKA</t>
  </si>
  <si>
    <t>864</t>
  </si>
  <si>
    <t>WM/MF/093/9096</t>
  </si>
  <si>
    <t>T.G. DAMAYANTHI  PUSHPAKUMARI</t>
  </si>
  <si>
    <t>865</t>
  </si>
  <si>
    <t>BI/MF/044/9091</t>
  </si>
  <si>
    <t>K.M.J.R. KONARA</t>
  </si>
  <si>
    <t>866</t>
  </si>
  <si>
    <t>MSK/MF/178/9092</t>
  </si>
  <si>
    <t>S. PUWANESWARY</t>
  </si>
  <si>
    <t>867</t>
  </si>
  <si>
    <t>MSK/MF/178/9093</t>
  </si>
  <si>
    <t>R. PATHMAWATHY</t>
  </si>
  <si>
    <t>868</t>
  </si>
  <si>
    <t>AK/MF/002/9099</t>
  </si>
  <si>
    <t>K. NATKUNAWATHY</t>
  </si>
  <si>
    <t>869</t>
  </si>
  <si>
    <t>AK/MF/002/9100</t>
  </si>
  <si>
    <t>M. SUKANTHINI</t>
  </si>
  <si>
    <t>870</t>
  </si>
  <si>
    <t>AK/MF/002/9101</t>
  </si>
  <si>
    <t>N. THAMAYANTHY</t>
  </si>
  <si>
    <t>871</t>
  </si>
  <si>
    <t>PT/MF/059/9103</t>
  </si>
  <si>
    <t xml:space="preserve"> NIMALI</t>
  </si>
  <si>
    <t>872</t>
  </si>
  <si>
    <t>PT/MF/059/9104</t>
  </si>
  <si>
    <t>S. SELTAN</t>
  </si>
  <si>
    <t>873</t>
  </si>
  <si>
    <t>KV/MF/044/9102</t>
  </si>
  <si>
    <t>K. KIRUSHNAKUMARI</t>
  </si>
  <si>
    <t>874</t>
  </si>
  <si>
    <t>KUNDUMADU 06</t>
  </si>
  <si>
    <t>PT/MF/024/9109</t>
  </si>
  <si>
    <t>K. SUMATHY</t>
  </si>
  <si>
    <t>875</t>
  </si>
  <si>
    <t>PT/MF/024/9108</t>
  </si>
  <si>
    <t>N. VIJAYA</t>
  </si>
  <si>
    <t>876</t>
  </si>
  <si>
    <t>Pakkiyawatta 02</t>
  </si>
  <si>
    <t>PT/MF/033/9106</t>
  </si>
  <si>
    <t>K. SALIYA</t>
  </si>
  <si>
    <t>877</t>
  </si>
  <si>
    <t>AK/MF/013/9107</t>
  </si>
  <si>
    <t>K. MAKESHWARY</t>
  </si>
  <si>
    <t>878</t>
  </si>
  <si>
    <t>PT/MF/027/9110</t>
  </si>
  <si>
    <t>M. ANEEFA NALEERA</t>
  </si>
  <si>
    <t>879</t>
  </si>
  <si>
    <t>KV/MF/058/9119</t>
  </si>
  <si>
    <t>K. NILUJA</t>
  </si>
  <si>
    <t>880</t>
  </si>
  <si>
    <t>PT/MF/054/9114</t>
  </si>
  <si>
    <t xml:space="preserve"> RAHIMA</t>
  </si>
  <si>
    <t>881</t>
  </si>
  <si>
    <t>PT/MF/054/9115</t>
  </si>
  <si>
    <t>M.S. SANUPA BEGAM</t>
  </si>
  <si>
    <t>882</t>
  </si>
  <si>
    <t>PT/MF/054/9113</t>
  </si>
  <si>
    <t xml:space="preserve">M. SULAIKA BEEVI </t>
  </si>
  <si>
    <t>883</t>
  </si>
  <si>
    <t>THENNUGE</t>
  </si>
  <si>
    <t>BI/MF/041/9112</t>
  </si>
  <si>
    <t>K. WANOJA</t>
  </si>
  <si>
    <t>884</t>
  </si>
  <si>
    <t>KM/MF/010/9121</t>
  </si>
  <si>
    <t>S. NIRUSHIKA</t>
  </si>
  <si>
    <t>885</t>
  </si>
  <si>
    <t>MSK/MF/067/9111</t>
  </si>
  <si>
    <t>U. DILINI SANTHINI</t>
  </si>
  <si>
    <t>2026-05-25</t>
  </si>
  <si>
    <t>886</t>
  </si>
  <si>
    <t>PT/MF/033/9116</t>
  </si>
  <si>
    <t>F. RAHEELA</t>
  </si>
  <si>
    <t>887</t>
  </si>
  <si>
    <t>PT/MF/030/9131</t>
  </si>
  <si>
    <t xml:space="preserve">S. ANOTHINI </t>
  </si>
  <si>
    <t>888</t>
  </si>
  <si>
    <t>PT/MF/030/9132</t>
  </si>
  <si>
    <t>K.K. JEKATHAMBIKAI</t>
  </si>
  <si>
    <t>889</t>
  </si>
  <si>
    <t>BI/MF/032/9122</t>
  </si>
  <si>
    <t>U.R. NILANTHI</t>
  </si>
  <si>
    <t>890</t>
  </si>
  <si>
    <t>BI/MF/052/9120</t>
  </si>
  <si>
    <t>H.M. ARUNI</t>
  </si>
  <si>
    <t>891</t>
  </si>
  <si>
    <t>BI/MF/019/9124</t>
  </si>
  <si>
    <t>J. BALKIS UMMA</t>
  </si>
  <si>
    <t>892</t>
  </si>
  <si>
    <t>BI/MF/046/9125</t>
  </si>
  <si>
    <t>N.M.I.S. NAWARATHNA</t>
  </si>
  <si>
    <t>893</t>
  </si>
  <si>
    <t>KAILAGODA 02</t>
  </si>
  <si>
    <t>BD/MF/050/9126</t>
  </si>
  <si>
    <t>A. NILALINI</t>
  </si>
  <si>
    <t>894</t>
  </si>
  <si>
    <t>BD/MF/050/9127</t>
  </si>
  <si>
    <t>W.M.V. NAMALI</t>
  </si>
  <si>
    <t>895</t>
  </si>
  <si>
    <t>P.KUDIYURUPPU</t>
  </si>
  <si>
    <t>PT/MF/060/9140</t>
  </si>
  <si>
    <t xml:space="preserve">S. FATHIMA SHIFA </t>
  </si>
  <si>
    <t>896</t>
  </si>
  <si>
    <t>PT/MF/060/9139</t>
  </si>
  <si>
    <t>K. SITHY SAHIRA</t>
  </si>
  <si>
    <t>897</t>
  </si>
  <si>
    <t>PT/MF/060/9138</t>
  </si>
  <si>
    <t>K. NAJIMA BEE BEE</t>
  </si>
  <si>
    <t>898</t>
  </si>
  <si>
    <t>MANALCHENAI 01</t>
  </si>
  <si>
    <t>PT/MF/003/9135</t>
  </si>
  <si>
    <t>G. BAVAANI</t>
  </si>
  <si>
    <t>899</t>
  </si>
  <si>
    <t>PT/MF/027/9133</t>
  </si>
  <si>
    <t>P. HINIYA</t>
  </si>
  <si>
    <t>900</t>
  </si>
  <si>
    <t>PT/MF/030/9137</t>
  </si>
  <si>
    <t>S. PAKKIYAVATHI</t>
  </si>
  <si>
    <t>901</t>
  </si>
  <si>
    <t>PT/MF/030/9136</t>
  </si>
  <si>
    <t>A.J.G. JEYASEELI</t>
  </si>
  <si>
    <t>902</t>
  </si>
  <si>
    <t>KOLONTHENNA</t>
  </si>
  <si>
    <t>BD/MF/083/9141</t>
  </si>
  <si>
    <t>W.M.S.M. WICKRAMASINGHA</t>
  </si>
  <si>
    <t>903</t>
  </si>
  <si>
    <t>MOH</t>
  </si>
  <si>
    <t>BD/MF/085/9142</t>
  </si>
  <si>
    <t>T.M. NISHANTHI</t>
  </si>
  <si>
    <t>904</t>
  </si>
  <si>
    <t>BD/MF/085/9143</t>
  </si>
  <si>
    <t>J. JAYANTHI</t>
  </si>
  <si>
    <t>905</t>
  </si>
  <si>
    <t>BD/MF/085/9144</t>
  </si>
  <si>
    <t>D.M.I. DISSANAYAKA</t>
  </si>
  <si>
    <t>906</t>
  </si>
  <si>
    <t>BD/MF/085/9146</t>
  </si>
  <si>
    <t>N.S. SELLAHEWA</t>
  </si>
  <si>
    <t>907</t>
  </si>
  <si>
    <t>BD/MF/085/9147</t>
  </si>
  <si>
    <t>M.P.N.D. DE SILVA</t>
  </si>
  <si>
    <t>908</t>
  </si>
  <si>
    <t>WM/MF/077/9149</t>
  </si>
  <si>
    <t>R.M.C. IRESHIKA</t>
  </si>
  <si>
    <t>909</t>
  </si>
  <si>
    <t>WM/MF/069/9150</t>
  </si>
  <si>
    <t>R. NABINAYAGEE</t>
  </si>
  <si>
    <t>910</t>
  </si>
  <si>
    <t>BI/MF/053/9148</t>
  </si>
  <si>
    <t>R.M.M. SANJEEWANI</t>
  </si>
  <si>
    <t>911</t>
  </si>
  <si>
    <t>WM/MF/077/9165</t>
  </si>
  <si>
    <t>I.K.A. UPEKSHA</t>
  </si>
  <si>
    <t>912</t>
  </si>
  <si>
    <t>WM/MF/104/9155</t>
  </si>
  <si>
    <t>R.M.N.A. MADUWANTHI</t>
  </si>
  <si>
    <t>913</t>
  </si>
  <si>
    <t>WM/MF/081/9156</t>
  </si>
  <si>
    <t>T.C. KUMARI</t>
  </si>
  <si>
    <t>914</t>
  </si>
  <si>
    <t>WM/MF/023/9157</t>
  </si>
  <si>
    <t>M.J.S. SARIPA</t>
  </si>
  <si>
    <t>915</t>
  </si>
  <si>
    <t>WM/MF/085/9158</t>
  </si>
  <si>
    <t xml:space="preserve">M.K.N. MADHUWANTHI WIJESINGHA </t>
  </si>
  <si>
    <t>916</t>
  </si>
  <si>
    <t>WM/MF/085/9162</t>
  </si>
  <si>
    <t xml:space="preserve">M.K.D. DILRUKSHI WIJESINGHA </t>
  </si>
  <si>
    <t>917</t>
  </si>
  <si>
    <t>WM/MF/085/9159</t>
  </si>
  <si>
    <t xml:space="preserve">K.M.B. PRIYADARSHANI JAYASENA </t>
  </si>
  <si>
    <t>918</t>
  </si>
  <si>
    <t>BI/MF/046/9160</t>
  </si>
  <si>
    <t>R.M. NANDAWATHI</t>
  </si>
  <si>
    <t>919</t>
  </si>
  <si>
    <t>SOLANS</t>
  </si>
  <si>
    <t>BI/MF/013/9152</t>
  </si>
  <si>
    <t>S. THILAKAWADI</t>
  </si>
  <si>
    <t>920</t>
  </si>
  <si>
    <t>BI/MF/044/9151</t>
  </si>
  <si>
    <t>J.M.N.L. JAYASINHA</t>
  </si>
  <si>
    <t>921</t>
  </si>
  <si>
    <t>BD/MF/034/9153</t>
  </si>
  <si>
    <t>M. PUWANESHWARI</t>
  </si>
  <si>
    <t>922</t>
  </si>
  <si>
    <t>BD/MF/074/9163</t>
  </si>
  <si>
    <t>W.M.D.P. MALANI</t>
  </si>
  <si>
    <t>923</t>
  </si>
  <si>
    <t>BD/MF/074/9164</t>
  </si>
  <si>
    <t>H.V. NILANTHI</t>
  </si>
  <si>
    <t>924</t>
  </si>
  <si>
    <t>PANAMA MADIYAMA-02</t>
  </si>
  <si>
    <t>PT/MF/061/9168</t>
  </si>
  <si>
    <t xml:space="preserve">N. RAJA KUMARI </t>
  </si>
  <si>
    <t>925</t>
  </si>
  <si>
    <t>PT/MF/061/9167</t>
  </si>
  <si>
    <t xml:space="preserve">C. PUSPAHA KUMARI </t>
  </si>
  <si>
    <t>926</t>
  </si>
  <si>
    <t>PT/MF/061/9166</t>
  </si>
  <si>
    <t xml:space="preserve">W. GETANGANI </t>
  </si>
  <si>
    <t>927</t>
  </si>
  <si>
    <t>PT/MF/032/9170</t>
  </si>
  <si>
    <t>N. SITHTHI JESMIN</t>
  </si>
  <si>
    <t>928</t>
  </si>
  <si>
    <t>PT/MF/037/9171</t>
  </si>
  <si>
    <t>A. NIHARA</t>
  </si>
  <si>
    <t>929</t>
  </si>
  <si>
    <t>HIJRA NAGAR-01</t>
  </si>
  <si>
    <t>PT/MF/047/9172</t>
  </si>
  <si>
    <t>A. SURAIFA</t>
  </si>
  <si>
    <t>930</t>
  </si>
  <si>
    <t>PASARICHCHENAI 02</t>
  </si>
  <si>
    <t>PT/MF/034/9173</t>
  </si>
  <si>
    <t>S.F. RISTHIKA</t>
  </si>
  <si>
    <t>931</t>
  </si>
  <si>
    <t>WM/MF/090/9174</t>
  </si>
  <si>
    <t>H.M. CHAMILA HEENKENDA</t>
  </si>
  <si>
    <t>932</t>
  </si>
  <si>
    <t>KARADUGALA NEW</t>
  </si>
  <si>
    <t>BI/MF/055/9176</t>
  </si>
  <si>
    <t xml:space="preserve">K.D.P. SADAMALI </t>
  </si>
  <si>
    <t>933</t>
  </si>
  <si>
    <t>THIRUPPATHI</t>
  </si>
  <si>
    <t>PT/MF/043/9177</t>
  </si>
  <si>
    <t xml:space="preserve">S. DILAKSIKA </t>
  </si>
  <si>
    <t>934</t>
  </si>
  <si>
    <t>DEESIDE 2</t>
  </si>
  <si>
    <t>MSK/MF/074/9178</t>
  </si>
  <si>
    <t>M. PUNITHAMARIYAL</t>
  </si>
  <si>
    <t>935</t>
  </si>
  <si>
    <t>MSK/MF/074/9179</t>
  </si>
  <si>
    <t>R. BALAKUMARY</t>
  </si>
  <si>
    <t>936</t>
  </si>
  <si>
    <t>MSK/MF/074/9180</t>
  </si>
  <si>
    <t>M. KALIYAMMA</t>
  </si>
  <si>
    <t>937</t>
  </si>
  <si>
    <t>BI/MF/055/9181</t>
  </si>
  <si>
    <t>D.M.A. ROHINI</t>
  </si>
  <si>
    <t>938</t>
  </si>
  <si>
    <t>BI/MF/055/9182</t>
  </si>
  <si>
    <t>B.M. SUDUMENIKA</t>
  </si>
  <si>
    <t>939</t>
  </si>
  <si>
    <t>BI/MF/055/9183</t>
  </si>
  <si>
    <t>K. WIMALAWATHI</t>
  </si>
  <si>
    <t>940</t>
  </si>
  <si>
    <t>BI/MF/008/9184</t>
  </si>
  <si>
    <t>P.S. NIROSHANI</t>
  </si>
  <si>
    <t>941</t>
  </si>
  <si>
    <t>BI/MF/008/9185</t>
  </si>
  <si>
    <t>J. FATHIMA</t>
  </si>
  <si>
    <t>942</t>
  </si>
  <si>
    <t>PT/MF/001/9187</t>
  </si>
  <si>
    <t>S. PIRIYATHARSINI</t>
  </si>
  <si>
    <t>943</t>
  </si>
  <si>
    <t>PANAMA CENTRAL 03</t>
  </si>
  <si>
    <t>PT/MF/062/9225</t>
  </si>
  <si>
    <t xml:space="preserve">M. DAMMIKA RATNAWATI </t>
  </si>
  <si>
    <t>944</t>
  </si>
  <si>
    <t>KV/MF/031/9186</t>
  </si>
  <si>
    <t>M. SHOPANA</t>
  </si>
  <si>
    <t>945</t>
  </si>
  <si>
    <t>MEEGAHAWAGURA</t>
  </si>
  <si>
    <t>BI/MF/002/9191</t>
  </si>
  <si>
    <t xml:space="preserve"> SHAMA PRIYADARSHANI</t>
  </si>
  <si>
    <t>946</t>
  </si>
  <si>
    <t>BI/MF/002/9192</t>
  </si>
  <si>
    <t>B.S. MITHRAGE SADAMALI</t>
  </si>
  <si>
    <t>947</t>
  </si>
  <si>
    <t>WM/MF/090/9195</t>
  </si>
  <si>
    <t xml:space="preserve">E.A. NISANSALA PODIMANIKE </t>
  </si>
  <si>
    <t>948</t>
  </si>
  <si>
    <t>DOWN SIDE ESTATE 02</t>
  </si>
  <si>
    <t>WM/MF/108/9196</t>
  </si>
  <si>
    <t>A. RAGINI</t>
  </si>
  <si>
    <t>949</t>
  </si>
  <si>
    <t>WM/MF/023/9197</t>
  </si>
  <si>
    <t>R.M. SIRIYALATHA</t>
  </si>
  <si>
    <t>950</t>
  </si>
  <si>
    <t>BI/MF/035/9190</t>
  </si>
  <si>
    <t xml:space="preserve">N. YOGESHWARI </t>
  </si>
  <si>
    <t>951</t>
  </si>
  <si>
    <t>BI/MF/035/9189</t>
  </si>
  <si>
    <t>V. PALANI AMMA</t>
  </si>
  <si>
    <t>952</t>
  </si>
  <si>
    <t>BD/MF/074/9193</t>
  </si>
  <si>
    <t>R.M.R.W. RATHNAYAKA</t>
  </si>
  <si>
    <t>953</t>
  </si>
  <si>
    <t>BI/MF/035/9188</t>
  </si>
  <si>
    <t>P. SEWATTHIAMMA</t>
  </si>
  <si>
    <t>954</t>
  </si>
  <si>
    <t>BD/MF/074/9194</t>
  </si>
  <si>
    <t>W.M.S.D. WEERAKOON</t>
  </si>
  <si>
    <t>955</t>
  </si>
  <si>
    <t>KM/MF/009/9198</t>
  </si>
  <si>
    <t>R. MITHUSTIKA</t>
  </si>
  <si>
    <t>956</t>
  </si>
  <si>
    <t>KM/MF/009/9199</t>
  </si>
  <si>
    <t xml:space="preserve">P. VIJAYAKUMARI </t>
  </si>
  <si>
    <t>957</t>
  </si>
  <si>
    <t>KM/MF/009/9200</t>
  </si>
  <si>
    <t>J. RANJITHA</t>
  </si>
  <si>
    <t>958</t>
  </si>
  <si>
    <t>KM/MF/009/9201</t>
  </si>
  <si>
    <t>J. SUHANYA</t>
  </si>
  <si>
    <t>959</t>
  </si>
  <si>
    <t>HITHAYAPURAM 01</t>
  </si>
  <si>
    <t>PT/MF/036/9224</t>
  </si>
  <si>
    <t>T. FASMILA</t>
  </si>
  <si>
    <t>960</t>
  </si>
  <si>
    <t>PT/MF/036/9223</t>
  </si>
  <si>
    <t>S. SALMA BEEVI</t>
  </si>
  <si>
    <t>961</t>
  </si>
  <si>
    <t>PT/MF/036/9222</t>
  </si>
  <si>
    <t>A.J SAFRINA BEGAN</t>
  </si>
  <si>
    <t>962</t>
  </si>
  <si>
    <t>VINAYAGAPURAM 03</t>
  </si>
  <si>
    <t>AK/MF/016/9205</t>
  </si>
  <si>
    <t>P. DILAKSHANA</t>
  </si>
  <si>
    <t>963</t>
  </si>
  <si>
    <t>AK/MF/016/9206</t>
  </si>
  <si>
    <t>P. SATHUJINI</t>
  </si>
  <si>
    <t>964</t>
  </si>
  <si>
    <t>AK/MF/016/9207</t>
  </si>
  <si>
    <t>V. KIRUSHA</t>
  </si>
  <si>
    <t>965</t>
  </si>
  <si>
    <t>BI/MF/041/9208</t>
  </si>
  <si>
    <t>W. THEEBARANI</t>
  </si>
  <si>
    <t>966</t>
  </si>
  <si>
    <t>BI/MF/032/9209</t>
  </si>
  <si>
    <t>E.W.J.P.T.C. KALHARI JAYASEKARA</t>
  </si>
  <si>
    <t>967</t>
  </si>
  <si>
    <t>4 KANUWA</t>
  </si>
  <si>
    <t>BI/MF/036/9210</t>
  </si>
  <si>
    <t>B.R.V. SHAYAMALI</t>
  </si>
  <si>
    <t>968</t>
  </si>
  <si>
    <t>BI/MF/036/9212</t>
  </si>
  <si>
    <t>H.M.S.R. DAMAYANTHI</t>
  </si>
  <si>
    <t>969</t>
  </si>
  <si>
    <t>MSK/MF/060/9211</t>
  </si>
  <si>
    <t>R. PLORA</t>
  </si>
  <si>
    <t>970</t>
  </si>
  <si>
    <t>WM/MF/066/9217</t>
  </si>
  <si>
    <t xml:space="preserve">K.A.I. DILRUKSHI </t>
  </si>
  <si>
    <t>971</t>
  </si>
  <si>
    <t>WM/MF/066/9218</t>
  </si>
  <si>
    <t>G. SELWAMARY</t>
  </si>
  <si>
    <t>972</t>
  </si>
  <si>
    <t>WM/MF/094/9219</t>
  </si>
  <si>
    <t>M.M.S. PRIYANGIKA</t>
  </si>
  <si>
    <t>973</t>
  </si>
  <si>
    <t>BI/MF/003/9215</t>
  </si>
  <si>
    <t xml:space="preserve"> SUMANAWATHI</t>
  </si>
  <si>
    <t>974</t>
  </si>
  <si>
    <t>BI/MF/003/9216</t>
  </si>
  <si>
    <t xml:space="preserve"> KUMARI</t>
  </si>
  <si>
    <t>975</t>
  </si>
  <si>
    <t>BI/MF/057/9220</t>
  </si>
  <si>
    <t>B.M. NILUKA</t>
  </si>
  <si>
    <t>976</t>
  </si>
  <si>
    <t>BD/MF/034/9221</t>
  </si>
  <si>
    <t>A.R. MERI</t>
  </si>
  <si>
    <t>977</t>
  </si>
  <si>
    <t>PT/MF/062/9226</t>
  </si>
  <si>
    <t>D.M.D. SAMANSALI SEHAVI RATNHA</t>
  </si>
  <si>
    <t>978</t>
  </si>
  <si>
    <t>PT/MF/062/9227</t>
  </si>
  <si>
    <t>A.R. DEEPANI CHANDRIKA</t>
  </si>
  <si>
    <t>979</t>
  </si>
  <si>
    <t>MEDAPATHANA</t>
  </si>
  <si>
    <t>BD/MF/028/9228</t>
  </si>
  <si>
    <t>D.M.H. DILRUKSHI</t>
  </si>
  <si>
    <t>980</t>
  </si>
  <si>
    <t>BD/MF/028/9229</t>
  </si>
  <si>
    <t>D.M. SUMITHRA</t>
  </si>
  <si>
    <t>981</t>
  </si>
  <si>
    <t>BI/MF/048/9230</t>
  </si>
  <si>
    <t xml:space="preserve">A.M.N.M. ATTHANAYAKA </t>
  </si>
  <si>
    <t>982</t>
  </si>
  <si>
    <t>WM/MF/090/9233</t>
  </si>
  <si>
    <t>M.A. KUMARI KARUNASINGHA</t>
  </si>
  <si>
    <t>2026-06-10</t>
  </si>
  <si>
    <t>983</t>
  </si>
  <si>
    <t>BD/MF/073/9231</t>
  </si>
  <si>
    <t>N.G.H. KAUSHALYA</t>
  </si>
  <si>
    <t>984</t>
  </si>
  <si>
    <t>BD/MF/028/9234</t>
  </si>
  <si>
    <t>D.M. SIRIYAWATHI</t>
  </si>
  <si>
    <t>985</t>
  </si>
  <si>
    <t>KM/MF/007/9237</t>
  </si>
  <si>
    <t>986</t>
  </si>
  <si>
    <t>KV/MF/015/9239</t>
  </si>
  <si>
    <t>K. VASANTHI</t>
  </si>
  <si>
    <t>987</t>
  </si>
  <si>
    <t>BI/MF/013/9240</t>
  </si>
  <si>
    <t xml:space="preserve">N.R. MALAR </t>
  </si>
  <si>
    <t>988</t>
  </si>
  <si>
    <t>BI/MF/013/9241</t>
  </si>
  <si>
    <t xml:space="preserve">R. MALINI </t>
  </si>
  <si>
    <t>989</t>
  </si>
  <si>
    <t>VACHCHIKUDA 01</t>
  </si>
  <si>
    <t>AK/MF/040/9242</t>
  </si>
  <si>
    <t>J. DILOJINI</t>
  </si>
  <si>
    <t>990</t>
  </si>
  <si>
    <t>AK/MF/040/9243</t>
  </si>
  <si>
    <t>T. PIRATHINA</t>
  </si>
  <si>
    <t>991</t>
  </si>
  <si>
    <t>AK/MF/040/9244</t>
  </si>
  <si>
    <t>992</t>
  </si>
  <si>
    <t>PADIYATHALAWA</t>
  </si>
  <si>
    <t>BI/MF/049/9245</t>
  </si>
  <si>
    <t>R.M.R.R. MANTHRI</t>
  </si>
  <si>
    <t>993</t>
  </si>
  <si>
    <t>KM/MF/001/9249</t>
  </si>
  <si>
    <t>J. AMALA</t>
  </si>
  <si>
    <t>994</t>
  </si>
  <si>
    <t>KM/MF/001/9250</t>
  </si>
  <si>
    <t>M. ARASAKUMARI</t>
  </si>
  <si>
    <t>995</t>
  </si>
  <si>
    <t>BI/MF/036/9251</t>
  </si>
  <si>
    <t>U.M.M. CHAMPIKA</t>
  </si>
  <si>
    <t>996</t>
  </si>
  <si>
    <t>BI/MF/036/9252</t>
  </si>
  <si>
    <t>B.R.B. GEETHANJALI</t>
  </si>
  <si>
    <t>997</t>
  </si>
  <si>
    <t>BI/MF/043/9253</t>
  </si>
  <si>
    <t>S.V.N. SANJEEWANI</t>
  </si>
  <si>
    <t>998</t>
  </si>
  <si>
    <t>BI/MF/001/9254</t>
  </si>
  <si>
    <t>J.P.W. CHATHURANI</t>
  </si>
  <si>
    <t>999</t>
  </si>
  <si>
    <t>BI/MF/001/9255</t>
  </si>
  <si>
    <t>Y.K. DARMAKIRTHI</t>
  </si>
  <si>
    <t>1000</t>
  </si>
  <si>
    <t>WM/MF/066/9256</t>
  </si>
  <si>
    <t>S. PAWITHTRA</t>
  </si>
  <si>
    <t>1001</t>
  </si>
  <si>
    <t>KM/MF/001/9261</t>
  </si>
  <si>
    <t>P. PREMIKA</t>
  </si>
  <si>
    <t>1002</t>
  </si>
  <si>
    <t>THAMBILUVIL 03</t>
  </si>
  <si>
    <t>AK/MF/041/9257</t>
  </si>
  <si>
    <t>P. VATHSALA</t>
  </si>
  <si>
    <t>1003</t>
  </si>
  <si>
    <t>AK/MF/041/9258</t>
  </si>
  <si>
    <t>S. SUREJA</t>
  </si>
  <si>
    <t>1004</t>
  </si>
  <si>
    <t>PT/MF/012/9264</t>
  </si>
  <si>
    <t>L. KRISTINA</t>
  </si>
  <si>
    <t>1005</t>
  </si>
  <si>
    <t>PT/MF/012/9263</t>
  </si>
  <si>
    <t>S. SUDARSHINI</t>
  </si>
  <si>
    <t>1006</t>
  </si>
  <si>
    <t>PT/MF/012/9262</t>
  </si>
  <si>
    <t>P. VINOJINI</t>
  </si>
  <si>
    <t>1007</t>
  </si>
  <si>
    <t>KV/MF/032/9260</t>
  </si>
  <si>
    <t>K. SUVIKALA</t>
  </si>
  <si>
    <t>1008</t>
  </si>
  <si>
    <t>AK/MF/041/9266</t>
  </si>
  <si>
    <t>J. MAKESHWARY</t>
  </si>
  <si>
    <t>1009</t>
  </si>
  <si>
    <t>AK/MF/041/9267</t>
  </si>
  <si>
    <t>P. UTHAYAMALAR</t>
  </si>
  <si>
    <t>1010</t>
  </si>
  <si>
    <t>PT/MF/037/9277</t>
  </si>
  <si>
    <t xml:space="preserve">J. SHARIFA </t>
  </si>
  <si>
    <t>1011</t>
  </si>
  <si>
    <t>KV/MF/032/9269</t>
  </si>
  <si>
    <t>P. RAJAMATHI</t>
  </si>
  <si>
    <t>1012</t>
  </si>
  <si>
    <t>YALPATHWELA 02</t>
  </si>
  <si>
    <t>WM/MF/113/9270</t>
  </si>
  <si>
    <t>J.M.T.N. KUMARI</t>
  </si>
  <si>
    <t>2026-06-13</t>
  </si>
  <si>
    <t>1013</t>
  </si>
  <si>
    <t>WM/MF/113/9271</t>
  </si>
  <si>
    <t>W. LEENA KUMARI</t>
  </si>
  <si>
    <t>1014</t>
  </si>
  <si>
    <t>WM/MF/113/9272</t>
  </si>
  <si>
    <t>W.G. NALANI KUMARI</t>
  </si>
  <si>
    <t>1015</t>
  </si>
  <si>
    <t>PT/MF/034/9273</t>
  </si>
  <si>
    <t xml:space="preserve">F. HAFSA </t>
  </si>
  <si>
    <t>1016</t>
  </si>
  <si>
    <t>PT/MF/034/9274</t>
  </si>
  <si>
    <t xml:space="preserve">M. ALIYAR  ANISHA </t>
  </si>
  <si>
    <t>1017</t>
  </si>
  <si>
    <t>BI/MF/040/9275</t>
  </si>
  <si>
    <t>A.M.M. SIRIWARDANA</t>
  </si>
  <si>
    <t>1018</t>
  </si>
  <si>
    <t>BI/MF/049/9276</t>
  </si>
  <si>
    <t xml:space="preserve">H.M.M. SADAMALI </t>
  </si>
  <si>
    <t>1019</t>
  </si>
  <si>
    <t>BD/MF/052/9280</t>
  </si>
  <si>
    <t>S. KIRESHINEE</t>
  </si>
  <si>
    <t>1020</t>
  </si>
  <si>
    <t>PT/MF/005/9292</t>
  </si>
  <si>
    <t>U. NISALINI</t>
  </si>
  <si>
    <t>1021</t>
  </si>
  <si>
    <t>WM/MF/110/9279</t>
  </si>
  <si>
    <t>B.M. NILANTHI</t>
  </si>
  <si>
    <t>1022</t>
  </si>
  <si>
    <t>WM/MF/110/9281</t>
  </si>
  <si>
    <t>A. BASTIYAN</t>
  </si>
  <si>
    <t>1023</t>
  </si>
  <si>
    <t>BI/MF/055/9282</t>
  </si>
  <si>
    <t>W.M.S. KUMARI</t>
  </si>
  <si>
    <t>1024</t>
  </si>
  <si>
    <t>WERELLAPATHANA</t>
  </si>
  <si>
    <t>BI/MF/033/9283</t>
  </si>
  <si>
    <t>P.K. KUMARI</t>
  </si>
  <si>
    <t>1025</t>
  </si>
  <si>
    <t>BI/MF/033/9284</t>
  </si>
  <si>
    <t xml:space="preserve">R. WASANTHA KUMARI </t>
  </si>
  <si>
    <t>1026</t>
  </si>
  <si>
    <t>BI/MF/033/9285</t>
  </si>
  <si>
    <t xml:space="preserve">P. PUSHPALATHA </t>
  </si>
  <si>
    <t>1027</t>
  </si>
  <si>
    <t>PT/MF/030/9321</t>
  </si>
  <si>
    <t>S. KANTHAMALAR</t>
  </si>
  <si>
    <t>1028</t>
  </si>
  <si>
    <t>PT/MF/001/9288</t>
  </si>
  <si>
    <t xml:space="preserve">P. NIRRMALA </t>
  </si>
  <si>
    <t>1029</t>
  </si>
  <si>
    <t>PT/MF/001/9287</t>
  </si>
  <si>
    <t>P. MEKALA</t>
  </si>
  <si>
    <t>1030</t>
  </si>
  <si>
    <t>PT/MF/001/9286</t>
  </si>
  <si>
    <t>R. SURANIYA</t>
  </si>
  <si>
    <t>1031</t>
  </si>
  <si>
    <t>KV/MF/032/9289</t>
  </si>
  <si>
    <t xml:space="preserve">T. NIROJA </t>
  </si>
  <si>
    <t>1032</t>
  </si>
  <si>
    <t>KV/MF/032/9290</t>
  </si>
  <si>
    <t>1033</t>
  </si>
  <si>
    <t>KV/MF/032/9291</t>
  </si>
  <si>
    <t>P. PIREMALATHA</t>
  </si>
  <si>
    <t>1034</t>
  </si>
  <si>
    <t>PT/MF/034/9295</t>
  </si>
  <si>
    <t>M. MASHAHINA UMMA</t>
  </si>
  <si>
    <t>1035</t>
  </si>
  <si>
    <t>PT/MF/034/9294</t>
  </si>
  <si>
    <t>M.A. SAKKINA</t>
  </si>
  <si>
    <t>1036</t>
  </si>
  <si>
    <t>PT/MF/031/9293</t>
  </si>
  <si>
    <t>M.A. AASARA BEEVI</t>
  </si>
  <si>
    <t>1037</t>
  </si>
  <si>
    <t>AK/MF/041/9296</t>
  </si>
  <si>
    <t>K. PARAMESHWARY</t>
  </si>
  <si>
    <t>1038</t>
  </si>
  <si>
    <t>BI/MF/019/9297</t>
  </si>
  <si>
    <t xml:space="preserve">H.W.N.B.R.M. SAMALI </t>
  </si>
  <si>
    <t>1039</t>
  </si>
  <si>
    <t>Panama  North 04</t>
  </si>
  <si>
    <t>PT/MF/063/9305</t>
  </si>
  <si>
    <t xml:space="preserve">T.G. VIGEWARDANA </t>
  </si>
  <si>
    <t>1040</t>
  </si>
  <si>
    <t>PT/MF/063/9304</t>
  </si>
  <si>
    <t xml:space="preserve">D. SAHANTHIKA </t>
  </si>
  <si>
    <t>1041</t>
  </si>
  <si>
    <t>PT/MF/063/9303</t>
  </si>
  <si>
    <t xml:space="preserve">A. MALKAHANTI </t>
  </si>
  <si>
    <t>1042</t>
  </si>
  <si>
    <t>AK/MF/040/9298</t>
  </si>
  <si>
    <t>M. KIRUSHNANAYAKI</t>
  </si>
  <si>
    <t>1043</t>
  </si>
  <si>
    <t>AK/MF/040/9300</t>
  </si>
  <si>
    <t xml:space="preserve">K. SARMILATHA </t>
  </si>
  <si>
    <t>1044</t>
  </si>
  <si>
    <t>AK/MF/040/9299</t>
  </si>
  <si>
    <t>K. SHARIKA</t>
  </si>
  <si>
    <t>1045</t>
  </si>
  <si>
    <t>KARAITHEEVU-VEDDUVAIKKAL</t>
  </si>
  <si>
    <t>KV/MF/028/9301</t>
  </si>
  <si>
    <t>S. SANTHIRAVATHY</t>
  </si>
  <si>
    <t>1046</t>
  </si>
  <si>
    <t>KV/MF/028/9302</t>
  </si>
  <si>
    <t>B. NITHURSHA</t>
  </si>
  <si>
    <t>1047</t>
  </si>
  <si>
    <t>KV/MF/005/9310</t>
  </si>
  <si>
    <t>C. CHITHRA</t>
  </si>
  <si>
    <t>1048</t>
  </si>
  <si>
    <t>KV/MF/005/9306</t>
  </si>
  <si>
    <t>M. THULASHI</t>
  </si>
  <si>
    <t>1049</t>
  </si>
  <si>
    <t>AK/MF/041/9307</t>
  </si>
  <si>
    <t>P. JEYALATHA</t>
  </si>
  <si>
    <t>1050</t>
  </si>
  <si>
    <t>BI/MF/024/9308</t>
  </si>
  <si>
    <t>M.A.M.K. SUMANATHILAKA</t>
  </si>
  <si>
    <t>1051</t>
  </si>
  <si>
    <t>BI/MF/019/9309</t>
  </si>
  <si>
    <t>A.M.D.N. SENARATHNA</t>
  </si>
  <si>
    <t>1052</t>
  </si>
  <si>
    <t>PT/MF/037/9317</t>
  </si>
  <si>
    <t>F.K. ABUBAKAR</t>
  </si>
  <si>
    <t>1053</t>
  </si>
  <si>
    <t>KATUGAHA</t>
  </si>
  <si>
    <t>BD/MF/059/9318</t>
  </si>
  <si>
    <t>R.D.P. JAYAWARDHANA</t>
  </si>
  <si>
    <t>1054</t>
  </si>
  <si>
    <t>PT/MF/032/9322</t>
  </si>
  <si>
    <t>N.F. NIRO</t>
  </si>
  <si>
    <t>2026-06-23</t>
  </si>
  <si>
    <t>1055</t>
  </si>
  <si>
    <t>BD/MF/059/9319</t>
  </si>
  <si>
    <t>M. PAPATHI</t>
  </si>
  <si>
    <t>1056</t>
  </si>
  <si>
    <t>BD/MF/059/9320</t>
  </si>
  <si>
    <t>O.A. SASIKALA</t>
  </si>
  <si>
    <t>1057</t>
  </si>
  <si>
    <t>BI/MF/041/9323</t>
  </si>
  <si>
    <t xml:space="preserve"> RAJESWARY</t>
  </si>
  <si>
    <t>1058</t>
  </si>
  <si>
    <t>BI/MF/041/9324</t>
  </si>
  <si>
    <t>J. PADMANADAN</t>
  </si>
  <si>
    <t>1059</t>
  </si>
  <si>
    <t>KV/MF/009/9383</t>
  </si>
  <si>
    <t>P. SUTHARSHINI KUMARI RAMESH</t>
  </si>
  <si>
    <t>1060</t>
  </si>
  <si>
    <t>BI/MF/015/9325</t>
  </si>
  <si>
    <t>H. LALITHA</t>
  </si>
  <si>
    <t>1061</t>
  </si>
  <si>
    <t>BD/MF/008/9329</t>
  </si>
  <si>
    <t>R.M.I.W. LAKMALI</t>
  </si>
  <si>
    <t>1062</t>
  </si>
  <si>
    <t>BD/MF/008/9330</t>
  </si>
  <si>
    <t>M.V.D.S. NILMINI</t>
  </si>
  <si>
    <t>1063</t>
  </si>
  <si>
    <t>BD/MF/008/9331</t>
  </si>
  <si>
    <t>H.A.G.K. PERERA</t>
  </si>
  <si>
    <t>1064</t>
  </si>
  <si>
    <t>PT/MF/034/9332</t>
  </si>
  <si>
    <t xml:space="preserve">A. ALIYAR SHAHIRA </t>
  </si>
  <si>
    <t>1065</t>
  </si>
  <si>
    <t>PT/MF/027/9333</t>
  </si>
  <si>
    <t>M. Aasiyathumma</t>
  </si>
  <si>
    <t>1066</t>
  </si>
  <si>
    <t>PT/MF/027/9334</t>
  </si>
  <si>
    <t xml:space="preserve">M. IBRAHEEM MUSAMMILA </t>
  </si>
  <si>
    <t>1067</t>
  </si>
  <si>
    <t>BI/MF/049/9335</t>
  </si>
  <si>
    <t>H.M.R.U. HERATH</t>
  </si>
  <si>
    <t>1068</t>
  </si>
  <si>
    <t>BI/MF/003/9337</t>
  </si>
  <si>
    <t>E.G.D.D. JAYASINHA</t>
  </si>
  <si>
    <t>1069</t>
  </si>
  <si>
    <t>WM/MF/094/9338</t>
  </si>
  <si>
    <t>K.A.D. KUMARI</t>
  </si>
  <si>
    <t>1070</t>
  </si>
  <si>
    <t>WM/MF/066/9339</t>
  </si>
  <si>
    <t>R. SAROSA</t>
  </si>
  <si>
    <t>1071</t>
  </si>
  <si>
    <t>WM/MF/077/9340</t>
  </si>
  <si>
    <t>S.D.K. ANURADHA KODIKARA</t>
  </si>
  <si>
    <t>1072</t>
  </si>
  <si>
    <t>BI/MF/019/9336</t>
  </si>
  <si>
    <t>K.D.S. PUSHPALATHA</t>
  </si>
  <si>
    <t>1073</t>
  </si>
  <si>
    <t>ROTTAI</t>
  </si>
  <si>
    <t>PT/MF/064/9389</t>
  </si>
  <si>
    <t xml:space="preserve">K. RASAKUMARI </t>
  </si>
  <si>
    <t>1074</t>
  </si>
  <si>
    <t>PT/MF/064/9390</t>
  </si>
  <si>
    <t xml:space="preserve">P. SINTHUSA </t>
  </si>
  <si>
    <t>1075</t>
  </si>
  <si>
    <t>PT/MF/064/9391</t>
  </si>
  <si>
    <t xml:space="preserve">M. SILASANA </t>
  </si>
  <si>
    <t>1076</t>
  </si>
  <si>
    <t>MALANGAMUWA</t>
  </si>
  <si>
    <t>BD/MF/079/9341</t>
  </si>
  <si>
    <t>D.M.N. MALANI</t>
  </si>
  <si>
    <t>1077</t>
  </si>
  <si>
    <t>BD/MF/079/9342</t>
  </si>
  <si>
    <t>R.D.E. NONA</t>
  </si>
  <si>
    <t>1078</t>
  </si>
  <si>
    <t>BD/MF/079/9343</t>
  </si>
  <si>
    <t>W.P.S.R. WIJAYALATH</t>
  </si>
  <si>
    <t>1079</t>
  </si>
  <si>
    <t>WEKADA</t>
  </si>
  <si>
    <t>BD/MF/024/9349</t>
  </si>
  <si>
    <t>S.M.S. NAYOMI</t>
  </si>
  <si>
    <t>1080</t>
  </si>
  <si>
    <t>BD/MF/024/9350</t>
  </si>
  <si>
    <t>D.H.M.D.S. DILRUKSHI</t>
  </si>
  <si>
    <t>1081</t>
  </si>
  <si>
    <t>BD/MF/024/9351</t>
  </si>
  <si>
    <t>D.M. SIRIYALATHA</t>
  </si>
  <si>
    <t>1082</t>
  </si>
  <si>
    <t xml:space="preserve">PANAMA SASTHIRAWELA </t>
  </si>
  <si>
    <t>PT/MF/065/9348</t>
  </si>
  <si>
    <t xml:space="preserve">D. SITOMILA  SASANAKA KUMARI </t>
  </si>
  <si>
    <t>1083</t>
  </si>
  <si>
    <t>PT/MF/065/9347</t>
  </si>
  <si>
    <t xml:space="preserve">S. EDIRISEKARA </t>
  </si>
  <si>
    <t>1084</t>
  </si>
  <si>
    <t>PT/MF/065/9346</t>
  </si>
  <si>
    <t xml:space="preserve">S. MALLIKA </t>
  </si>
  <si>
    <t>1085</t>
  </si>
  <si>
    <t>BI/MF/001/9345</t>
  </si>
  <si>
    <t>R.M.M.N. RATHNAYAKA</t>
  </si>
  <si>
    <t>1086</t>
  </si>
  <si>
    <t>THIRUVALVARPURAM  02</t>
  </si>
  <si>
    <t>KV/MF/060/9354</t>
  </si>
  <si>
    <t>K. VASANTHY</t>
  </si>
  <si>
    <t>1087</t>
  </si>
  <si>
    <t>KV/MF/060/9355</t>
  </si>
  <si>
    <t>B. AMUDHA</t>
  </si>
  <si>
    <t>1088</t>
  </si>
  <si>
    <t>USSAGALA</t>
  </si>
  <si>
    <t>BI/MF/025/9361</t>
  </si>
  <si>
    <t>D.M. VIMALAWATHI</t>
  </si>
  <si>
    <t>1089</t>
  </si>
  <si>
    <t>BI/MF/025/9360</t>
  </si>
  <si>
    <t>K.M.P. THENNAKON</t>
  </si>
  <si>
    <t>1090</t>
  </si>
  <si>
    <t>AK/MF/041/9359</t>
  </si>
  <si>
    <t xml:space="preserve">R. RAKSHANA </t>
  </si>
  <si>
    <t>1091</t>
  </si>
  <si>
    <t>KUDINILAM 03</t>
  </si>
  <si>
    <t>AK/MF/042/9362</t>
  </si>
  <si>
    <t>S. VASUKI</t>
  </si>
  <si>
    <t>1092</t>
  </si>
  <si>
    <t>WM/MF/096/9374</t>
  </si>
  <si>
    <t>T.W.A. KUSUMALATHA</t>
  </si>
  <si>
    <t>1093</t>
  </si>
  <si>
    <t>KINDAGALLA</t>
  </si>
  <si>
    <t>BI/MF/017/9370</t>
  </si>
  <si>
    <t>H.M.S. LAKMALI</t>
  </si>
  <si>
    <t>1094</t>
  </si>
  <si>
    <t>BI/MF/017/9369</t>
  </si>
  <si>
    <t>I.D.C. PRIYADARSHANI</t>
  </si>
  <si>
    <t>1095</t>
  </si>
  <si>
    <t>BI/MF/017/9366</t>
  </si>
  <si>
    <t>P.M. PATHMAKANTHI</t>
  </si>
  <si>
    <t>1096</t>
  </si>
  <si>
    <t>AK/MF/040/9365</t>
  </si>
  <si>
    <t>S. SRIDEVI</t>
  </si>
  <si>
    <t>1097</t>
  </si>
  <si>
    <t>AK/MF/040/9367</t>
  </si>
  <si>
    <t>P. THUSHANTHINI</t>
  </si>
  <si>
    <t>1098</t>
  </si>
  <si>
    <t>AK/MF/040/9368</t>
  </si>
  <si>
    <t>R. THUSALINI</t>
  </si>
  <si>
    <t>1099</t>
  </si>
  <si>
    <t>KV/MF/060/9371</t>
  </si>
  <si>
    <t>K. KALAIVANI</t>
  </si>
  <si>
    <t>1100</t>
  </si>
  <si>
    <t>KV/MF/060/9372</t>
  </si>
  <si>
    <t>N. RADSHANA</t>
  </si>
  <si>
    <t>1101</t>
  </si>
  <si>
    <t>KV/MF/060/9373</t>
  </si>
  <si>
    <t>S. PIRATHEEPA</t>
  </si>
  <si>
    <t>1102</t>
  </si>
  <si>
    <t>DIYAKOBALA</t>
  </si>
  <si>
    <t>BI/MF/005/9375</t>
  </si>
  <si>
    <t>R.M. SIRIYAWATHI</t>
  </si>
  <si>
    <t>1103</t>
  </si>
  <si>
    <t>KV/MF/010/9399</t>
  </si>
  <si>
    <t>S. LATHTHIKKA</t>
  </si>
  <si>
    <t>1104</t>
  </si>
  <si>
    <t>BI/MF/005/9376</t>
  </si>
  <si>
    <t>N.W.J. JAYANTHI ABEGUNAWARDANA</t>
  </si>
  <si>
    <t>1105</t>
  </si>
  <si>
    <t>BI/MF/005/9377</t>
  </si>
  <si>
    <t>M.M.S.G. KANTHI</t>
  </si>
  <si>
    <t>1106</t>
  </si>
  <si>
    <t>BI/MF/008/9378</t>
  </si>
  <si>
    <t>R.S. DEVI</t>
  </si>
  <si>
    <t>1107</t>
  </si>
  <si>
    <t>BI/MF/008/9379</t>
  </si>
  <si>
    <t xml:space="preserve">S. RAMANI </t>
  </si>
  <si>
    <t>1108</t>
  </si>
  <si>
    <t>AK/MF/041/9380</t>
  </si>
  <si>
    <t>N. SANTHIRAJOTHY</t>
  </si>
  <si>
    <t>1109</t>
  </si>
  <si>
    <t>AK/MF/042/9381</t>
  </si>
  <si>
    <t>V. SINTHUJA</t>
  </si>
  <si>
    <t>1110</t>
  </si>
  <si>
    <t>THIRUKKOVIL 04</t>
  </si>
  <si>
    <t>AK/MF/023/9382</t>
  </si>
  <si>
    <t>S. THARSINI</t>
  </si>
  <si>
    <t>1111</t>
  </si>
  <si>
    <t>KALUWANCHIKUDY 02</t>
  </si>
  <si>
    <t>KV/MF/061/9387</t>
  </si>
  <si>
    <t>C. SANTHIRAMATHY</t>
  </si>
  <si>
    <t>1112</t>
  </si>
  <si>
    <t>KV/MF/061/9386</t>
  </si>
  <si>
    <t xml:space="preserve">A. GANGESWARY </t>
  </si>
  <si>
    <t>1113</t>
  </si>
  <si>
    <t>PANAMA MADYAMA-03</t>
  </si>
  <si>
    <t>PT/MF/066/9392</t>
  </si>
  <si>
    <t xml:space="preserve">S. DILRUKSI </t>
  </si>
  <si>
    <t>1114</t>
  </si>
  <si>
    <t>PT/MF/066/9393</t>
  </si>
  <si>
    <t xml:space="preserve">D. DANANJANI </t>
  </si>
  <si>
    <t>1115</t>
  </si>
  <si>
    <t>PT/MF/066/9394</t>
  </si>
  <si>
    <t xml:space="preserve">T.N. WIMALASIRI </t>
  </si>
  <si>
    <t>1116</t>
  </si>
  <si>
    <t>PT/MF/037/9395</t>
  </si>
  <si>
    <t>M. HANIFA SHABANA</t>
  </si>
  <si>
    <t>1117</t>
  </si>
  <si>
    <t>KV/MF/061/9396</t>
  </si>
  <si>
    <t>T. THEEPA</t>
  </si>
  <si>
    <t>1118</t>
  </si>
  <si>
    <t>KV/MF/061/9398</t>
  </si>
  <si>
    <t>T. DEVARANJINI</t>
  </si>
  <si>
    <t>1119</t>
  </si>
  <si>
    <t>KV/MF/018/9397</t>
  </si>
  <si>
    <t>K. NILOSINI</t>
  </si>
  <si>
    <t>1120</t>
  </si>
  <si>
    <t>PT/MF/024/9400</t>
  </si>
  <si>
    <t>T. REVATHY</t>
  </si>
  <si>
    <t>1121</t>
  </si>
  <si>
    <t>WM/MF/069/9401</t>
  </si>
  <si>
    <t>V.P. MILRASU</t>
  </si>
  <si>
    <t>1122</t>
  </si>
  <si>
    <t>KV/MF/061/9402</t>
  </si>
  <si>
    <t>S. MAYOONA</t>
  </si>
  <si>
    <t>1123</t>
  </si>
  <si>
    <t>KV/MF/057/9404</t>
  </si>
  <si>
    <t>V. UMATHEVI</t>
  </si>
  <si>
    <t>1124</t>
  </si>
  <si>
    <t>KV/MF/057/9405</t>
  </si>
  <si>
    <t>T. SAROJINI</t>
  </si>
  <si>
    <t>2026-07-02</t>
  </si>
  <si>
    <t>1125</t>
  </si>
  <si>
    <t>SOORAYADI TEMPLE</t>
  </si>
  <si>
    <t>KV/MF/054/9406</t>
  </si>
  <si>
    <t>T. THARSHINI</t>
  </si>
  <si>
    <t>1126</t>
  </si>
  <si>
    <t>BI/MF/036/9407</t>
  </si>
  <si>
    <t>D.M. MALANI</t>
  </si>
  <si>
    <t>1127</t>
  </si>
  <si>
    <t>BI/MF/019/9413</t>
  </si>
  <si>
    <t>I.N. ABERATHNA</t>
  </si>
  <si>
    <t>1128</t>
  </si>
  <si>
    <t>BI/MF/019/9410</t>
  </si>
  <si>
    <t xml:space="preserve">R.M.P.N. RATHNAYAKA </t>
  </si>
  <si>
    <t>1129</t>
  </si>
  <si>
    <t>BI/MF/024/9417</t>
  </si>
  <si>
    <t>D.S.P.M.M.C.K DASANAYAKA</t>
  </si>
  <si>
    <t>1130</t>
  </si>
  <si>
    <t>BI/MF/021/9411</t>
  </si>
  <si>
    <t>K.A. RANJANI</t>
  </si>
  <si>
    <t>1131</t>
  </si>
  <si>
    <t>BI/MF/021/9412</t>
  </si>
  <si>
    <t>R. VIMALAMBAKAY</t>
  </si>
  <si>
    <t>1132</t>
  </si>
  <si>
    <t>BI/MF/036/9416</t>
  </si>
  <si>
    <t>W.A. ANULAWATHI</t>
  </si>
  <si>
    <t>1133</t>
  </si>
  <si>
    <t>BI/MF/036/9414</t>
  </si>
  <si>
    <t>H.M.R. DAMAYANTHI</t>
  </si>
  <si>
    <t>1134</t>
  </si>
  <si>
    <t>BI/MF/036/9415</t>
  </si>
  <si>
    <t>H.M. WIMALAWATHI</t>
  </si>
  <si>
    <t>1135</t>
  </si>
  <si>
    <t>KV/MF/061/9418</t>
  </si>
  <si>
    <t>G. SASIREKA</t>
  </si>
  <si>
    <t>1136</t>
  </si>
  <si>
    <t>KM/MF/001/9434</t>
  </si>
  <si>
    <t>K. DISTHIKA</t>
  </si>
  <si>
    <t>2026-07-03</t>
  </si>
  <si>
    <t>1137</t>
  </si>
  <si>
    <t>KM/MF/001/9433</t>
  </si>
  <si>
    <t>K. KAMALATHEVI</t>
  </si>
  <si>
    <t>1138</t>
  </si>
  <si>
    <t>KM/MF/001/9432</t>
  </si>
  <si>
    <t>P. DISHOBA</t>
  </si>
  <si>
    <t>1139</t>
  </si>
  <si>
    <t>PT/MF/056/9463</t>
  </si>
  <si>
    <t>M. RAJINI</t>
  </si>
  <si>
    <t>1140</t>
  </si>
  <si>
    <t>PT/MF/027/9419</t>
  </si>
  <si>
    <t xml:space="preserve">N. JIHANA </t>
  </si>
  <si>
    <t>1141</t>
  </si>
  <si>
    <t xml:space="preserve">PERIYAPORATHEVU </t>
  </si>
  <si>
    <t>KV/MF/062/9430</t>
  </si>
  <si>
    <t>S. SHARANIYA</t>
  </si>
  <si>
    <t>1142</t>
  </si>
  <si>
    <t>KV/MF/062/9429</t>
  </si>
  <si>
    <t>J. KALAIVANY</t>
  </si>
  <si>
    <t>1143</t>
  </si>
  <si>
    <t>KV/MF/062/9423</t>
  </si>
  <si>
    <t>R. KANCHANATHEVY</t>
  </si>
  <si>
    <t>1144</t>
  </si>
  <si>
    <t>KV/MF/062/9428</t>
  </si>
  <si>
    <t>R. VANATHY</t>
  </si>
  <si>
    <t>1145</t>
  </si>
  <si>
    <t>KV/MF/062/9431</t>
  </si>
  <si>
    <t>R. KUMUTHINI</t>
  </si>
  <si>
    <t>1146</t>
  </si>
  <si>
    <t>KV/MF/062/9427</t>
  </si>
  <si>
    <t>P. KANGESWARY</t>
  </si>
  <si>
    <t>1147</t>
  </si>
  <si>
    <t>KV/MF/062/9426</t>
  </si>
  <si>
    <t>E. GEETHA</t>
  </si>
  <si>
    <t>1148</t>
  </si>
  <si>
    <t>KV/MF/062/9422</t>
  </si>
  <si>
    <t>V. VIJAYASHANTHY</t>
  </si>
  <si>
    <t>1149</t>
  </si>
  <si>
    <t>PT/MF/037/9420</t>
  </si>
  <si>
    <t xml:space="preserve">M. NIFRA </t>
  </si>
  <si>
    <t>1150</t>
  </si>
  <si>
    <t>BI/MF/035/9421</t>
  </si>
  <si>
    <t>A.L. SELVI</t>
  </si>
  <si>
    <t>1151</t>
  </si>
  <si>
    <t>BI/MF/036/9425</t>
  </si>
  <si>
    <t>H.B.P. JAYAWARDANA</t>
  </si>
  <si>
    <t>1152</t>
  </si>
  <si>
    <t>BI/MF/036/9424</t>
  </si>
  <si>
    <t>Y.K. SIRIYAWATHI</t>
  </si>
  <si>
    <t>1153</t>
  </si>
  <si>
    <t>KV/MF/001/9435</t>
  </si>
  <si>
    <t>K. SUSILA</t>
  </si>
  <si>
    <t>1154</t>
  </si>
  <si>
    <t>KV/MF/001/9436</t>
  </si>
  <si>
    <t>P. LAKSHIKA</t>
  </si>
  <si>
    <t>1155</t>
  </si>
  <si>
    <t>KV/MF/001/9438</t>
  </si>
  <si>
    <t>P. KANISKA</t>
  </si>
  <si>
    <t>1156</t>
  </si>
  <si>
    <t>KV/MF/001/9439</t>
  </si>
  <si>
    <t xml:space="preserve">K. JEYANANTHI </t>
  </si>
  <si>
    <t>1157</t>
  </si>
  <si>
    <t>KV/MF/001/9440</t>
  </si>
  <si>
    <t>G. SUVENTHINI</t>
  </si>
  <si>
    <t>1158</t>
  </si>
  <si>
    <t>KM/MF/013/9441</t>
  </si>
  <si>
    <t>A. NAVAJOTHI</t>
  </si>
  <si>
    <t>1159</t>
  </si>
  <si>
    <t>KM/MF/013/9442</t>
  </si>
  <si>
    <t>P. NISHA</t>
  </si>
  <si>
    <t>1160</t>
  </si>
  <si>
    <t>BI/MF/008/9444</t>
  </si>
  <si>
    <t>S. NILANTHI</t>
  </si>
  <si>
    <t>1161</t>
  </si>
  <si>
    <t>BI/MF/021/9443</t>
  </si>
  <si>
    <t>T. ROSMERRY</t>
  </si>
  <si>
    <t>1162</t>
  </si>
  <si>
    <t>BI/MF/021/9446</t>
  </si>
  <si>
    <t xml:space="preserve">L.G.A.S. SURAWEERA </t>
  </si>
  <si>
    <t>1163</t>
  </si>
  <si>
    <t>BI/MF/021/9445</t>
  </si>
  <si>
    <t>J.A. THAKSHILA</t>
  </si>
  <si>
    <t>1164</t>
  </si>
  <si>
    <t>WEWELHINNA</t>
  </si>
  <si>
    <t>BD/MF/080/9447</t>
  </si>
  <si>
    <t>M. THENMOLI</t>
  </si>
  <si>
    <t>1165</t>
  </si>
  <si>
    <t>BD/MF/080/9448</t>
  </si>
  <si>
    <t>M. LEELA</t>
  </si>
  <si>
    <t>1166</t>
  </si>
  <si>
    <t>KV/MF/032/9449</t>
  </si>
  <si>
    <t>1167</t>
  </si>
  <si>
    <t>BI/MF/024/9453</t>
  </si>
  <si>
    <t>K.G.S. RUPASINHA</t>
  </si>
  <si>
    <t>1168</t>
  </si>
  <si>
    <t>BD/MF/037/9450</t>
  </si>
  <si>
    <t>D.M. DHANAWATHI</t>
  </si>
  <si>
    <t>1169</t>
  </si>
  <si>
    <t>BD/MF/037/9451</t>
  </si>
  <si>
    <t>R.M.N. PRIYANGANI</t>
  </si>
  <si>
    <t>1170</t>
  </si>
  <si>
    <t>BD/MF/037/9452</t>
  </si>
  <si>
    <t xml:space="preserve">R.M.T.K. RAJAPAKSHA </t>
  </si>
  <si>
    <t>1171</t>
  </si>
  <si>
    <t>AK/MF/026/9465</t>
  </si>
  <si>
    <t>J. REKA</t>
  </si>
  <si>
    <t>1172</t>
  </si>
  <si>
    <t>WM/MF/077/9454</t>
  </si>
  <si>
    <t>B.M.M. INDIKA</t>
  </si>
  <si>
    <t>1173</t>
  </si>
  <si>
    <t>WM/MF/099/9455</t>
  </si>
  <si>
    <t>A.G. SOMAWATHI</t>
  </si>
  <si>
    <t>1174</t>
  </si>
  <si>
    <t>KALUTHAWALAI 02</t>
  </si>
  <si>
    <t>KV/MF/063/9459</t>
  </si>
  <si>
    <t>K. KALAICHELVI</t>
  </si>
  <si>
    <t>1175</t>
  </si>
  <si>
    <t>KV/MF/063/9458</t>
  </si>
  <si>
    <t>K. SANTHIRAVATHANI</t>
  </si>
  <si>
    <t>1176</t>
  </si>
  <si>
    <t>KV/MF/063/9457</t>
  </si>
  <si>
    <t>K. DEVAKI</t>
  </si>
  <si>
    <t>1177</t>
  </si>
  <si>
    <t>KV/MF/058/9461</t>
  </si>
  <si>
    <t>N. JIMSHIKA</t>
  </si>
  <si>
    <t>1178</t>
  </si>
  <si>
    <t>KV/MF/058/9462</t>
  </si>
  <si>
    <t>E. YOHARANI</t>
  </si>
  <si>
    <t>1179</t>
  </si>
  <si>
    <t>PT/MF/056/9464</t>
  </si>
  <si>
    <t>K. RANUSIYA</t>
  </si>
  <si>
    <t>1180</t>
  </si>
  <si>
    <t>AK/MF/041/9466</t>
  </si>
  <si>
    <t>K. YATHUSHANA</t>
  </si>
  <si>
    <t>1181</t>
  </si>
  <si>
    <t>BI/MF/057/9467</t>
  </si>
  <si>
    <t>K.A. MAHESHIKA</t>
  </si>
  <si>
    <t>1182</t>
  </si>
  <si>
    <t>BI/MF/036/9468</t>
  </si>
  <si>
    <t>W.A. CHANDRAWATHI</t>
  </si>
  <si>
    <t>1183</t>
  </si>
  <si>
    <t>BI/MF/001/9470</t>
  </si>
  <si>
    <t>A.M. PRIYANTHI</t>
  </si>
  <si>
    <t>1184</t>
  </si>
  <si>
    <t>BI/MF/057/9488</t>
  </si>
  <si>
    <t>V.D.L. VERASINHA</t>
  </si>
  <si>
    <t>1185</t>
  </si>
  <si>
    <t>ALUTHWATHTHA</t>
  </si>
  <si>
    <t>WM/MF/053/9471</t>
  </si>
  <si>
    <t xml:space="preserve">S. LECHCHAMI </t>
  </si>
  <si>
    <t>1186</t>
  </si>
  <si>
    <t>WM/MF/053/9472</t>
  </si>
  <si>
    <t>1187</t>
  </si>
  <si>
    <t>WM/MF/110/9473</t>
  </si>
  <si>
    <t xml:space="preserve">S. SUHEIBA GAUS </t>
  </si>
  <si>
    <t>1188</t>
  </si>
  <si>
    <t>SRIMURUGAN KOVIL</t>
  </si>
  <si>
    <t>KV/MF/064/9475</t>
  </si>
  <si>
    <t>S. THEVI</t>
  </si>
  <si>
    <t>1189</t>
  </si>
  <si>
    <t>KV/MF/064/9479</t>
  </si>
  <si>
    <t>K. LEELAVATHI</t>
  </si>
  <si>
    <t>1190</t>
  </si>
  <si>
    <t>KV/MF/064/9477</t>
  </si>
  <si>
    <t>E. THUSHANI</t>
  </si>
  <si>
    <t>1191</t>
  </si>
  <si>
    <t>KV/MF/064/9476</t>
  </si>
  <si>
    <t>T. YOGESWARY</t>
  </si>
  <si>
    <t>1192</t>
  </si>
  <si>
    <t>KV/MF/064/9492</t>
  </si>
  <si>
    <t>L. DINUSAJINY</t>
  </si>
  <si>
    <t>1193</t>
  </si>
  <si>
    <t>BI/MF/057/9487</t>
  </si>
  <si>
    <t xml:space="preserve">K.G.A. PRIYADARSHANI </t>
  </si>
  <si>
    <t>1194</t>
  </si>
  <si>
    <t>VINAYAGAPURAM 05</t>
  </si>
  <si>
    <t>AK/MF/020/9498</t>
  </si>
  <si>
    <t>Y. SUKIRTHA</t>
  </si>
  <si>
    <t>1195</t>
  </si>
  <si>
    <t>PT/MF/027/9483</t>
  </si>
  <si>
    <t>A. MUSAMMILA</t>
  </si>
  <si>
    <t>1196</t>
  </si>
  <si>
    <t>PT/MF/027/9486</t>
  </si>
  <si>
    <t>A.L. BEBI</t>
  </si>
  <si>
    <t>1197</t>
  </si>
  <si>
    <t>PT/MF/027/9482</t>
  </si>
  <si>
    <t>A. KAREEMA BEBI</t>
  </si>
  <si>
    <t>1198</t>
  </si>
  <si>
    <t>BD/MF/050/9480</t>
  </si>
  <si>
    <t>D.M.G. DAMAYANTHI</t>
  </si>
  <si>
    <t>1199</t>
  </si>
  <si>
    <t>BD/MF/050/9481</t>
  </si>
  <si>
    <t>W.M.H.S. WANASINGHA</t>
  </si>
  <si>
    <t>1200</t>
  </si>
  <si>
    <t>BI/MF/003/9489</t>
  </si>
  <si>
    <t xml:space="preserve">K.M.N.S. KONARA </t>
  </si>
  <si>
    <t>1201</t>
  </si>
  <si>
    <t>BI/MF/040/9490</t>
  </si>
  <si>
    <t>V.A.D.S. WIJESURIYA</t>
  </si>
  <si>
    <t>1202</t>
  </si>
  <si>
    <t>BI/MF/040/9491</t>
  </si>
  <si>
    <t>K.L.S. PIYASENA</t>
  </si>
  <si>
    <t>1203</t>
  </si>
  <si>
    <t>WM/MF/098/9496</t>
  </si>
  <si>
    <t>R.D.I. KANTHI</t>
  </si>
  <si>
    <t>1204</t>
  </si>
  <si>
    <t>BI/MF/019/9493</t>
  </si>
  <si>
    <t>R.M.D. KUMARI</t>
  </si>
  <si>
    <t>1205</t>
  </si>
  <si>
    <t>BI/MF/057/9494</t>
  </si>
  <si>
    <t>S.M.L.J.K. SIRIWARDANA</t>
  </si>
  <si>
    <t>1206</t>
  </si>
  <si>
    <t>WM/MF/016/9495</t>
  </si>
  <si>
    <t>R  KALEYIARASI</t>
  </si>
  <si>
    <t>1207</t>
  </si>
  <si>
    <t>BD/MF/050/9497</t>
  </si>
  <si>
    <t>D.M.D. MADHUWANTHI</t>
  </si>
  <si>
    <t>1208</t>
  </si>
  <si>
    <t>THAMPADDAI 02</t>
  </si>
  <si>
    <t>AK/MF/043/9499</t>
  </si>
  <si>
    <t>S. NATHIYA</t>
  </si>
  <si>
    <t>1209</t>
  </si>
  <si>
    <t>AK/MF/043/9500</t>
  </si>
  <si>
    <t>V. VIJI</t>
  </si>
  <si>
    <t>1210</t>
  </si>
  <si>
    <t>AK/MF/026/9501</t>
  </si>
  <si>
    <t>J. MEKALA</t>
  </si>
  <si>
    <t>1211</t>
  </si>
  <si>
    <t>AK/MF/026/9502</t>
  </si>
  <si>
    <t>U. RANUJA</t>
  </si>
  <si>
    <t>1212</t>
  </si>
  <si>
    <t>PT/MF/037/9503</t>
  </si>
  <si>
    <t>A.K. MARIYAM KANDA</t>
  </si>
  <si>
    <t>1213</t>
  </si>
  <si>
    <t>PT/MF/037/9505</t>
  </si>
  <si>
    <t>M.I. ASKA</t>
  </si>
  <si>
    <t>1214</t>
  </si>
  <si>
    <t>DAHAGONIYA</t>
  </si>
  <si>
    <t>BI/MF/006/9511</t>
  </si>
  <si>
    <t>K.G.N.N. PREMADASA</t>
  </si>
  <si>
    <t>1215</t>
  </si>
  <si>
    <t>BI/MF/006/9513</t>
  </si>
  <si>
    <t>W.G.T. SENANI</t>
  </si>
  <si>
    <t>1216</t>
  </si>
  <si>
    <t>BI/MF/006/9512</t>
  </si>
  <si>
    <t>H.G.S.I. HARISCHANDRA</t>
  </si>
  <si>
    <t>1217</t>
  </si>
  <si>
    <t>AK/MF/020/9506</t>
  </si>
  <si>
    <t>K. SAMSINI</t>
  </si>
  <si>
    <t>1218</t>
  </si>
  <si>
    <t>AK/MF/020/9507</t>
  </si>
  <si>
    <t xml:space="preserve">S. SIVATHAASINI </t>
  </si>
  <si>
    <t>1219</t>
  </si>
  <si>
    <t>AK/MF/020/9508</t>
  </si>
  <si>
    <t>T. SUTHARSHINI</t>
  </si>
  <si>
    <t>1220</t>
  </si>
  <si>
    <t>BI/MF/041/9509</t>
  </si>
  <si>
    <t>K. PATHMAKALA</t>
  </si>
  <si>
    <t>1221</t>
  </si>
  <si>
    <t>BI/MF/006/9510</t>
  </si>
  <si>
    <t>R.M. CHAMILA PRIYANGIKA</t>
  </si>
  <si>
    <t>1222</t>
  </si>
  <si>
    <t>PT/MF/010/9514</t>
  </si>
  <si>
    <t>R. GANASELVI</t>
  </si>
  <si>
    <t>1223</t>
  </si>
  <si>
    <t>PANAMA WEST-02</t>
  </si>
  <si>
    <t>PT/MF/067/9516</t>
  </si>
  <si>
    <t xml:space="preserve">M. SAMANKUMARI </t>
  </si>
  <si>
    <t>1224</t>
  </si>
  <si>
    <t>PT/MF/067/9517</t>
  </si>
  <si>
    <t>J.K. BANDARAHA</t>
  </si>
  <si>
    <t>1225</t>
  </si>
  <si>
    <t>PT/MF/067/9515</t>
  </si>
  <si>
    <t xml:space="preserve">S.N. DANBARA </t>
  </si>
  <si>
    <t>1226</t>
  </si>
  <si>
    <t>KM/MF/009/9521</t>
  </si>
  <si>
    <t>K. VANITHA</t>
  </si>
  <si>
    <t>1227</t>
  </si>
  <si>
    <t xml:space="preserve">NILOBA </t>
  </si>
  <si>
    <t>BI/MF/056/9519</t>
  </si>
  <si>
    <t>K.G.B.B. KANTHI</t>
  </si>
  <si>
    <t>1228</t>
  </si>
  <si>
    <t>BI/MF/056/9518</t>
  </si>
  <si>
    <t>D.M.B. ANULAWATHI</t>
  </si>
  <si>
    <t>1229</t>
  </si>
  <si>
    <t>BI/MF/056/9520</t>
  </si>
  <si>
    <t>H.G. MALANI</t>
  </si>
  <si>
    <t>1230</t>
  </si>
  <si>
    <t>KM/MF/008/9525</t>
  </si>
  <si>
    <t>A.F. CHITHI NAJIMA</t>
  </si>
  <si>
    <t>1231</t>
  </si>
  <si>
    <t>KM/MF/008/9523</t>
  </si>
  <si>
    <t>H. SITHY HABEEBA</t>
  </si>
  <si>
    <t>1232</t>
  </si>
  <si>
    <t>KM/MF/008/9522</t>
  </si>
  <si>
    <t>A.L. MUSHAHANA</t>
  </si>
  <si>
    <t>1233</t>
  </si>
  <si>
    <t>VALATHAPITTY-01</t>
  </si>
  <si>
    <t>KV/MF/033/9526</t>
  </si>
  <si>
    <t>K. KAMALA</t>
  </si>
  <si>
    <t>1234</t>
  </si>
  <si>
    <t>KV/MF/033/9527</t>
  </si>
  <si>
    <t xml:space="preserve">T. LEDSUMI </t>
  </si>
  <si>
    <t>1235</t>
  </si>
  <si>
    <t>KV/MF/033/9528</t>
  </si>
  <si>
    <t>K. VAAMATHI</t>
  </si>
  <si>
    <t>1236</t>
  </si>
  <si>
    <t>KV/MF/036/9529</t>
  </si>
  <si>
    <t>E. NIVETHIKA</t>
  </si>
  <si>
    <t>1237</t>
  </si>
  <si>
    <t>KV/MF/064/9530</t>
  </si>
  <si>
    <t>S. LOGARANI</t>
  </si>
  <si>
    <t>1238</t>
  </si>
  <si>
    <t>SINNAKULAM 01</t>
  </si>
  <si>
    <t>AK/MF/044/9534</t>
  </si>
  <si>
    <t>T. RUPINI</t>
  </si>
  <si>
    <t>1239</t>
  </si>
  <si>
    <t>BI/MF/057/9531</t>
  </si>
  <si>
    <t>D.M. JAYAWATHI</t>
  </si>
  <si>
    <t>1240</t>
  </si>
  <si>
    <t>HAPOLA</t>
  </si>
  <si>
    <t>BI/MF/010/9532</t>
  </si>
  <si>
    <t>P.D.H. PRIYANGIKA</t>
  </si>
  <si>
    <t>1241</t>
  </si>
  <si>
    <t>URANI 01</t>
  </si>
  <si>
    <t>PT/MF/022/9537</t>
  </si>
  <si>
    <t>S. MEENACHCHI</t>
  </si>
  <si>
    <t>1242</t>
  </si>
  <si>
    <t>AK/MF/044/9535</t>
  </si>
  <si>
    <t>T. NITHTHIYAKALA</t>
  </si>
  <si>
    <t>1243</t>
  </si>
  <si>
    <t>AK/MF/044/9533</t>
  </si>
  <si>
    <t>1244</t>
  </si>
  <si>
    <t>PT/MF/021/9538</t>
  </si>
  <si>
    <t xml:space="preserve">K. BOOMIKA </t>
  </si>
  <si>
    <t>1245</t>
  </si>
  <si>
    <t>PT/MF/021/9541</t>
  </si>
  <si>
    <t>I. GAYATHTHRI</t>
  </si>
  <si>
    <t>1246</t>
  </si>
  <si>
    <t>BI/MF/057/9543</t>
  </si>
  <si>
    <t>H.U.N. KARIYAWASAM</t>
  </si>
  <si>
    <t>1247</t>
  </si>
  <si>
    <t>BI/MF/003/9542</t>
  </si>
  <si>
    <t xml:space="preserve">D.M.N.T. DISANAYAKA </t>
  </si>
  <si>
    <t>1248</t>
  </si>
  <si>
    <t>BI/MF/025/9544</t>
  </si>
  <si>
    <t>D.J. DEEPTHI</t>
  </si>
  <si>
    <t>1249</t>
  </si>
  <si>
    <t>BI/MF/038/9545</t>
  </si>
  <si>
    <t>S. PUWANESHWARI</t>
  </si>
  <si>
    <t>1250</t>
  </si>
  <si>
    <t>THAMBILUVIL 04</t>
  </si>
  <si>
    <t>AK/MF/045/9546</t>
  </si>
  <si>
    <t>N. YATHURSHA</t>
  </si>
  <si>
    <t>1251</t>
  </si>
  <si>
    <t>AK/MF/045/9547</t>
  </si>
  <si>
    <t>S. SUYATHA</t>
  </si>
  <si>
    <t>1252</t>
  </si>
  <si>
    <t>AK/MF/045/9548</t>
  </si>
  <si>
    <t>P. MARIYAJENITTA</t>
  </si>
  <si>
    <t>1253</t>
  </si>
  <si>
    <t>AK/MF/041/9550</t>
  </si>
  <si>
    <t>G. YOPITHA</t>
  </si>
  <si>
    <t>1254</t>
  </si>
  <si>
    <t>NINDAVUR 02</t>
  </si>
  <si>
    <t>KM/MF/022/9555</t>
  </si>
  <si>
    <t>A. FAYESHA</t>
  </si>
  <si>
    <t>2026-07-13</t>
  </si>
  <si>
    <t>1255</t>
  </si>
  <si>
    <t>KM/MF/022/9551</t>
  </si>
  <si>
    <t>M.I. HANISA</t>
  </si>
  <si>
    <t>1256</t>
  </si>
  <si>
    <t>KM/MF/022/9556</t>
  </si>
  <si>
    <t>A. VARIFA MEHROON</t>
  </si>
  <si>
    <t>1257</t>
  </si>
  <si>
    <t>PANAMA CENTRAL-04</t>
  </si>
  <si>
    <t>PT/MF/068/9552</t>
  </si>
  <si>
    <t xml:space="preserve">S. PATNAHA KUMARI </t>
  </si>
  <si>
    <t>1258</t>
  </si>
  <si>
    <t>PT/MF/068/9553</t>
  </si>
  <si>
    <t xml:space="preserve">W. NADIKHA </t>
  </si>
  <si>
    <t>1259</t>
  </si>
  <si>
    <t>PT/MF/068/9554</t>
  </si>
  <si>
    <t xml:space="preserve">H. DAYAVATAHA </t>
  </si>
  <si>
    <t>1260</t>
  </si>
  <si>
    <t>MANDANAI 03</t>
  </si>
  <si>
    <t>AK/MF/046/9562</t>
  </si>
  <si>
    <t>K. JEYASITHRA</t>
  </si>
  <si>
    <t>1261</t>
  </si>
  <si>
    <t>AK/MF/046/9563</t>
  </si>
  <si>
    <t>G. PREMINI</t>
  </si>
  <si>
    <t>1262</t>
  </si>
  <si>
    <t>AK/MF/046/9564</t>
  </si>
  <si>
    <t>T. SUTHAHINI</t>
  </si>
  <si>
    <t>1263</t>
  </si>
  <si>
    <t>BI/MF/013/9557</t>
  </si>
  <si>
    <t>J. JAYAKALA</t>
  </si>
  <si>
    <t>1264</t>
  </si>
  <si>
    <t>BI/MF/035/9558</t>
  </si>
  <si>
    <t>K.S. PUWANESHWARI</t>
  </si>
  <si>
    <t>1265</t>
  </si>
  <si>
    <t>BI/MF/010/9560</t>
  </si>
  <si>
    <t>M.D.C. PUSHPA KUMARI</t>
  </si>
  <si>
    <t>1266</t>
  </si>
  <si>
    <t>PALUGAMAM</t>
  </si>
  <si>
    <t>KV/MF/065/9584</t>
  </si>
  <si>
    <t>T. KETHEESWARY</t>
  </si>
  <si>
    <t>1267</t>
  </si>
  <si>
    <t>KV/MF/065/9586</t>
  </si>
  <si>
    <t>T. KOMALATHEVI</t>
  </si>
  <si>
    <t>1268</t>
  </si>
  <si>
    <t>KV/MF/065/9585</t>
  </si>
  <si>
    <t>P. KOSALAI</t>
  </si>
  <si>
    <t>1269</t>
  </si>
  <si>
    <t>KV/MF/065/9570</t>
  </si>
  <si>
    <t>T. VITHYA</t>
  </si>
  <si>
    <t>1270</t>
  </si>
  <si>
    <t>KV/MF/065/9568</t>
  </si>
  <si>
    <t>S. SIVATHARSHINI</t>
  </si>
  <si>
    <t>1271</t>
  </si>
  <si>
    <t>KV/MF/065/9569</t>
  </si>
  <si>
    <t>K. AKILA</t>
  </si>
  <si>
    <t>1272</t>
  </si>
  <si>
    <t>BI/MF/010/9559</t>
  </si>
  <si>
    <t>D.M.D.S. SAGARIKA</t>
  </si>
  <si>
    <t>1273</t>
  </si>
  <si>
    <t>AK/MF/046/9565</t>
  </si>
  <si>
    <t>V. VITHTHIYA</t>
  </si>
  <si>
    <t>1274</t>
  </si>
  <si>
    <t>AK/MF/046/9566</t>
  </si>
  <si>
    <t>K. SITHTHIRA</t>
  </si>
  <si>
    <t>1275</t>
  </si>
  <si>
    <t>AK/MF/046/9567</t>
  </si>
  <si>
    <t>P. KIRUSANTHINI</t>
  </si>
  <si>
    <t>1276</t>
  </si>
  <si>
    <t>WM/MF/016/9561</t>
  </si>
  <si>
    <t>M. UDAYAMALAR</t>
  </si>
  <si>
    <t>1277</t>
  </si>
  <si>
    <t>KV/MF/037/9571</t>
  </si>
  <si>
    <t>S. PITATHEEPA</t>
  </si>
  <si>
    <t>1278</t>
  </si>
  <si>
    <t>BI/MF/010/9572</t>
  </si>
  <si>
    <t>D.M.S. CHANDRALATHA</t>
  </si>
  <si>
    <t>1279</t>
  </si>
  <si>
    <t>BI/MF/003/9573</t>
  </si>
  <si>
    <t>R.C. PERERA</t>
  </si>
  <si>
    <t>1280</t>
  </si>
  <si>
    <t>BI/MF/019/9574</t>
  </si>
  <si>
    <t>N.S. BANU</t>
  </si>
  <si>
    <t>1281</t>
  </si>
  <si>
    <t>BI/MF/019/9575</t>
  </si>
  <si>
    <t xml:space="preserve">M.A.A. BANU </t>
  </si>
  <si>
    <t>1282</t>
  </si>
  <si>
    <t>PANANKADU 02</t>
  </si>
  <si>
    <t>AK/MF/047/9576</t>
  </si>
  <si>
    <t>K. HEERMATHY</t>
  </si>
  <si>
    <t>1283</t>
  </si>
  <si>
    <t>AK/MF/047/9577</t>
  </si>
  <si>
    <t>J. THARSIKA</t>
  </si>
  <si>
    <t>1284</t>
  </si>
  <si>
    <t>AK/MF/047/9578</t>
  </si>
  <si>
    <t>T. THIRUTHEVI</t>
  </si>
  <si>
    <t>1285</t>
  </si>
  <si>
    <t>AK/MF/047/9579</t>
  </si>
  <si>
    <t>P. SATHYA</t>
  </si>
  <si>
    <t>1286</t>
  </si>
  <si>
    <t>AK/MF/047/9580</t>
  </si>
  <si>
    <t>S. VASANTHALEDSUMI</t>
  </si>
  <si>
    <t>1287</t>
  </si>
  <si>
    <t>AK/MF/047/9581</t>
  </si>
  <si>
    <t>S. SUKITHA</t>
  </si>
  <si>
    <t>1288</t>
  </si>
  <si>
    <t>AK/MF/047/9582</t>
  </si>
  <si>
    <t>T. VIJAYALATHA</t>
  </si>
  <si>
    <t>1289</t>
  </si>
  <si>
    <t>AK/MF/047/9583</t>
  </si>
  <si>
    <t>K. KESAYINA</t>
  </si>
  <si>
    <t>1290</t>
  </si>
  <si>
    <t>SINNAKULAM 02</t>
  </si>
  <si>
    <t>AK/MF/048/9587</t>
  </si>
  <si>
    <t>S. KALAIVANI</t>
  </si>
  <si>
    <t>1291</t>
  </si>
  <si>
    <t>AK/MF/048/9588</t>
  </si>
  <si>
    <t>K. NOJINI</t>
  </si>
  <si>
    <t>1292</t>
  </si>
  <si>
    <t>AK/MF/048/9589</t>
  </si>
  <si>
    <t>S. UJITHA</t>
  </si>
  <si>
    <t>1293</t>
  </si>
  <si>
    <t>KV/MF/037/9590</t>
  </si>
  <si>
    <t>V. HARSHA</t>
  </si>
  <si>
    <t>1294</t>
  </si>
  <si>
    <t>PT/MF/006/9598</t>
  </si>
  <si>
    <t>E. ATHUSHA</t>
  </si>
  <si>
    <t>1295</t>
  </si>
  <si>
    <t>KV/MF/041/9691</t>
  </si>
  <si>
    <t>S. SUVENTHINI</t>
  </si>
  <si>
    <t>1296</t>
  </si>
  <si>
    <t>KV/MF/041/9692</t>
  </si>
  <si>
    <t>S. SUJIKALA</t>
  </si>
  <si>
    <t>1297</t>
  </si>
  <si>
    <t>KV/MF/041/9693</t>
  </si>
  <si>
    <t>K. JEYAGOWRY</t>
  </si>
  <si>
    <t>1298</t>
  </si>
  <si>
    <t>PANAMA NORTH -04</t>
  </si>
  <si>
    <t>PT/MF/069/9592</t>
  </si>
  <si>
    <t xml:space="preserve">W. KUMARI </t>
  </si>
  <si>
    <t>1299</t>
  </si>
  <si>
    <t>PT/MF/069/9596</t>
  </si>
  <si>
    <t xml:space="preserve">S. DARSANI </t>
  </si>
  <si>
    <t>1300</t>
  </si>
  <si>
    <t>PANAMA SASTHIRAWELA -02</t>
  </si>
  <si>
    <t>PT/MF/070/9593</t>
  </si>
  <si>
    <t>N. MALKANTI</t>
  </si>
  <si>
    <t>1301</t>
  </si>
  <si>
    <t>PT/MF/070/9594</t>
  </si>
  <si>
    <t xml:space="preserve">A. HARSANI SEWANDI </t>
  </si>
  <si>
    <t>1302</t>
  </si>
  <si>
    <t>PT/MF/070/9595</t>
  </si>
  <si>
    <t>A. PRIYADARSANI</t>
  </si>
  <si>
    <t>1303</t>
  </si>
  <si>
    <t>AK/MF/049/9599</t>
  </si>
  <si>
    <t xml:space="preserve">M. PAVANI </t>
  </si>
  <si>
    <t>1304</t>
  </si>
  <si>
    <t>AK/MF/049/9600</t>
  </si>
  <si>
    <t>K. JEYAPRIYA</t>
  </si>
  <si>
    <t>1305</t>
  </si>
  <si>
    <t>AK/MF/049/9601</t>
  </si>
  <si>
    <t>T. Suvethamini</t>
  </si>
  <si>
    <t>1306</t>
  </si>
  <si>
    <t>KM/MF/001/9623</t>
  </si>
  <si>
    <t>P. KALA</t>
  </si>
  <si>
    <t>1307</t>
  </si>
  <si>
    <t>KM/MF/001/9624</t>
  </si>
  <si>
    <t>S. NIRANJINI</t>
  </si>
  <si>
    <t>1308</t>
  </si>
  <si>
    <t>KM/MF/001/9625</t>
  </si>
  <si>
    <t>E. KAJENTHINI</t>
  </si>
  <si>
    <t>1309</t>
  </si>
  <si>
    <t xml:space="preserve">KALMUNAI NEW </t>
  </si>
  <si>
    <t>KM/MF/021/9636</t>
  </si>
  <si>
    <t>P. SANTHIRATHEVI</t>
  </si>
  <si>
    <t>1310</t>
  </si>
  <si>
    <t>KM/MF/021/9626</t>
  </si>
  <si>
    <t>P. SAROJINI</t>
  </si>
  <si>
    <t>1311</t>
  </si>
  <si>
    <t>KM/MF/021/9627</t>
  </si>
  <si>
    <t>S. JEYAKANTHY</t>
  </si>
  <si>
    <t>1312</t>
  </si>
  <si>
    <t>AK/MF/050/9603</t>
  </si>
  <si>
    <t>2026-07-20</t>
  </si>
  <si>
    <t>1313</t>
  </si>
  <si>
    <t>AK/MF/050/9604</t>
  </si>
  <si>
    <t>K. SUPASINI</t>
  </si>
  <si>
    <t>1314</t>
  </si>
  <si>
    <t>AK/MF/050/9602</t>
  </si>
  <si>
    <t>T. PAVVIYA</t>
  </si>
  <si>
    <t>1315</t>
  </si>
  <si>
    <t>PT/MF/006/9682</t>
  </si>
  <si>
    <t>P. THARSIKA</t>
  </si>
  <si>
    <t>1316</t>
  </si>
  <si>
    <t>PT/MF/006/9717</t>
  </si>
  <si>
    <t>S. YOGINI</t>
  </si>
  <si>
    <t>1317</t>
  </si>
  <si>
    <t>KARAITHEVU 03</t>
  </si>
  <si>
    <t>KM/MF/023/9642</t>
  </si>
  <si>
    <t>A. NIRMALA</t>
  </si>
  <si>
    <t>1318</t>
  </si>
  <si>
    <t>KM/MF/023/9651</t>
  </si>
  <si>
    <t xml:space="preserve">A. KAYALVILI </t>
  </si>
  <si>
    <t>1319</t>
  </si>
  <si>
    <t>KM/MF/023/9648</t>
  </si>
  <si>
    <t>S. SUTHAMATHI</t>
  </si>
  <si>
    <t>1320</t>
  </si>
  <si>
    <t>KM/MF/023/9640</t>
  </si>
  <si>
    <t xml:space="preserve">M. BUVANESWARY </t>
  </si>
  <si>
    <t>1321</t>
  </si>
  <si>
    <t>KM/MF/023/9647</t>
  </si>
  <si>
    <t>S. LATHA</t>
  </si>
  <si>
    <t>1322</t>
  </si>
  <si>
    <t>PT/MF/005/9681</t>
  </si>
  <si>
    <t>U. USHALINI</t>
  </si>
  <si>
    <t>1323</t>
  </si>
  <si>
    <t>KUNDUMADU-09</t>
  </si>
  <si>
    <t>PT/MF/071/9694</t>
  </si>
  <si>
    <t>J. SINOJITHA</t>
  </si>
  <si>
    <t>1324</t>
  </si>
  <si>
    <t>PT/MF/071/9618</t>
  </si>
  <si>
    <t xml:space="preserve">P. PUVANALOJANI </t>
  </si>
  <si>
    <t>1325</t>
  </si>
  <si>
    <t>PT/MF/071/9615</t>
  </si>
  <si>
    <t>V. THANUSIYA</t>
  </si>
  <si>
    <t>1326</t>
  </si>
  <si>
    <t>PT/MF/071/9613</t>
  </si>
  <si>
    <t>J. SINEKA</t>
  </si>
  <si>
    <t>1327</t>
  </si>
  <si>
    <t>PT/MF/071/9708</t>
  </si>
  <si>
    <t>R. THANALEDSUMY</t>
  </si>
  <si>
    <t>1328</t>
  </si>
  <si>
    <t>PT/MF/016/9616</t>
  </si>
  <si>
    <t>M.A. MANASIRA</t>
  </si>
  <si>
    <t>1329</t>
  </si>
  <si>
    <t>PT/MF/037/9608</t>
  </si>
  <si>
    <t>M.L. FATHIMA RISNA</t>
  </si>
  <si>
    <t>1330</t>
  </si>
  <si>
    <t>PT/MF/037/9609</t>
  </si>
  <si>
    <t>A.K. FATHIMA SITHTHY RISNA</t>
  </si>
  <si>
    <t>1331</t>
  </si>
  <si>
    <t>PT/MF/069/9617</t>
  </si>
  <si>
    <t>A.G. ANUSHA SHAYAAMAMALI</t>
  </si>
  <si>
    <t>1332</t>
  </si>
  <si>
    <t>panama west-03</t>
  </si>
  <si>
    <t>PT/MF/072/9610</t>
  </si>
  <si>
    <t xml:space="preserve">D.B.B. DULAKSHA SITUMINI </t>
  </si>
  <si>
    <t>1333</t>
  </si>
  <si>
    <t>PT/MF/072/9611</t>
  </si>
  <si>
    <t>B. DISMHA KUSUM</t>
  </si>
  <si>
    <t>1334</t>
  </si>
  <si>
    <t>PT/MF/072/9612</t>
  </si>
  <si>
    <t xml:space="preserve">B. NIROSHA  KUSUMPI </t>
  </si>
  <si>
    <t>1335</t>
  </si>
  <si>
    <t>AK/MF/050/9619</t>
  </si>
  <si>
    <t>T. MANORANJANI</t>
  </si>
  <si>
    <t>1336</t>
  </si>
  <si>
    <t>AK/MF/050/9620</t>
  </si>
  <si>
    <t>S. ANITHA</t>
  </si>
  <si>
    <t>1337</t>
  </si>
  <si>
    <t>AK/MF/050/9621</t>
  </si>
  <si>
    <t>N. THUJAKINI</t>
  </si>
  <si>
    <t>1338</t>
  </si>
  <si>
    <t>BD/MF/034/9622</t>
  </si>
  <si>
    <t>R.W. KUMARI</t>
  </si>
  <si>
    <t>1339</t>
  </si>
  <si>
    <t>BD/MF/034/9630</t>
  </si>
  <si>
    <t>S. DARSHIKA</t>
  </si>
  <si>
    <t>1340</t>
  </si>
  <si>
    <t>BD/MF/034/9631</t>
  </si>
  <si>
    <t xml:space="preserve"> NAGESHWARI</t>
  </si>
  <si>
    <t>1341</t>
  </si>
  <si>
    <t>THAMBILUVIL 05</t>
  </si>
  <si>
    <t>AK/MF/051/9632</t>
  </si>
  <si>
    <t>Y. MALATHY</t>
  </si>
  <si>
    <t>1342</t>
  </si>
  <si>
    <t>AK/MF/051/9633</t>
  </si>
  <si>
    <t>S. ARIYAMALAR</t>
  </si>
  <si>
    <t>1343</t>
  </si>
  <si>
    <t>AK/MF/051/9634</t>
  </si>
  <si>
    <t xml:space="preserve">A. ANILA </t>
  </si>
  <si>
    <t>1344</t>
  </si>
  <si>
    <t>AK/MF/045/9635</t>
  </si>
  <si>
    <t>V. PRIYATHARSINI</t>
  </si>
  <si>
    <t>1345</t>
  </si>
  <si>
    <t>BI/MF/003/9653</t>
  </si>
  <si>
    <t>K.G HEMALATHA</t>
  </si>
  <si>
    <t>1346</t>
  </si>
  <si>
    <t>BI/MF/019/9637</t>
  </si>
  <si>
    <t>V. RANSINA</t>
  </si>
  <si>
    <t>1347</t>
  </si>
  <si>
    <t>BI/MF/041/9638</t>
  </si>
  <si>
    <t xml:space="preserve">M.V. NIRMALA </t>
  </si>
  <si>
    <t>1348</t>
  </si>
  <si>
    <t>BI/MF/044/9639</t>
  </si>
  <si>
    <t>R.A.P.M. LAKSHMI</t>
  </si>
  <si>
    <t>1349</t>
  </si>
  <si>
    <t>WM/MF/047/9649</t>
  </si>
  <si>
    <t>I. SENAWEERA</t>
  </si>
  <si>
    <t>1350</t>
  </si>
  <si>
    <t>WM/MF/053/9650</t>
  </si>
  <si>
    <t>N. SUBASHINI</t>
  </si>
  <si>
    <t>1351</t>
  </si>
  <si>
    <t>BI/MF/044/9641</t>
  </si>
  <si>
    <t xml:space="preserve"> CHANDRA KUMARI RATHNAYAKA</t>
  </si>
  <si>
    <t>1352</t>
  </si>
  <si>
    <t>BI/MF/038/9646</t>
  </si>
  <si>
    <t>T. JAYAKANTHI</t>
  </si>
  <si>
    <t>1353</t>
  </si>
  <si>
    <t>BI/MF/038/9645</t>
  </si>
  <si>
    <t>R.N. SUBASHINI</t>
  </si>
  <si>
    <t>1354</t>
  </si>
  <si>
    <t>BI/MF/038/9643</t>
  </si>
  <si>
    <t>M. SELVI</t>
  </si>
  <si>
    <t>1355</t>
  </si>
  <si>
    <t>KV/MF/064/9656</t>
  </si>
  <si>
    <t>R. THARSHIKA</t>
  </si>
  <si>
    <t>1356</t>
  </si>
  <si>
    <t>BI/MF/038/9652</t>
  </si>
  <si>
    <t>M. SAROJA DEVI</t>
  </si>
  <si>
    <t>1357</t>
  </si>
  <si>
    <t>AK/MF/046/9668</t>
  </si>
  <si>
    <t>N. PUSHPARANY</t>
  </si>
  <si>
    <t>1358</t>
  </si>
  <si>
    <t>AK/MF/046/9669</t>
  </si>
  <si>
    <t xml:space="preserve">P. PUVANESHVARI </t>
  </si>
  <si>
    <t>1359</t>
  </si>
  <si>
    <t>AK/MF/046/9670</t>
  </si>
  <si>
    <t>K. SATHURA</t>
  </si>
  <si>
    <t>1360</t>
  </si>
  <si>
    <t>KOVIL PORATHEVU</t>
  </si>
  <si>
    <t>KV/MF/066/9657</t>
  </si>
  <si>
    <t>S. RATHI</t>
  </si>
  <si>
    <t>1361</t>
  </si>
  <si>
    <t>KV/MF/066/9659</t>
  </si>
  <si>
    <t>P. KUGAPIRIYA</t>
  </si>
  <si>
    <t>1362</t>
  </si>
  <si>
    <t>KV/MF/066/9663</t>
  </si>
  <si>
    <t>A. SUPEJINI</t>
  </si>
  <si>
    <t>1363</t>
  </si>
  <si>
    <t>AK/MF/026/9655</t>
  </si>
  <si>
    <t>U. THANUSIYA</t>
  </si>
  <si>
    <t>1364</t>
  </si>
  <si>
    <t>BD/MF/034/9654</t>
  </si>
  <si>
    <t>S.K. ULAGASATHTHI</t>
  </si>
  <si>
    <t>1365</t>
  </si>
  <si>
    <t>PT/MF/058/9695</t>
  </si>
  <si>
    <t>V. SUJEEVA</t>
  </si>
  <si>
    <t>1366</t>
  </si>
  <si>
    <t>KUDINILAM 02</t>
  </si>
  <si>
    <t>AK/MF/017/9658</t>
  </si>
  <si>
    <t>N. SUPASHINI</t>
  </si>
  <si>
    <t>1367</t>
  </si>
  <si>
    <t>BI/MF/033/9661</t>
  </si>
  <si>
    <t>S. SIRIVIDYA</t>
  </si>
  <si>
    <t>1368</t>
  </si>
  <si>
    <t>BI/MF/001/9662</t>
  </si>
  <si>
    <t>R.H.D. NANDA MALANI</t>
  </si>
  <si>
    <t>1369</t>
  </si>
  <si>
    <t>AK/MF/017/9667</t>
  </si>
  <si>
    <t>S. MOKANAROOBY</t>
  </si>
  <si>
    <t>1370</t>
  </si>
  <si>
    <t>THIRUKKOVIL 07</t>
  </si>
  <si>
    <t>AK/MF/052/9664</t>
  </si>
  <si>
    <t>P. THEEPANANTHINI</t>
  </si>
  <si>
    <t>1371</t>
  </si>
  <si>
    <t>AK/MF/052/9666</t>
  </si>
  <si>
    <t>N. JEYALEDSUMI</t>
  </si>
  <si>
    <t>1372</t>
  </si>
  <si>
    <t>AK/MF/052/9665</t>
  </si>
  <si>
    <t>R. THARSHINI</t>
  </si>
  <si>
    <t>1373</t>
  </si>
  <si>
    <t>KM/MF/024/9672</t>
  </si>
  <si>
    <t>P. RUPIMALAR</t>
  </si>
  <si>
    <t>1374</t>
  </si>
  <si>
    <t>KM/MF/024/9675</t>
  </si>
  <si>
    <t>T. KAJENTHINI</t>
  </si>
  <si>
    <t>1375</t>
  </si>
  <si>
    <t>KM/MF/024/9674</t>
  </si>
  <si>
    <t>A. ARCHANA</t>
  </si>
  <si>
    <t>1376</t>
  </si>
  <si>
    <t>KM/MF/024/9676</t>
  </si>
  <si>
    <t>K. NADESHINI</t>
  </si>
  <si>
    <t>1377</t>
  </si>
  <si>
    <t>KM/MF/024/9673</t>
  </si>
  <si>
    <t>E. KEETHA</t>
  </si>
  <si>
    <t>1378</t>
  </si>
  <si>
    <t>KM/MF/024/9671</t>
  </si>
  <si>
    <t>1379</t>
  </si>
  <si>
    <t>MUNAITHEVU 02</t>
  </si>
  <si>
    <t>KV/MF/067/9677</t>
  </si>
  <si>
    <t>P. PIRATHEEPA</t>
  </si>
  <si>
    <t>1380</t>
  </si>
  <si>
    <t>AMBAGASDOWA NEW</t>
  </si>
  <si>
    <t>WM/MF/115/9678</t>
  </si>
  <si>
    <t>R.M. WASANTHI RATHNAYAKA</t>
  </si>
  <si>
    <t>1381</t>
  </si>
  <si>
    <t>WM/MF/115/9679</t>
  </si>
  <si>
    <t>R.D.M. HERATH</t>
  </si>
  <si>
    <t>1382</t>
  </si>
  <si>
    <t>WM/MF/115/9680</t>
  </si>
  <si>
    <t>V.G.A. PRIYADARSHANI WARNAKULASURIYA</t>
  </si>
  <si>
    <t>1383</t>
  </si>
  <si>
    <t>KV/MF/058/9684</t>
  </si>
  <si>
    <t>T. KAVERI</t>
  </si>
  <si>
    <t>1384</t>
  </si>
  <si>
    <t>BI/MF/015/9683</t>
  </si>
  <si>
    <t>W.G.T. LAKMINI</t>
  </si>
  <si>
    <t>1385</t>
  </si>
  <si>
    <t>KV/MF/067/9688</t>
  </si>
  <si>
    <t>M. THAVAMALAR</t>
  </si>
  <si>
    <t>1386</t>
  </si>
  <si>
    <t>KV/MF/067/9690</t>
  </si>
  <si>
    <t>U. PUSHPAWATHY</t>
  </si>
  <si>
    <t>1387</t>
  </si>
  <si>
    <t>KV/MF/067/9689</t>
  </si>
  <si>
    <t>S. SHARMILA</t>
  </si>
  <si>
    <t>1388</t>
  </si>
  <si>
    <t>AK/MF/047/9685</t>
  </si>
  <si>
    <t>U. UTHAYATHARSHINI</t>
  </si>
  <si>
    <t>1389</t>
  </si>
  <si>
    <t>AK/MF/047/9686</t>
  </si>
  <si>
    <t>Y. PRASANTHINI</t>
  </si>
  <si>
    <t>1390</t>
  </si>
  <si>
    <t>AK/MF/047/9687</t>
  </si>
  <si>
    <t>S. THUSHYANTHIKA</t>
  </si>
  <si>
    <t>1391</t>
  </si>
  <si>
    <t xml:space="preserve">SINNAPANANKADU </t>
  </si>
  <si>
    <t>AK/MF/054/9698</t>
  </si>
  <si>
    <t>K. LEDSUMI</t>
  </si>
  <si>
    <t>1392</t>
  </si>
  <si>
    <t>AK/MF/054/9699</t>
  </si>
  <si>
    <t>T. RAATHIKA</t>
  </si>
  <si>
    <t>1393</t>
  </si>
  <si>
    <t>AK/MF/054/9701</t>
  </si>
  <si>
    <t xml:space="preserve">S. SUPARANJANI </t>
  </si>
  <si>
    <t>1394</t>
  </si>
  <si>
    <t>AK/MF/054/9702</t>
  </si>
  <si>
    <t xml:space="preserve"> VINOTHA</t>
  </si>
  <si>
    <t>1395</t>
  </si>
  <si>
    <t>THANDIYADY 02</t>
  </si>
  <si>
    <t>AK/MF/053/9703</t>
  </si>
  <si>
    <t>P. GNANAMMA</t>
  </si>
  <si>
    <t>1396</t>
  </si>
  <si>
    <t>AK/MF/053/9704</t>
  </si>
  <si>
    <t>T. REETTA</t>
  </si>
  <si>
    <t>1397</t>
  </si>
  <si>
    <t>AK/MF/053/9697</t>
  </si>
  <si>
    <t>A. VINOTHINI</t>
  </si>
  <si>
    <t>1398</t>
  </si>
  <si>
    <t>PERIYAKALLAR 03</t>
  </si>
  <si>
    <t>KM/MF/025/9713</t>
  </si>
  <si>
    <t>1399</t>
  </si>
  <si>
    <t>KM/MF/025/9714</t>
  </si>
  <si>
    <t>Y. VIGNESWARY</t>
  </si>
  <si>
    <t>1400</t>
  </si>
  <si>
    <t>KM/MF/025/9705</t>
  </si>
  <si>
    <t>S. NALINI</t>
  </si>
  <si>
    <t>1401</t>
  </si>
  <si>
    <t>BI/MF/003/9706</t>
  </si>
  <si>
    <t>W.D.S. WALPOLA</t>
  </si>
  <si>
    <t>1402</t>
  </si>
  <si>
    <t>KV/MF/067/9707</t>
  </si>
  <si>
    <t>K. LATHA</t>
  </si>
  <si>
    <t>1403</t>
  </si>
  <si>
    <t>AK/MF/026/9709</t>
  </si>
  <si>
    <t>G. NIRMALATHEVI</t>
  </si>
  <si>
    <t>1404</t>
  </si>
  <si>
    <t>AK/MF/046/9710</t>
  </si>
  <si>
    <t xml:space="preserve">K. SATHUMITHA </t>
  </si>
  <si>
    <t>1405</t>
  </si>
  <si>
    <t>WM/MF/047/9711</t>
  </si>
  <si>
    <t>I.P.N. PRIYADARSHANI</t>
  </si>
  <si>
    <t>1406</t>
  </si>
  <si>
    <t>WM/MF/047/9712</t>
  </si>
  <si>
    <t xml:space="preserve">S. PRAMILA </t>
  </si>
  <si>
    <t>1407</t>
  </si>
  <si>
    <t>KARAITHEEVU 4</t>
  </si>
  <si>
    <t>KM/MF/026/9727</t>
  </si>
  <si>
    <t>Y. SUGANYA</t>
  </si>
  <si>
    <t>1408</t>
  </si>
  <si>
    <t>KM/MF/026/9728</t>
  </si>
  <si>
    <t>S. SANTHIRAKUMARI</t>
  </si>
  <si>
    <t>1409</t>
  </si>
  <si>
    <t>KM/MF/026/9729</t>
  </si>
  <si>
    <t>S. RENUKA</t>
  </si>
  <si>
    <t>1410</t>
  </si>
  <si>
    <t>BD/MF/028/9718</t>
  </si>
  <si>
    <t>D.M. SENEHELATHA</t>
  </si>
  <si>
    <t>1411</t>
  </si>
  <si>
    <t>BI/MF/013/9719</t>
  </si>
  <si>
    <t>A. MALARCHETHI</t>
  </si>
  <si>
    <t>1412</t>
  </si>
  <si>
    <t>BI/MF/041/9720</t>
  </si>
  <si>
    <t>S. MANORANJANI</t>
  </si>
  <si>
    <t>1413</t>
  </si>
  <si>
    <t>BI/MF/025/9721</t>
  </si>
  <si>
    <t>T.M.C. PRIYADARSHANI</t>
  </si>
  <si>
    <t>1414</t>
  </si>
  <si>
    <t>GAYATHIRI VILLAGE 05</t>
  </si>
  <si>
    <t>AK/MF/055/9723</t>
  </si>
  <si>
    <t>U. VIJITHALINI</t>
  </si>
  <si>
    <t>1415</t>
  </si>
  <si>
    <t>AK/MF/055/9724</t>
  </si>
  <si>
    <t>S. LEDSUMI</t>
  </si>
  <si>
    <t>1416</t>
  </si>
  <si>
    <t>AK/MF/055/9725</t>
  </si>
  <si>
    <t>S. SUBANTHINI</t>
  </si>
  <si>
    <t>1417</t>
  </si>
  <si>
    <t>PT/MF/056/9730</t>
  </si>
  <si>
    <t>V. DILANI</t>
  </si>
  <si>
    <t>1418</t>
  </si>
  <si>
    <t>AK/MF/026/9726</t>
  </si>
  <si>
    <t>T. THILAKSHINI</t>
  </si>
  <si>
    <t>1419</t>
  </si>
  <si>
    <t>KM/MF/021/9746</t>
  </si>
  <si>
    <t>P. PRIYATHARSHINI</t>
  </si>
  <si>
    <t>1420</t>
  </si>
  <si>
    <t>KM/MF/021/9745</t>
  </si>
  <si>
    <t>S. MERY LOSHANI</t>
  </si>
  <si>
    <t>1421</t>
  </si>
  <si>
    <t>KM/MF/021/9750</t>
  </si>
  <si>
    <t>B. JENSIYA</t>
  </si>
  <si>
    <t>1422</t>
  </si>
  <si>
    <t>KM/MF/010/9742</t>
  </si>
  <si>
    <t>R. THILAGAYINI</t>
  </si>
  <si>
    <t>1423</t>
  </si>
  <si>
    <t>KM/MF/010/9740</t>
  </si>
  <si>
    <t>A. NISHANTHINI</t>
  </si>
  <si>
    <t>1424</t>
  </si>
  <si>
    <t>KM/MF/010/9743</t>
  </si>
  <si>
    <t>A.K. MEDONA</t>
  </si>
  <si>
    <t>1425</t>
  </si>
  <si>
    <t>KM/MF/010/9739</t>
  </si>
  <si>
    <t>R. PATHUSHKA</t>
  </si>
  <si>
    <t>1426</t>
  </si>
  <si>
    <t>KM/MF/010/9738</t>
  </si>
  <si>
    <t>S. KALYANI</t>
  </si>
  <si>
    <t>1427</t>
  </si>
  <si>
    <t>KM/MF/010/9737</t>
  </si>
  <si>
    <t>S. NIROJA</t>
  </si>
  <si>
    <t>1428</t>
  </si>
  <si>
    <t>PT/MF/046/9731</t>
  </si>
  <si>
    <t>1429</t>
  </si>
  <si>
    <t>PT/MF/046/9732</t>
  </si>
  <si>
    <t xml:space="preserve">A. SELANIYA </t>
  </si>
  <si>
    <t>1430</t>
  </si>
  <si>
    <t>PT/MF/046/9733</t>
  </si>
  <si>
    <t>T. DIWYA</t>
  </si>
  <si>
    <t>1431</t>
  </si>
  <si>
    <t>PT/MF/046/9734</t>
  </si>
  <si>
    <t>N.K. PRIYA</t>
  </si>
  <si>
    <t>1432</t>
  </si>
  <si>
    <t>BD/MF/037/9736</t>
  </si>
  <si>
    <t>G. CHANDRAWATHI</t>
  </si>
  <si>
    <t>1433</t>
  </si>
  <si>
    <t xml:space="preserve">MURUKAN KOVIL </t>
  </si>
  <si>
    <t>KV/MF/068/9744</t>
  </si>
  <si>
    <t>V. SHARMINI</t>
  </si>
  <si>
    <t>1434</t>
  </si>
  <si>
    <t>KV/MF/068/9741</t>
  </si>
  <si>
    <t>T. SARNIYA</t>
  </si>
  <si>
    <t>1435</t>
  </si>
  <si>
    <t>KV/MF/068/9751</t>
  </si>
  <si>
    <t>T. THISHANTHINI</t>
  </si>
  <si>
    <t>1436</t>
  </si>
  <si>
    <t>VACHCHIKUDA 02</t>
  </si>
  <si>
    <t>AK/MF/056/9748</t>
  </si>
  <si>
    <t>K. INTHUMATHY</t>
  </si>
  <si>
    <t>1437</t>
  </si>
  <si>
    <t>AK/MF/056/9749</t>
  </si>
  <si>
    <t xml:space="preserve">R. SHANMUKAPPRIYA </t>
  </si>
  <si>
    <t>1438</t>
  </si>
  <si>
    <t>MUDUGALA</t>
  </si>
  <si>
    <t>BI/MF/047/9752</t>
  </si>
  <si>
    <t>H.M.I. PRIYADARSHANI</t>
  </si>
  <si>
    <t>1439</t>
  </si>
  <si>
    <t>ERUVIL 02</t>
  </si>
  <si>
    <t>KV/MF/069/9763</t>
  </si>
  <si>
    <t>K. SRITHEVI</t>
  </si>
  <si>
    <t>1440</t>
  </si>
  <si>
    <t>KV/MF/069/9762</t>
  </si>
  <si>
    <t>Y. LABOONA</t>
  </si>
  <si>
    <t>1441</t>
  </si>
  <si>
    <t>KV/MF/069/9761</t>
  </si>
  <si>
    <t>B. BUVANESWARY</t>
  </si>
  <si>
    <t>1442</t>
  </si>
  <si>
    <t>BI/MF/032/9754</t>
  </si>
  <si>
    <t>P.M. AMARAWATHI</t>
  </si>
  <si>
    <t>1443</t>
  </si>
  <si>
    <t>BI/MF/032/9753</t>
  </si>
  <si>
    <t>W.M.N. PRIYANI</t>
  </si>
  <si>
    <t>1444</t>
  </si>
  <si>
    <t>BI/MF/032/9764</t>
  </si>
  <si>
    <t>W.M. DAYAWATHI</t>
  </si>
  <si>
    <t>1445</t>
  </si>
  <si>
    <t>BI/MF/057/9756</t>
  </si>
  <si>
    <t>H.Y.N.N.W. KUMARI</t>
  </si>
  <si>
    <t>1446</t>
  </si>
  <si>
    <t>KALMUNAI NEW 01</t>
  </si>
  <si>
    <t>KM/MF/027/9758</t>
  </si>
  <si>
    <t>K. PUSHPARANI</t>
  </si>
  <si>
    <t>1447</t>
  </si>
  <si>
    <t>KM/MF/027/9757</t>
  </si>
  <si>
    <t>H. SARMILA</t>
  </si>
  <si>
    <t>1448</t>
  </si>
  <si>
    <t>KM/MF/027/9759</t>
  </si>
  <si>
    <t>1449</t>
  </si>
  <si>
    <t>BI/MF/002/9760</t>
  </si>
  <si>
    <t>H.M.N.S. GUNASEKARA</t>
  </si>
  <si>
    <t>1450</t>
  </si>
  <si>
    <t>AK/MF/057/9765</t>
  </si>
  <si>
    <t>K. THAYANANTHINI</t>
  </si>
  <si>
    <t>1451</t>
  </si>
  <si>
    <t>AK/MF/057/9766</t>
  </si>
  <si>
    <t>V. ABIYA</t>
  </si>
  <si>
    <t>1452</t>
  </si>
  <si>
    <t>AK/MF/057/9767</t>
  </si>
  <si>
    <t>T. KRISHANTHINI</t>
  </si>
  <si>
    <t>1453</t>
  </si>
  <si>
    <t>AK/MF/017/9768</t>
  </si>
  <si>
    <t>P. ANOJINI</t>
  </si>
  <si>
    <t>1454</t>
  </si>
  <si>
    <t>AK/MF/013/9769</t>
  </si>
  <si>
    <t>T. SIVARANJINY</t>
  </si>
  <si>
    <t>1455</t>
  </si>
  <si>
    <t>AK/MF/013/9770</t>
  </si>
  <si>
    <t>V. VIJAYADEVI</t>
  </si>
  <si>
    <t>1456</t>
  </si>
  <si>
    <t>BI/MF/047/9771</t>
  </si>
  <si>
    <t>H.M.D. PRIYADARSHANI</t>
  </si>
  <si>
    <t>1457</t>
  </si>
  <si>
    <t>BI/MF/047/9772</t>
  </si>
  <si>
    <t xml:space="preserve">B.A.S.S. GUNARATHNA </t>
  </si>
  <si>
    <t>1458</t>
  </si>
  <si>
    <t>THEKKAWATTHA</t>
  </si>
  <si>
    <t>BI/MF/012/9774</t>
  </si>
  <si>
    <t>P.M.S.W. GUNAWARDANA</t>
  </si>
  <si>
    <t>1459</t>
  </si>
  <si>
    <t>BI/MF/012/9775</t>
  </si>
  <si>
    <t>R.B.I.M. AMARASINGHA</t>
  </si>
  <si>
    <t>1460</t>
  </si>
  <si>
    <t>BI/MF/012/9773</t>
  </si>
  <si>
    <t>H.M.S.N. HERATH</t>
  </si>
  <si>
    <t>1461</t>
  </si>
  <si>
    <t>BI/MF/047/9778</t>
  </si>
  <si>
    <t>J.M. KUSUMAWATHI</t>
  </si>
  <si>
    <t>1462</t>
  </si>
  <si>
    <t>AK/MF/051/9780</t>
  </si>
  <si>
    <t>R. KEERTHTHANA</t>
  </si>
  <si>
    <t>1463</t>
  </si>
  <si>
    <t>PT/MF/027/9790</t>
  </si>
  <si>
    <t>M. NUSRA</t>
  </si>
  <si>
    <t>1464</t>
  </si>
  <si>
    <t>AK/MF/058/9779</t>
  </si>
  <si>
    <t>T. SARANIYA</t>
  </si>
  <si>
    <t>1465</t>
  </si>
  <si>
    <t>AK/MF/058/9781</t>
  </si>
  <si>
    <t>K. LAKKIPRAJA</t>
  </si>
  <si>
    <t>1466</t>
  </si>
  <si>
    <t>AK/MF/058/9782</t>
  </si>
  <si>
    <t>S. SUJANTHANA</t>
  </si>
  <si>
    <t>1467</t>
  </si>
  <si>
    <t>BI/MF/017/9783</t>
  </si>
  <si>
    <t>H.M.D.M. HERATH</t>
  </si>
  <si>
    <t>1468</t>
  </si>
  <si>
    <t>BI/MF/055/9784</t>
  </si>
  <si>
    <t>B.G.C. LAKSHANI</t>
  </si>
  <si>
    <t>1469</t>
  </si>
  <si>
    <t>BI/MF/055/9785</t>
  </si>
  <si>
    <t>B.G.H. MADUSHANI</t>
  </si>
  <si>
    <t>1470</t>
  </si>
  <si>
    <t>BI/MF/041/9786</t>
  </si>
  <si>
    <t>R. THILAKAWATHI</t>
  </si>
  <si>
    <t>1471</t>
  </si>
  <si>
    <t>BI/MF/044/9788</t>
  </si>
  <si>
    <t>W.R.A.V. NUWANTHIKA</t>
  </si>
  <si>
    <t>1472</t>
  </si>
  <si>
    <t>BI/MF/044/9787</t>
  </si>
  <si>
    <t>1473</t>
  </si>
  <si>
    <t>BI/MF/044/9789</t>
  </si>
  <si>
    <t>M.M.N. PARINA</t>
  </si>
  <si>
    <t>1474</t>
  </si>
  <si>
    <t>PT/MF/012/9791</t>
  </si>
  <si>
    <t>K. KENGESWARY</t>
  </si>
  <si>
    <t>1475</t>
  </si>
  <si>
    <t>PT/MF/012/9792</t>
  </si>
  <si>
    <t>K. ANILA</t>
  </si>
  <si>
    <t>1476</t>
  </si>
  <si>
    <t>BI/MF/013/9808</t>
  </si>
  <si>
    <t xml:space="preserve">SUBBRAMANIYAM </t>
  </si>
  <si>
    <t>1477</t>
  </si>
  <si>
    <t>BI/MF/013/9806</t>
  </si>
  <si>
    <t>1478</t>
  </si>
  <si>
    <t>BI/MF/013/9809</t>
  </si>
  <si>
    <t>S. ALLIRANI</t>
  </si>
  <si>
    <t>1479</t>
  </si>
  <si>
    <t>BI/MF/058/9793</t>
  </si>
  <si>
    <t>D.M.R. DISANAYAKA</t>
  </si>
  <si>
    <t>1480</t>
  </si>
  <si>
    <t>BI/MF/058/9800</t>
  </si>
  <si>
    <t>A.M.R.N. ADIKARI</t>
  </si>
  <si>
    <t>1481</t>
  </si>
  <si>
    <t>BI/MF/049/9794</t>
  </si>
  <si>
    <t>G.P.M.D. SILVA</t>
  </si>
  <si>
    <t>1482</t>
  </si>
  <si>
    <t>MAHAOYA ABELANDA</t>
  </si>
  <si>
    <t>BI/MF/031/9796</t>
  </si>
  <si>
    <t>H.M.S. PRIYADARSHANI</t>
  </si>
  <si>
    <t>1483</t>
  </si>
  <si>
    <t>BI/MF/031/9797</t>
  </si>
  <si>
    <t>H.M.R. JAYANETHTHI</t>
  </si>
  <si>
    <t>1484</t>
  </si>
  <si>
    <t>BI/MF/031/9795</t>
  </si>
  <si>
    <t>A.M. PRIYADARSHANI</t>
  </si>
  <si>
    <t>1485</t>
  </si>
  <si>
    <t>BI/MF/031/9798</t>
  </si>
  <si>
    <t>H.W.H.A. JAYARATHNA</t>
  </si>
  <si>
    <t>1486</t>
  </si>
  <si>
    <t>BI/MF/001/9799</t>
  </si>
  <si>
    <t>A.M.R. WIJETHUNGA</t>
  </si>
  <si>
    <t>1487</t>
  </si>
  <si>
    <t>KADURUGAMUWA</t>
  </si>
  <si>
    <t>WM/MF/112/9801</t>
  </si>
  <si>
    <t xml:space="preserve">R. EKANAYAKA </t>
  </si>
  <si>
    <t>1488</t>
  </si>
  <si>
    <t>WM/MF/112/9802</t>
  </si>
  <si>
    <t>G.R.C. JAYATHILAKA</t>
  </si>
  <si>
    <t>1489</t>
  </si>
  <si>
    <t>WM/MF/112/9803</t>
  </si>
  <si>
    <t>A.C. ALANKARA</t>
  </si>
  <si>
    <t>1490</t>
  </si>
  <si>
    <t>WM/MF/066/9804</t>
  </si>
  <si>
    <t>B. RADIKA</t>
  </si>
  <si>
    <t>1491</t>
  </si>
  <si>
    <t>WM/MF/111/9805</t>
  </si>
  <si>
    <t>R.M.W. SANDAMALI RATHNAYAKA</t>
  </si>
  <si>
    <t>1492</t>
  </si>
  <si>
    <t>DEMATAWALHINNA</t>
  </si>
  <si>
    <t>BD/MF/057/9839</t>
  </si>
  <si>
    <t>A.M.M.P. ATHTHANAYAKA</t>
  </si>
  <si>
    <t>1493</t>
  </si>
  <si>
    <t>BD/MF/057/9807</t>
  </si>
  <si>
    <t>H.M.C. DILRUKSHIKA</t>
  </si>
  <si>
    <t>1494</t>
  </si>
  <si>
    <t>WM/MF/016/9810</t>
  </si>
  <si>
    <t>R  RAGANI</t>
  </si>
  <si>
    <t>1495</t>
  </si>
  <si>
    <t>WM/MF/111/9811</t>
  </si>
  <si>
    <t>B.C.N.T. SEWWANDI BUWANAYAKA</t>
  </si>
  <si>
    <t>1496</t>
  </si>
  <si>
    <t>NAGAPURAM</t>
  </si>
  <si>
    <t>KV/MF/070/9815</t>
  </si>
  <si>
    <t>B. THUVESAMALAR</t>
  </si>
  <si>
    <t>1497</t>
  </si>
  <si>
    <t>KV/MF/070/9814</t>
  </si>
  <si>
    <t>N. KALANITHI</t>
  </si>
  <si>
    <t>1498</t>
  </si>
  <si>
    <t>KV/MF/070/9813</t>
  </si>
  <si>
    <t>T. VINITHA</t>
  </si>
  <si>
    <t>1499</t>
  </si>
  <si>
    <t>KV/MF/070/9820</t>
  </si>
  <si>
    <t>N. SRIYANI</t>
  </si>
  <si>
    <t>1500</t>
  </si>
  <si>
    <t>KV/MF/070/9812</t>
  </si>
  <si>
    <t>N. KAJANITHI</t>
  </si>
  <si>
    <t>1501</t>
  </si>
  <si>
    <t>KV/MF/070/9819</t>
  </si>
  <si>
    <t>N. SUMATHI</t>
  </si>
  <si>
    <t>1502</t>
  </si>
  <si>
    <t>THIRUPALUGAMAM</t>
  </si>
  <si>
    <t>KV/MF/071/9827</t>
  </si>
  <si>
    <t>S. RAJARANJANI</t>
  </si>
  <si>
    <t>1503</t>
  </si>
  <si>
    <t>KV/MF/071/9825</t>
  </si>
  <si>
    <t>G. KOWTHAMY</t>
  </si>
  <si>
    <t>1504</t>
  </si>
  <si>
    <t>KV/MF/071/9826</t>
  </si>
  <si>
    <t>T. KAMALASUNTHARI</t>
  </si>
  <si>
    <t>1505</t>
  </si>
  <si>
    <t>KV/MF/071/9823</t>
  </si>
  <si>
    <t>S. MALARVILI</t>
  </si>
  <si>
    <t>1506</t>
  </si>
  <si>
    <t>KV/MF/071/9824</t>
  </si>
  <si>
    <t>K. SUMATHIRA</t>
  </si>
  <si>
    <t>1507</t>
  </si>
  <si>
    <t>KV/MF/071/9822</t>
  </si>
  <si>
    <t>1508</t>
  </si>
  <si>
    <t>KV/MF/065/9838</t>
  </si>
  <si>
    <t>N. VASANTHA</t>
  </si>
  <si>
    <t>1509</t>
  </si>
  <si>
    <t>KV/MF/065/9833</t>
  </si>
  <si>
    <t>K. VEVI</t>
  </si>
  <si>
    <t>1510</t>
  </si>
  <si>
    <t>THANDIYADY 03</t>
  </si>
  <si>
    <t>AK/MF/059/9816</t>
  </si>
  <si>
    <t>S. PIRATHYKUMARI</t>
  </si>
  <si>
    <t>1511</t>
  </si>
  <si>
    <t>AK/MF/059/9817</t>
  </si>
  <si>
    <t>N. PUNITHAWATHY</t>
  </si>
  <si>
    <t>1512</t>
  </si>
  <si>
    <t>AK/MF/059/9818</t>
  </si>
  <si>
    <t>K. THAYARANI</t>
  </si>
  <si>
    <t>1513</t>
  </si>
  <si>
    <t>PALAKUDA</t>
  </si>
  <si>
    <t>AK/MF/009/9834</t>
  </si>
  <si>
    <t>A. KIRISHTINA</t>
  </si>
  <si>
    <t>1514</t>
  </si>
  <si>
    <t>AK/MF/009/9835</t>
  </si>
  <si>
    <t>N. KALAIVANI</t>
  </si>
  <si>
    <t>1515</t>
  </si>
  <si>
    <t>AK/MF/009/9836</t>
  </si>
  <si>
    <t>T. VIJITHA</t>
  </si>
  <si>
    <t>1516</t>
  </si>
  <si>
    <t>AK/MF/041/9837</t>
  </si>
  <si>
    <t>T. NANTHINI</t>
  </si>
  <si>
    <t>1517</t>
  </si>
  <si>
    <t>PT/MF/037/9841</t>
  </si>
  <si>
    <t xml:space="preserve">S.M. NASEEMA BEEVI  </t>
  </si>
  <si>
    <t>1518</t>
  </si>
  <si>
    <t>AK/MF/046/9840</t>
  </si>
  <si>
    <t>M. SUSIKALA</t>
  </si>
  <si>
    <t>1519</t>
  </si>
  <si>
    <t>BI/MF/017/9850</t>
  </si>
  <si>
    <t>H.M.N. SHALIKA</t>
  </si>
  <si>
    <t>1520</t>
  </si>
  <si>
    <t>BD/MF/018/9842</t>
  </si>
  <si>
    <t>G.H.A.S. KUMARI.</t>
  </si>
  <si>
    <t>1521</t>
  </si>
  <si>
    <t>BD/MF/018/9843</t>
  </si>
  <si>
    <t>R.M.N. RAJAPAKSHA</t>
  </si>
  <si>
    <t>1522</t>
  </si>
  <si>
    <t>BD/MF/018/9845</t>
  </si>
  <si>
    <t>R.M.R. RATHNAYAKA</t>
  </si>
  <si>
    <t>1523</t>
  </si>
  <si>
    <t>AK/MF/042/9846</t>
  </si>
  <si>
    <t>K. RAVINTHIRARANI</t>
  </si>
  <si>
    <t>1524</t>
  </si>
  <si>
    <t>PT/MF/045/9847</t>
  </si>
  <si>
    <t>P.N.K. PERERA</t>
  </si>
  <si>
    <t>1525</t>
  </si>
  <si>
    <t>PT/MF/045/9848</t>
  </si>
  <si>
    <t xml:space="preserve">H. VIMALSHA VIMALAPALA </t>
  </si>
  <si>
    <t>1526</t>
  </si>
  <si>
    <t>BI/MF/021/9852</t>
  </si>
  <si>
    <t>R.M.P. RATHNAYAKA</t>
  </si>
  <si>
    <t>1527</t>
  </si>
  <si>
    <t>BI/MF/040/9853</t>
  </si>
  <si>
    <t>P.S.M.L. JAYAWARDANA</t>
  </si>
  <si>
    <t>1528</t>
  </si>
  <si>
    <t>BI/MF/040/9856</t>
  </si>
  <si>
    <t>N.R.S. ARIYASENA</t>
  </si>
  <si>
    <t>1529</t>
  </si>
  <si>
    <t>BI/MF/040/9857</t>
  </si>
  <si>
    <t>W.R.R. KAMALAWATHI</t>
  </si>
  <si>
    <t>1530</t>
  </si>
  <si>
    <t>BI/MF/025/9858</t>
  </si>
  <si>
    <t>R.M.N.H. RATHNAYAKA</t>
  </si>
  <si>
    <t>1531</t>
  </si>
  <si>
    <t>WAGAMA 01</t>
  </si>
  <si>
    <t>BI/MF/059/9861</t>
  </si>
  <si>
    <t>V.A.P. CHULANI</t>
  </si>
  <si>
    <t>1532</t>
  </si>
  <si>
    <t>BI/MF/059/9859</t>
  </si>
  <si>
    <t>K.M.J. CHAMODIKA</t>
  </si>
  <si>
    <t>1533</t>
  </si>
  <si>
    <t>BI/MF/059/9860</t>
  </si>
  <si>
    <t>R.M.H. SUVINIKA</t>
  </si>
  <si>
    <t>1534</t>
  </si>
  <si>
    <t>LIYANGOLLA</t>
  </si>
  <si>
    <t>BD/MF/084/9862</t>
  </si>
  <si>
    <t>1535</t>
  </si>
  <si>
    <t>BD/MF/084/9864</t>
  </si>
  <si>
    <t>S. HASHINI</t>
  </si>
  <si>
    <t>1536</t>
  </si>
  <si>
    <t>BD/MF/084/9865</t>
  </si>
  <si>
    <t>D.M. LEELAWATHI</t>
  </si>
  <si>
    <t>Sum of Current Arrears + Debit</t>
  </si>
  <si>
    <t>Active_OC</t>
  </si>
  <si>
    <t>Arrears_Type</t>
  </si>
  <si>
    <t>Active</t>
  </si>
  <si>
    <t>ALL_Loans</t>
  </si>
  <si>
    <t>Loans</t>
  </si>
  <si>
    <t>Total Active</t>
  </si>
  <si>
    <t>Number of Loans</t>
  </si>
  <si>
    <t>Net Arrears</t>
  </si>
  <si>
    <t>Gross Arrears</t>
  </si>
  <si>
    <t xml:space="preserve">Total Future Capital Outstanding + Arrears </t>
  </si>
  <si>
    <t>&lt;0</t>
  </si>
  <si>
    <t>KABILLEGAMA - 001</t>
  </si>
  <si>
    <t>NADUNGAMUWA - 002</t>
  </si>
  <si>
    <t>GALGODAKANDA - 003</t>
  </si>
  <si>
    <t>KODAKUMBURA - 004</t>
  </si>
  <si>
    <t>KUMARAPATTIYA - 005</t>
  </si>
  <si>
    <t>LANDEGAMA - 006</t>
  </si>
  <si>
    <t>HATHDAULA - 007</t>
  </si>
  <si>
    <t>KATUGALLA - 008</t>
  </si>
  <si>
    <t>LUNUWATHTHA - 009</t>
  </si>
  <si>
    <t>NAPULUBOKKA - 010</t>
  </si>
  <si>
    <t>DARAGALA - 011</t>
  </si>
  <si>
    <t>RANHAWADIGAMA - 012</t>
  </si>
  <si>
    <t>UVA HIGHLAND ESTATE - 013</t>
  </si>
  <si>
    <t>PATTIYA GEDARA - 014</t>
  </si>
  <si>
    <t>ST JEMES - 015</t>
  </si>
  <si>
    <t>KETAKELLA - 016</t>
  </si>
  <si>
    <t>DAYARABA ESTATE - 017</t>
  </si>
  <si>
    <t>MIRAHAWATHTHA - 018</t>
  </si>
  <si>
    <t>DAMBAWINNA - 019</t>
  </si>
  <si>
    <t>BOWA - 020</t>
  </si>
  <si>
    <t>SAMACHETHIYAGAMA - 021</t>
  </si>
  <si>
    <t>MALWATHTHA - 022</t>
  </si>
  <si>
    <t>LADDUMA - 023</t>
  </si>
  <si>
    <t>SAPUGOLLA - 024</t>
  </si>
  <si>
    <t>BORALANDA - 025</t>
  </si>
  <si>
    <t>AMBEGODA - 026</t>
  </si>
  <si>
    <t>ISHTHRIPURA - 027</t>
  </si>
  <si>
    <t>PERAWELLA - 028</t>
  </si>
  <si>
    <t>HEEL OYA - 029</t>
  </si>
  <si>
    <t>WELIMADAGAMA - 030</t>
  </si>
  <si>
    <t>AMUNUMULLA - 031</t>
  </si>
  <si>
    <t>BALAGALA - 032</t>
  </si>
  <si>
    <t>PERAHETTIYA - 033</t>
  </si>
  <si>
    <t>KONDAGALA - 034</t>
  </si>
  <si>
    <t>UMA ELA - 035</t>
  </si>
  <si>
    <t>KIRINDA - 036</t>
  </si>
  <si>
    <t>MADAWELA - 037</t>
  </si>
  <si>
    <t>KABILLEGAMA 02 - 038</t>
  </si>
  <si>
    <t>HAPUTHALE - 039</t>
  </si>
  <si>
    <t>HABARAGALA - 040</t>
  </si>
  <si>
    <t>BALAGALA 02 - 041</t>
  </si>
  <si>
    <t>RAHANGALA - 042</t>
  </si>
  <si>
    <t>LUNUWATHTHA 02 - 043</t>
  </si>
  <si>
    <t>KETAGODA - 044</t>
  </si>
  <si>
    <t>ABEPURA - 045</t>
  </si>
  <si>
    <t>MATIWALALANDA - 046</t>
  </si>
  <si>
    <t>DIVITHOTAWELA - 047</t>
  </si>
  <si>
    <t>UVA HIGHLAND ESTATE 02 - 048</t>
  </si>
  <si>
    <t>NAWELA - 049</t>
  </si>
  <si>
    <t>KINIGAMA - 050</t>
  </si>
  <si>
    <t>HATHDAULA 02 - 051</t>
  </si>
  <si>
    <t>ERABADDA - 052</t>
  </si>
  <si>
    <t>ALUTHWATHTHA - 053</t>
  </si>
  <si>
    <t>MEDAGAMA - 054</t>
  </si>
  <si>
    <t>AMBWELA ESTATE - 055</t>
  </si>
  <si>
    <t>MALITHTHA - 056</t>
  </si>
  <si>
    <t>HABARAGALA 02 - 057</t>
  </si>
  <si>
    <t>ROKATHANNA - 058</t>
  </si>
  <si>
    <t>KARAGASHWAGURA - 059</t>
  </si>
  <si>
    <t>DOWN SIDE ESTATE - 060</t>
  </si>
  <si>
    <t>NAWELA 02 - 061</t>
  </si>
  <si>
    <t>DIYATHALAWA TOWN - 062</t>
  </si>
  <si>
    <t>MADAWELA 02 - 063</t>
  </si>
  <si>
    <t>MORAGOLLA - 064</t>
  </si>
  <si>
    <t>HABARAGALA 03 - 065</t>
  </si>
  <si>
    <t>WELIMADA WATHTHA - 066</t>
  </si>
  <si>
    <t>WELIMADA WATHTHA 02 - 067</t>
  </si>
  <si>
    <t>AMUNUDOWA - 068</t>
  </si>
  <si>
    <t>UVA BENHEAD ESTATE - 069</t>
  </si>
  <si>
    <t>ELLEWELA - 070</t>
  </si>
  <si>
    <t>AISLABY - 071</t>
  </si>
  <si>
    <t>NUGATHALAWA - 072</t>
  </si>
  <si>
    <t>IHALA KABILLEGAMA - 073</t>
  </si>
  <si>
    <t>HELAYALKUMBURA - 074</t>
  </si>
  <si>
    <t>SAPPUKADE - 075</t>
  </si>
  <si>
    <t>BORAGAS - 076</t>
  </si>
  <si>
    <t>WELIMADAGAMA 02 - 077</t>
  </si>
  <si>
    <t>AMBAGAHAKUBURA - 078</t>
  </si>
  <si>
    <t>VIHARAKALE - 079</t>
  </si>
  <si>
    <t>GIRABE - 080</t>
  </si>
  <si>
    <t>DIYATHALAWA TOWN 02 - 081</t>
  </si>
  <si>
    <t>NIKAGOLLA - 082</t>
  </si>
  <si>
    <t>UMANKADURA - 083</t>
  </si>
  <si>
    <t>AMBEGODA 02 - 084</t>
  </si>
  <si>
    <t>KAPPETIPOLA - 085</t>
  </si>
  <si>
    <t>MALPOTHA - 086</t>
  </si>
  <si>
    <t>BALAGALA 03 - 087</t>
  </si>
  <si>
    <t>DIMUTHUGAMA  - 088</t>
  </si>
  <si>
    <t>DIVURUMGAMA - 089</t>
  </si>
  <si>
    <t>YALPATHWELA - 090</t>
  </si>
  <si>
    <t>AMUNUDOWA 02 - 091</t>
  </si>
  <si>
    <t>BALAGALA 04  - 092</t>
  </si>
  <si>
    <t>DAMBAWENNA 02 - 093</t>
  </si>
  <si>
    <t>KAHAGOLLA - 094</t>
  </si>
  <si>
    <t>MARTIN ESTATE - 095</t>
  </si>
  <si>
    <t>BORALANDA 02 - 096</t>
  </si>
  <si>
    <t>KOLATHANNA - 097</t>
  </si>
  <si>
    <t>SIRIPURA - 098</t>
  </si>
  <si>
    <t>KABILLEGAMA 03 - 099</t>
  </si>
  <si>
    <t>WEWATHENNA - 100</t>
  </si>
  <si>
    <t>DIMUTHUGAMA 02 - 101</t>
  </si>
  <si>
    <t>KODAKUMBURA 02 - 102</t>
  </si>
  <si>
    <t>HEWANAKUBURA - 103</t>
  </si>
  <si>
    <t>DIGANATHANNA - 104</t>
  </si>
  <si>
    <t>AMPITIGODA - 105</t>
  </si>
  <si>
    <t>GANETHANNA - 106</t>
  </si>
  <si>
    <t>WELIMADAGAMA 03 - 107</t>
  </si>
  <si>
    <t>DOWN SIDE ESTATE 02 - 108</t>
  </si>
  <si>
    <t>AMBAGASADOWA - 109</t>
  </si>
  <si>
    <t>DIYATHALAWA 03 - 110</t>
  </si>
  <si>
    <t>KOTAWERA - 111</t>
  </si>
  <si>
    <t>KADURUGAMUWA - 112</t>
  </si>
  <si>
    <t>YALPATHWELA 02 - 113</t>
  </si>
  <si>
    <t>KABILLEGAMA NEW - 114</t>
  </si>
  <si>
    <t>AMBAGASDOWA NEW - 115</t>
  </si>
  <si>
    <t>HINNARANGOLLA - 116</t>
  </si>
  <si>
    <t>NEW MELFORT 01 - 001</t>
  </si>
  <si>
    <t>SANGARAN NIROSHAN</t>
  </si>
  <si>
    <t>NEW MELFORT 02 - 002</t>
  </si>
  <si>
    <t>NIWASA 20 - 003</t>
  </si>
  <si>
    <t>HELLBODA 001 - 004</t>
  </si>
  <si>
    <t>WALAMBADA - 005</t>
  </si>
  <si>
    <t>WEWANDON - 006</t>
  </si>
  <si>
    <t>HELSRIGAMA - 007</t>
  </si>
  <si>
    <t>ROTHCHILD 001 - 008</t>
  </si>
  <si>
    <t>WAHUPITIYA TOWN 001 - 009</t>
  </si>
  <si>
    <t>UNAMBUWA 001 - 010</t>
  </si>
  <si>
    <t>ATAPAGE 001 - 011</t>
  </si>
  <si>
    <t>KADUGANNAWA ROAD GAMPOLA - 012</t>
  </si>
  <si>
    <t>HELBODA MD 01 - 013</t>
  </si>
  <si>
    <t>TVY ROTHCHILD - 014</t>
  </si>
  <si>
    <t>ANGAMMANA - 015</t>
  </si>
  <si>
    <t>PUSSELLAWA 01 - 016</t>
  </si>
  <si>
    <t>NEW MELFORT 0003 - 017</t>
  </si>
  <si>
    <t>NONAWATHTHA - 01 - 018</t>
  </si>
  <si>
    <t>GANGASRIPURA 01 - 019</t>
  </si>
  <si>
    <t>KOTHMALE  DEEPANI - 020</t>
  </si>
  <si>
    <t>WEWANDON - 021</t>
  </si>
  <si>
    <t>SOGAMA 001 - 022</t>
  </si>
  <si>
    <t>ROTHCHILD RANI - 023</t>
  </si>
  <si>
    <t>ATAPAGE SASIKALA - 024</t>
  </si>
  <si>
    <t>HELBODA MEMALE - 025</t>
  </si>
  <si>
    <t>ANGAMMANA 02 - 026</t>
  </si>
  <si>
    <t>ATUWAWATTA 01 - 027</t>
  </si>
  <si>
    <t>ATUWAWATTA 02 - 028</t>
  </si>
  <si>
    <t>WAHUPITIYA TOWN 002 HOTAL - 029</t>
  </si>
  <si>
    <t>HEWANDENIYA - 030</t>
  </si>
  <si>
    <t>PUSSELLAWA MARKET - 031</t>
  </si>
  <si>
    <t xml:space="preserve"> ROTHCHILD GAMA NILUKA - 032</t>
  </si>
  <si>
    <t>PUSSELLAWA GC - 033</t>
  </si>
  <si>
    <t>HELBODA NIROSHA - 034</t>
  </si>
  <si>
    <t>PUSSELLAWA HOTEL - 035</t>
  </si>
  <si>
    <t>GP TOWN - 036</t>
  </si>
  <si>
    <t>BROWNLOW - 001</t>
  </si>
  <si>
    <t>MASKELIYA - 002</t>
  </si>
  <si>
    <t>BITAN - 003</t>
  </si>
  <si>
    <t>MASKELIYA NO 02 - 004</t>
  </si>
  <si>
    <t>MASKELIYA NO 03 - 005</t>
  </si>
  <si>
    <t>BROWNLO NO 02 - 006</t>
  </si>
  <si>
    <t>KESKEEPAN - 007</t>
  </si>
  <si>
    <t>GANGEWATHA - 008</t>
  </si>
  <si>
    <t>GILANTIL - 009</t>
  </si>
  <si>
    <t>BROWNLO NO- 03 - 010</t>
  </si>
  <si>
    <t>LUCCOMBE - 011</t>
  </si>
  <si>
    <t>BROWNLOW NO- 04 - 012</t>
  </si>
  <si>
    <t>BROWNLO NO- 05 - 013</t>
  </si>
  <si>
    <t>BITTON NO-02 - 014</t>
  </si>
  <si>
    <t xml:space="preserve"> GILANTIL -2 - 015</t>
  </si>
  <si>
    <t>DEESAID - 016</t>
  </si>
  <si>
    <t>GILANTIL -03 - 017</t>
  </si>
  <si>
    <t>BAGROW - 018</t>
  </si>
  <si>
    <t>GANGEWATHA 56 - 019</t>
  </si>
  <si>
    <t>GILANTIL- 04 - 020</t>
  </si>
  <si>
    <t>UPCOT ROAD MSKELIYA - 021</t>
  </si>
  <si>
    <t>BROWNLO -06 - 022</t>
  </si>
  <si>
    <t>GAWARAWILA JUNCTION  - 023</t>
  </si>
  <si>
    <t>MASKELIYA 7TH STREET - 024</t>
  </si>
  <si>
    <t>GREEN GARDEN - 025</t>
  </si>
  <si>
    <t>RICARTON - 026</t>
  </si>
  <si>
    <t>LUCCOMBE BAZAR - 027</t>
  </si>
  <si>
    <t>BAGRO COLANY - 028</t>
  </si>
  <si>
    <t>GAWARAWILA SCL - 029</t>
  </si>
  <si>
    <t>LUCCOMBE PVT - 030</t>
  </si>
  <si>
    <t>LUCCOMBE 2 - 031</t>
  </si>
  <si>
    <t>9 TH STREET - 032</t>
  </si>
  <si>
    <t>MOUSAKELLA - 033</t>
  </si>
  <si>
    <t>POST OFFICE ROAD - 034</t>
  </si>
  <si>
    <t>KASLTREE - 035</t>
  </si>
  <si>
    <t>LOW GURUDAN - 036</t>
  </si>
  <si>
    <t>OSPON - 037</t>
  </si>
  <si>
    <t>KALANI WATTHE - 038</t>
  </si>
  <si>
    <t>LAXAPANA - 039</t>
  </si>
  <si>
    <t>MIDLOJIN - 040</t>
  </si>
  <si>
    <t>NAYANZA - 041</t>
  </si>
  <si>
    <t xml:space="preserve"> Z ROAD - 042</t>
  </si>
  <si>
    <t>NEW MASKELIYA - 043</t>
  </si>
  <si>
    <t>BROWNSICK - 044</t>
  </si>
  <si>
    <t>AMMAN KOVIL MSK - 045</t>
  </si>
  <si>
    <t>MOCHCHA - 046</t>
  </si>
  <si>
    <t>MOCHCHA LOWER - 047</t>
  </si>
  <si>
    <t>K.K.NAGAR - 048</t>
  </si>
  <si>
    <t>MASKELIYA ESTATE - 049</t>
  </si>
  <si>
    <t>GARDMORE - 050</t>
  </si>
  <si>
    <t>HAPPUGASTHANA - 051</t>
  </si>
  <si>
    <t>ALTON - 052</t>
  </si>
  <si>
    <t>DUNCKLED - 053</t>
  </si>
  <si>
    <t>MSK  DMD - 054</t>
  </si>
  <si>
    <t>P O ROAD - 055</t>
  </si>
  <si>
    <t>VIKTON - 056</t>
  </si>
  <si>
    <t>VIDHULIPURA - 057</t>
  </si>
  <si>
    <t>BROWNSWICK  SCH - 058</t>
  </si>
  <si>
    <t>UPCOT ROAD 2 - 059</t>
  </si>
  <si>
    <t>MAYILWATHTHA - 060</t>
  </si>
  <si>
    <t>BLOOMFILD - 061</t>
  </si>
  <si>
    <t>FERLOAN - 062</t>
  </si>
  <si>
    <t>SOLAKANTHA - 063</t>
  </si>
  <si>
    <t>SIMATHOTTAM - 064</t>
  </si>
  <si>
    <t>CENTREAL TEAC - 065</t>
  </si>
  <si>
    <t>BROWNSWICK TMV - 066</t>
  </si>
  <si>
    <t>BROWNLOW UP - 067</t>
  </si>
  <si>
    <t>SIMATHOTTAM 02 - 068</t>
  </si>
  <si>
    <t>MASKELIYA SANASA - 069</t>
  </si>
  <si>
    <t>LUCCOMBE PVT 2 - 070</t>
  </si>
  <si>
    <t>VALAMALA  - 071</t>
  </si>
  <si>
    <t>HAPPUGASTHANA 02 - 072</t>
  </si>
  <si>
    <t>VAN PARK - 073</t>
  </si>
  <si>
    <t>DEESIDE 2 - 074</t>
  </si>
  <si>
    <t>PHARMACY ROAD - 075</t>
  </si>
  <si>
    <t>NAYANZA 02 - 076</t>
  </si>
  <si>
    <t>PALLI ROAD - 077</t>
  </si>
  <si>
    <t>EKOLSUND  - 078</t>
  </si>
  <si>
    <t>BROWNSWICK 50 HECTER - 079</t>
  </si>
  <si>
    <t>KAKOLA - 080</t>
  </si>
  <si>
    <t>BLOOMFILD TMV - 081</t>
  </si>
  <si>
    <t>KOVIL  ROAD  - 082</t>
  </si>
  <si>
    <t>HAPPUGASTHANNA LOWER  - 083</t>
  </si>
  <si>
    <t>HAPPUGASTHANNA TMV  - 084</t>
  </si>
  <si>
    <t>BANIYAN ESTATE  - 085</t>
  </si>
  <si>
    <t>MASKELIYA  4th STREET - 086</t>
  </si>
  <si>
    <t>HAPPUGASTHANNA TMV  - 087</t>
  </si>
  <si>
    <t>HAPPUGASTHANNA TMV  - 088</t>
  </si>
  <si>
    <t>HAPPUGASTHANNA TMV  - 089</t>
  </si>
  <si>
    <t>HAPPUGASTHANNA TMV  - 090</t>
  </si>
  <si>
    <t>HAPPUGASTHANNA TMV  - 091</t>
  </si>
  <si>
    <t>HAPPUGASTHANNA TMV  - 093</t>
  </si>
  <si>
    <t>HAPPUGASTHANNA TMV  - 095</t>
  </si>
  <si>
    <t>HAPPUGASTHANNA TMV  - 096</t>
  </si>
  <si>
    <t>HAPPUGASTHANNA TMV  - 098</t>
  </si>
  <si>
    <t>HAPPUGASTHANNA TMV  - 100</t>
  </si>
  <si>
    <t>HAPPUGASTHANNA TMV  - 102</t>
  </si>
  <si>
    <t>HAPPUGASTHANNA TMV  - 104</t>
  </si>
  <si>
    <t>HAPPUGASTHANNA TMV  - 105</t>
  </si>
  <si>
    <t>HAPPUGASTHANNA TMV  - 107</t>
  </si>
  <si>
    <t>HAPPUGASTHANNA TMV  - 109</t>
  </si>
  <si>
    <t>HAPPUGASTHANNA TMV  - 110</t>
  </si>
  <si>
    <t>HAPPUGASTHANNA TMV  - 112</t>
  </si>
  <si>
    <t>HAPPUGASTHANNA TMV  - 114</t>
  </si>
  <si>
    <t>HAPPUGASTHANNA TMV  - 116</t>
  </si>
  <si>
    <t>HAPPUGASTHANNA TMV  - 117</t>
  </si>
  <si>
    <t>HAPPUGASTHANNA TMV  - 119</t>
  </si>
  <si>
    <t>HAPPUGASTHANNA TMV  - 120</t>
  </si>
  <si>
    <t>HAPPUGASTHANNA TMV  - 122</t>
  </si>
  <si>
    <t>HAPPUGASTHANNA TMV  - 124</t>
  </si>
  <si>
    <t>HAPPUGASTHANNA TMV  - 127</t>
  </si>
  <si>
    <t>HAPPUGASTHANNA TMV  - 129</t>
  </si>
  <si>
    <t>HAPPUGASTHANNA TMV  - 131</t>
  </si>
  <si>
    <t>HAPPUGASTHANNA TMV  - 133</t>
  </si>
  <si>
    <t>HAPPUGASTHANNA TMV  - 135</t>
  </si>
  <si>
    <t>HAPPUGASTHANNA TMV  - 134</t>
  </si>
  <si>
    <t>HAPPUGASTHANNA TMV  - 137</t>
  </si>
  <si>
    <t>HAPPUGASTHANNA TMV  - 138</t>
  </si>
  <si>
    <t>HAPPUGASTHANNA TMV  - 140</t>
  </si>
  <si>
    <t>HAPPUGASTHANNA TMV  - 141</t>
  </si>
  <si>
    <t>HAPPUGASTHANNA TMV  - 142</t>
  </si>
  <si>
    <t>HAPPUGASTHANNA TMV  - 144</t>
  </si>
  <si>
    <t>HAPPUGASTHANNA TMV  - 145</t>
  </si>
  <si>
    <t>HAPPUGASTHANNA TMV  - 146</t>
  </si>
  <si>
    <t>HAPPUGASTHANNA TMV  - 147</t>
  </si>
  <si>
    <t>HAPPUGASTHANNA TMV  - 149</t>
  </si>
  <si>
    <t>HAPPUGASTHANNA TMV  - 150</t>
  </si>
  <si>
    <t>HAPPUGASTHANNA TMV  - 151</t>
  </si>
  <si>
    <t>HAPPUGASTHANNA TMV  - 152</t>
  </si>
  <si>
    <t>HAPPUGASTHANNA TMV  - 153</t>
  </si>
  <si>
    <t>HAPPUGASTHANNA TMV  - 155</t>
  </si>
  <si>
    <t>HAPPUGASTHANNA TMV  - 156</t>
  </si>
  <si>
    <t>HAPPUGASTHANNA TMV  - 158</t>
  </si>
  <si>
    <t>HAPPUGASTHANNA TMV  - 160</t>
  </si>
  <si>
    <t>HAPPUGASTHANNA TMV  - 162</t>
  </si>
  <si>
    <t>HAPPUGASTHANNA TMV  - 164</t>
  </si>
  <si>
    <t>HAPPUGASTHANNA TMV  - 166</t>
  </si>
  <si>
    <t>HAPPUGASTHANNA TMV  - 168</t>
  </si>
  <si>
    <t>HAPPUGASTHANNA TMV  - 170</t>
  </si>
  <si>
    <t>HAPPUGASTHANNA TMV  - 172</t>
  </si>
  <si>
    <t>HAPPUGASTHANNA TMV  - 174</t>
  </si>
  <si>
    <t>HAPPUGASTHANNA TMV  - 176</t>
  </si>
  <si>
    <t>GOWARAWILA - 178</t>
  </si>
  <si>
    <t>GARMEND ROAD - 179</t>
  </si>
  <si>
    <t>NEW MASKELIYA 2 - 180</t>
  </si>
  <si>
    <t>VIMAL HOTTEL - 181</t>
  </si>
  <si>
    <t>BROWNLOW LOWER - 182</t>
  </si>
  <si>
    <t>SILPOLAGAMA - 001</t>
  </si>
  <si>
    <t>WEWASSA - 002</t>
  </si>
  <si>
    <t>VEERIYAPURA - 003</t>
  </si>
  <si>
    <t>ANDENIYA - 004</t>
  </si>
  <si>
    <t>MAILAGASTHENNA - 005</t>
  </si>
  <si>
    <t>NADUKARAKANDA - 006</t>
  </si>
  <si>
    <t>HUNUKOTUWA - 007</t>
  </si>
  <si>
    <t>ILUKTHENNA - 008</t>
  </si>
  <si>
    <t>PITAWELAGAMA - 009</t>
  </si>
  <si>
    <t>OTHUMBA - 010</t>
  </si>
  <si>
    <t>POLGAHALANDA - 011</t>
  </si>
  <si>
    <t>DEIYENWELA - 012</t>
  </si>
  <si>
    <t>GAWARAWELA - 013</t>
  </si>
  <si>
    <t>DARAGALA - 014</t>
  </si>
  <si>
    <t>KOTTAGODA - 015</t>
  </si>
  <si>
    <t>GONAKALA - 016</t>
  </si>
  <si>
    <t>SPRINGVALLEY - 017</t>
  </si>
  <si>
    <t>PUSSALAKANDA - 018</t>
  </si>
  <si>
    <t>ROCKATHENNA - 019</t>
  </si>
  <si>
    <t>CLINIC ROAD - 020</t>
  </si>
  <si>
    <t>ALUGOLLA - 021</t>
  </si>
  <si>
    <t>AGARATHENNA - 022</t>
  </si>
  <si>
    <t>KAILAGODA - 023</t>
  </si>
  <si>
    <t>WEKADA - 024</t>
  </si>
  <si>
    <t>BADULUPITIYA - 025</t>
  </si>
  <si>
    <t>THELBEDDA - 026</t>
  </si>
  <si>
    <t>GOWIPALA - 027</t>
  </si>
  <si>
    <t>MEDAPATHANA - 028</t>
  </si>
  <si>
    <t>WEWASSA 02 - 029</t>
  </si>
  <si>
    <t>KOTUGAHATHANNA - 030</t>
  </si>
  <si>
    <t>URY ESTATE - 031</t>
  </si>
  <si>
    <t>HALPE - 032</t>
  </si>
  <si>
    <t>AGURUMALE - 033</t>
  </si>
  <si>
    <t>VEERIYAPURA 2 - 034</t>
  </si>
  <si>
    <t>ETAMPITIYA - 035</t>
  </si>
  <si>
    <t>KATUPALALLA - 036</t>
  </si>
  <si>
    <t>AMPITIYA - 037</t>
  </si>
  <si>
    <t>DEMODARA - 038</t>
  </si>
  <si>
    <t>GOWIPALA 02 - 039</t>
  </si>
  <si>
    <t>7 TH MILE POST - 040</t>
  </si>
  <si>
    <t>BOGAHAMADITHTHA - 041</t>
  </si>
  <si>
    <t>WEWASSAWATTA - 042</t>
  </si>
  <si>
    <t>NAPIER ESTATE - 043</t>
  </si>
  <si>
    <t>MEDAPITAGAMA - 044</t>
  </si>
  <si>
    <t>KEERIYAGOLLA - 045</t>
  </si>
  <si>
    <t>ELLE ARAWA - 046</t>
  </si>
  <si>
    <t>KATAWALA - 047</t>
  </si>
  <si>
    <t>DOTLAND - 048</t>
  </si>
  <si>
    <t>MAPAGALA - 049</t>
  </si>
  <si>
    <t>KAILAGODA 02 - 050</t>
  </si>
  <si>
    <t>PAHALAGAMA - 051</t>
  </si>
  <si>
    <t>RILPOLA - 052</t>
  </si>
  <si>
    <t>WEKADA 02 - 053</t>
  </si>
  <si>
    <t>NELUMWEWA - 054</t>
  </si>
  <si>
    <t>DEHGOLLAKADURA - 055</t>
  </si>
  <si>
    <t>YELWATAN - 056</t>
  </si>
  <si>
    <t>DEMATAWALHINNA - 057</t>
  </si>
  <si>
    <t>RATHPAHA - 058</t>
  </si>
  <si>
    <t>KATUGAHA - 059</t>
  </si>
  <si>
    <t>MADITHALE - 060</t>
  </si>
  <si>
    <t>THOLABAGASWATHTHA - 061</t>
  </si>
  <si>
    <t>HEGODA - 062</t>
  </si>
  <si>
    <t>GONAKALE ESTATE - 063</t>
  </si>
  <si>
    <t>ELLEWELA - 064</t>
  </si>
  <si>
    <t>SINHAPURA - 065</t>
  </si>
  <si>
    <t>GALAUDA - 066</t>
  </si>
  <si>
    <t>NARANGALA - 067</t>
  </si>
  <si>
    <t>ANTHUDUWAWELA - 068</t>
  </si>
  <si>
    <t>BEDDEWELA - 069</t>
  </si>
  <si>
    <t>KAHATARUPPA - 070</t>
  </si>
  <si>
    <t>GALKANDA - 071</t>
  </si>
  <si>
    <t>KAHATARUPPA TOWN - 072</t>
  </si>
  <si>
    <t>JINANANDAGAMA - 073</t>
  </si>
  <si>
    <t>SIRIMALGODA - 074</t>
  </si>
  <si>
    <t>KANDEGEDARA - 075</t>
  </si>
  <si>
    <t>KALUGALPITIYA - 076</t>
  </si>
  <si>
    <t>KANDAKATIYA - 077</t>
  </si>
  <si>
    <t>MALIYADDA - 078</t>
  </si>
  <si>
    <t>MALANGAMUWA - 079</t>
  </si>
  <si>
    <t>WEWELHINNA - 080</t>
  </si>
  <si>
    <t>GALBOKKA - 081</t>
  </si>
  <si>
    <t>BALLAKETUWA - 082</t>
  </si>
  <si>
    <t>KOLONTHENNA - 083</t>
  </si>
  <si>
    <t>LIYANGOLLA - 084</t>
  </si>
  <si>
    <t>MOH - 085</t>
  </si>
  <si>
    <t>SENAPATHIYA - 001</t>
  </si>
  <si>
    <t>MEEGAHAWAGURA - 002</t>
  </si>
  <si>
    <t>KONGOLLA - 003</t>
  </si>
  <si>
    <t>BADULLAGAMMANA - 004</t>
  </si>
  <si>
    <t>DIYAKOBALA - 005</t>
  </si>
  <si>
    <t>DAHAGONIYA - 006</t>
  </si>
  <si>
    <t>RADALIYADDA  - 007</t>
  </si>
  <si>
    <t>ADAWATTHA - 008</t>
  </si>
  <si>
    <t>KADDAMUWAWA - 009</t>
  </si>
  <si>
    <t>HAPOLA - 010</t>
  </si>
  <si>
    <t>AKIRIYAN KUBURA - 011</t>
  </si>
  <si>
    <t>THEKKAWATTHA - 012</t>
  </si>
  <si>
    <t>SOLANS - 013</t>
  </si>
  <si>
    <t>KOTABOWA ROOD - 014</t>
  </si>
  <si>
    <t>POTHUBANDANA  - 015</t>
  </si>
  <si>
    <t>AKIRIYANKUBURA ROOD -01 - 016</t>
  </si>
  <si>
    <t>KINDAGALLA - 017</t>
  </si>
  <si>
    <t>BORAPOLA ROOT - 018</t>
  </si>
  <si>
    <t>KANULWALA - 019</t>
  </si>
  <si>
    <t>DEHIGAMA - 020</t>
  </si>
  <si>
    <t>KESELWATTH - 021</t>
  </si>
  <si>
    <t>THITTHAWAL KIULA - 022</t>
  </si>
  <si>
    <t>SENPATHIGAMA - 023</t>
  </si>
  <si>
    <t>GAMMADDA - 024</t>
  </si>
  <si>
    <t>USSAGALA - 025</t>
  </si>
  <si>
    <t>WALIPITIYA  - 026</t>
  </si>
  <si>
    <t>GALAOYA - 027</t>
  </si>
  <si>
    <t>GALPOTTHTHALANDA - 028</t>
  </si>
  <si>
    <t>MURUNGA WATTHA - 029</t>
  </si>
  <si>
    <t>DAMBAGALLA - 030</t>
  </si>
  <si>
    <t>MAHAOYA ABELANDA - 031</t>
  </si>
  <si>
    <t>PALATHURUEALLA - 032</t>
  </si>
  <si>
    <t>WERELLAPATHANA - 033</t>
  </si>
  <si>
    <t>MEEDUMPITIYA - 034</t>
  </si>
  <si>
    <t>MAHADOWA - 035</t>
  </si>
  <si>
    <t>4 KANUWA - 036</t>
  </si>
  <si>
    <t>KAKIRIHENA - 037</t>
  </si>
  <si>
    <t>MEEDUMPITIYA 96 C - 038</t>
  </si>
  <si>
    <t>PASSARA TOWN  - 039</t>
  </si>
  <si>
    <t>AKIRIYAN KUBURA 01 - 040</t>
  </si>
  <si>
    <t>THENNUGE - 041</t>
  </si>
  <si>
    <t>PERANA - 042</t>
  </si>
  <si>
    <t>Arawakubura new - 043</t>
  </si>
  <si>
    <t>Sumudugama - 044</t>
  </si>
  <si>
    <t>POTHUBANDANA 02 - 045</t>
  </si>
  <si>
    <t>KOKUNNEWA - 046</t>
  </si>
  <si>
    <t>MUDUGALA - 047</t>
  </si>
  <si>
    <t>RADALIYADDA NEW - 048</t>
  </si>
  <si>
    <t>PADIYATHALAWA - 049</t>
  </si>
  <si>
    <t>SERANKADA - 050</t>
  </si>
  <si>
    <t>POLGAHAPITIYA - 051</t>
  </si>
  <si>
    <t>MONARAGALA ROOD BAKINIGAHAWELA - 052</t>
  </si>
  <si>
    <t>PUWAK WATTHA - 053</t>
  </si>
  <si>
    <t>1 KANUWA NEW - 054</t>
  </si>
  <si>
    <t>KARADUGALA NEW - 055</t>
  </si>
  <si>
    <t>NILOBA  - 056</t>
  </si>
  <si>
    <t>DODAMGOLLA - 057</t>
  </si>
  <si>
    <t>LIDAKUBURA - 058</t>
  </si>
  <si>
    <t>WAGAMA 01 - 059</t>
  </si>
  <si>
    <t>ERUVIL - 001</t>
  </si>
  <si>
    <t>KALUWANCHIKUDY - 002</t>
  </si>
  <si>
    <t>KALMUNAI - 003</t>
  </si>
  <si>
    <t>KODDAIKALLAR - 005</t>
  </si>
  <si>
    <t>KALMUNAI-02 - 006</t>
  </si>
  <si>
    <t>BHARATHIPURAM ERUVIL - 007</t>
  </si>
  <si>
    <t>ISLAMABATH - 008</t>
  </si>
  <si>
    <t>KALUTHAVALAI - 009</t>
  </si>
  <si>
    <t>PERIYAKALLAR - 010</t>
  </si>
  <si>
    <t>PERIYANEELAVANAI-01 - 013</t>
  </si>
  <si>
    <t>THIKKODAI - 014</t>
  </si>
  <si>
    <t>ONTHACHCHIMADAM - 015</t>
  </si>
  <si>
    <t>SORIKKALMUNAI-01 - 016</t>
  </si>
  <si>
    <t>ONTHACHIMADAM-02 - 017</t>
  </si>
  <si>
    <t>MAHILOOR 1 - 018</t>
  </si>
  <si>
    <t>PERIYANEELAVANAI-02 - 020</t>
  </si>
  <si>
    <t>MUNAITHEEVU-01 - 021</t>
  </si>
  <si>
    <t>PERIYANEELAVANAI-03 - 022</t>
  </si>
  <si>
    <t>ERUVIL BHARATHI PURAM-2 - 023</t>
  </si>
  <si>
    <t>KARAITHEEVU-01 - 024</t>
  </si>
  <si>
    <t>PERIYTAKALLAR-02 - 025</t>
  </si>
  <si>
    <t>KARAITHEEVU-VEDDUVAIKKAL - 028</t>
  </si>
  <si>
    <t>KALMUNAI-4 - 029</t>
  </si>
  <si>
    <t>PERIYANEELAVANAI-02 - 030</t>
  </si>
  <si>
    <t>PERIYAKALLAR-03 - 031</t>
  </si>
  <si>
    <t>KODDAIKALLAR -2 - 032</t>
  </si>
  <si>
    <t>VALATHAPITTY-01 - 033</t>
  </si>
  <si>
    <t>VALATHAPITTY -002 - 034</t>
  </si>
  <si>
    <t>THAMPINAYAKAPURAM - 035</t>
  </si>
  <si>
    <t>THIRUVALLUVAR PURAM - 036</t>
  </si>
  <si>
    <t>VILLAGE-04 - 037</t>
  </si>
  <si>
    <t>NATPITTIMUNAI-02 - 038</t>
  </si>
  <si>
    <t>SURAYADI - 039</t>
  </si>
  <si>
    <t>PERIYAKALLAR 02 - 040</t>
  </si>
  <si>
    <t>KARAITHEEVU POST OFFICE  - 041</t>
  </si>
  <si>
    <t>KARAITHEEVU KOVILADY - 042</t>
  </si>
  <si>
    <t>MAHILOOR SCHOOL - 043</t>
  </si>
  <si>
    <t>SURAYADI -02 - 044</t>
  </si>
  <si>
    <t>PANDIRUPPU-01 - 046</t>
  </si>
  <si>
    <t>THAMPINAYAKAPURAM-01 - 047</t>
  </si>
  <si>
    <t>KODDAIKALLR POST OFFICE - 050</t>
  </si>
  <si>
    <t>THETTATIVU  - 051</t>
  </si>
  <si>
    <t>VALATHAPITTY  NEW 01  - 052</t>
  </si>
  <si>
    <t>VALATHAPITTY  NEW 02 - 053</t>
  </si>
  <si>
    <t>SOORAYADI TEMPLE - 054</t>
  </si>
  <si>
    <t>VALATHAPITY 3 - 055</t>
  </si>
  <si>
    <t>ONTHACHIMADAM  - 056</t>
  </si>
  <si>
    <t>THAMBINAYAGAPURAM NEW - 057</t>
  </si>
  <si>
    <t>THETHATHIVU 2 - 058</t>
  </si>
  <si>
    <t>KALUWANCHIKUDY MARKET - 059</t>
  </si>
  <si>
    <t>THAMPINAYAKAPURAM - 011</t>
  </si>
  <si>
    <t>KODDAIKALLAR 01IJ - 012</t>
  </si>
  <si>
    <t>CHENAIKUDIRUPPU -02 - 014</t>
  </si>
  <si>
    <t>ISLAMABATH NEW - 015</t>
  </si>
  <si>
    <t>NATPITTIMUNAI-02 - 016</t>
  </si>
  <si>
    <t>NATPITTIMUNAI-03 - 017</t>
  </si>
  <si>
    <t>PANDIRUPPU-01 - 018</t>
  </si>
  <si>
    <t>PANDIRUPPU-02 - 019</t>
  </si>
  <si>
    <t>NATPITIMUNAI PETROL STATION - 020</t>
  </si>
  <si>
    <t>THIRUVALVARPURAM  02 - 060</t>
  </si>
  <si>
    <t>KALUWANCHIKUDY 02 - 061</t>
  </si>
  <si>
    <t>PERIYAPORATHEVU  - 062</t>
  </si>
  <si>
    <t>KALUTHAWALAI 02 - 063</t>
  </si>
  <si>
    <t>SRIMURUGAN KOVIL - 064</t>
  </si>
  <si>
    <t>PALUGAMAM - 065</t>
  </si>
  <si>
    <t>KOVIL PORATHEVU - 066</t>
  </si>
  <si>
    <t>MUNAITHEVU 02 - 067</t>
  </si>
  <si>
    <t>MURUKAN KOVIL  - 068</t>
  </si>
  <si>
    <t>ERUVIL 02 - 069</t>
  </si>
  <si>
    <t>NAGAPURAM - 070</t>
  </si>
  <si>
    <t>THIRUPALUGAMAM - 071</t>
  </si>
  <si>
    <t>NAVATKADU - 001</t>
  </si>
  <si>
    <t>THAMBILUVIL - 002</t>
  </si>
  <si>
    <t>VINAYAGAPURAM - 003</t>
  </si>
  <si>
    <t>SINNAKULAM - 004</t>
  </si>
  <si>
    <t>THAMPADDAI - 005</t>
  </si>
  <si>
    <t>THEEVUKKALAI - 006</t>
  </si>
  <si>
    <t>VINAYAGAPURAM 02 - 007</t>
  </si>
  <si>
    <t>GAYATHIRI VILLAGE - 008</t>
  </si>
  <si>
    <t>PALAKUDA - 009</t>
  </si>
  <si>
    <t>THIRUKKOVIL - 010</t>
  </si>
  <si>
    <t>THIRUKKOVIL 03 - 011</t>
  </si>
  <si>
    <t>PANANKADU - 012</t>
  </si>
  <si>
    <t>KUDINILAM - 013</t>
  </si>
  <si>
    <t>THIRUKKOVIL 02 - 014</t>
  </si>
  <si>
    <t>THAMBILUVIL 02 - 015</t>
  </si>
  <si>
    <t>VINAYAGAPURAM 03 - 016</t>
  </si>
  <si>
    <t>KUDINILAM 02 - 017</t>
  </si>
  <si>
    <t>VINAYAGAPURAM 04 - 018</t>
  </si>
  <si>
    <t>GAYATHIRI VILLAGE 02 - 019</t>
  </si>
  <si>
    <t>VINAYAGAPURAM 05 - 020</t>
  </si>
  <si>
    <t>NAVATKADU 02 - 021</t>
  </si>
  <si>
    <t>KAVADAPITTY - 022</t>
  </si>
  <si>
    <t>THIRUKKOVIL 04 - 023</t>
  </si>
  <si>
    <t>THANDIYADY - 024</t>
  </si>
  <si>
    <t>MUNAIYOOR - 025</t>
  </si>
  <si>
    <t>MANDANAI - 026</t>
  </si>
  <si>
    <t>VINAYAGAPURAM 06 - 027</t>
  </si>
  <si>
    <t>VINAYAGAPURAM 07 - 028</t>
  </si>
  <si>
    <t>THIRUKKOVIL 05 - 029</t>
  </si>
  <si>
    <t>VINAYAGAPURAM 08 - 030</t>
  </si>
  <si>
    <t>THIRUKKOVIL 06 - 031</t>
  </si>
  <si>
    <t>KANNAKIPURAM 01 - 032</t>
  </si>
  <si>
    <t>ALAYADIVEMBU - 033</t>
  </si>
  <si>
    <t>KOLAVIL 01 - 034</t>
  </si>
  <si>
    <t>GAYATHIRI VILLAGE 03 - 035</t>
  </si>
  <si>
    <t>GAYATHIRI VILLAGE 04 - 036</t>
  </si>
  <si>
    <t>AKKARAIPATTU 01 - 037</t>
  </si>
  <si>
    <t>MANDANAI 01 - 038</t>
  </si>
  <si>
    <t>KANCHIRANKUDA - 039</t>
  </si>
  <si>
    <t>VACHCHIKUDA 01 - 040</t>
  </si>
  <si>
    <t>THAMBILUVIL 03 - 041</t>
  </si>
  <si>
    <t>KUDINILAM 03 - 042</t>
  </si>
  <si>
    <t>THAMPADDAI 02 - 043</t>
  </si>
  <si>
    <t>SINNAKULAM 01 - 044</t>
  </si>
  <si>
    <t>THAMBILUVIL 04 - 045</t>
  </si>
  <si>
    <t>MANDANAI 03 - 046</t>
  </si>
  <si>
    <t>PANANKADU 02 - 047</t>
  </si>
  <si>
    <t>SINNAKULAM 02 - 048</t>
  </si>
  <si>
    <t>THAMBILUVIL - 049</t>
  </si>
  <si>
    <t>THIRUKKOVIL 06 - 050</t>
  </si>
  <si>
    <t>THAMBILUVIL 05 - 051</t>
  </si>
  <si>
    <t>THIRUKKOVIL 07 - 052</t>
  </si>
  <si>
    <t>THANDIYADY 02 - 053</t>
  </si>
  <si>
    <t>SINNAPANANKADU  - 054</t>
  </si>
  <si>
    <t>GAYATHIRI VILLAGE 05 - 055</t>
  </si>
  <si>
    <t>VACHCHIKUDA 02 - 056</t>
  </si>
  <si>
    <t>VINAYAGAPURAM 03 - 057</t>
  </si>
  <si>
    <t>THIRUKKOVIL 03 - 058</t>
  </si>
  <si>
    <t>THANDIYADY 03 - 059</t>
  </si>
  <si>
    <t>SELVAPURAM 01 - 001</t>
  </si>
  <si>
    <t>SELVAPURAM 02 - 002</t>
  </si>
  <si>
    <t>MANALCHENAI 01 - 003</t>
  </si>
  <si>
    <t>selvapuram 03 - 004</t>
  </si>
  <si>
    <t>KOMARI 01 - 005</t>
  </si>
  <si>
    <t>KALUGOLLA 01 - 006</t>
  </si>
  <si>
    <t>KUNDUMADU 01 - 007</t>
  </si>
  <si>
    <t>PUDUKUDIRUPPU 01 - 008</t>
  </si>
  <si>
    <t>PUDUKUDIRUPPU 02 - 009</t>
  </si>
  <si>
    <t>KUNDUMADU 02 - 010</t>
  </si>
  <si>
    <t>VATTUVALI 01 - 011</t>
  </si>
  <si>
    <t>KUNDUMADU 03 - 012</t>
  </si>
  <si>
    <t>KANCHINANKUDA 01 - 013</t>
  </si>
  <si>
    <t>KOMARI 02 - 014</t>
  </si>
  <si>
    <t>KUNDUMADU 04 - 015</t>
  </si>
  <si>
    <t>JAIKA NAGAR - 016</t>
  </si>
  <si>
    <t>KOMARI 03 - 017</t>
  </si>
  <si>
    <t>PAKKIYAWATHA 01 - 018</t>
  </si>
  <si>
    <t>SINNATHOTTAM 01 - 019</t>
  </si>
  <si>
    <t>VATTUVALI 02 - 020</t>
  </si>
  <si>
    <t>INSPECTOR EATHTHAM 01 - 021</t>
  </si>
  <si>
    <t>URANI 01 - 022</t>
  </si>
  <si>
    <t>KUNDUMADU 05 - 023</t>
  </si>
  <si>
    <t>KUNDUMADU 06 - 024</t>
  </si>
  <si>
    <t>V.PURAM 01 - 025</t>
  </si>
  <si>
    <t>POTHUVIL P/27 - 026</t>
  </si>
  <si>
    <t>RM NAHAR  - 027</t>
  </si>
  <si>
    <t>URANI 02 - 028</t>
  </si>
  <si>
    <t>RM NAGER 03 - 029</t>
  </si>
  <si>
    <t>KANCHANANKUDA 02 - 030</t>
  </si>
  <si>
    <t>PASARICHCHENAI 01 - 031</t>
  </si>
  <si>
    <t>Pothuvil 02 - 032</t>
  </si>
  <si>
    <t>Pakkiyawatta 02 - 033</t>
  </si>
  <si>
    <t>PASARICHCHENAI 02 - 034</t>
  </si>
  <si>
    <t>SINHAPURA 01 - 035</t>
  </si>
  <si>
    <t>HITHAYAPURAM 01 - 036</t>
  </si>
  <si>
    <t>PASARICHCHENAI 03 - 037</t>
  </si>
  <si>
    <t>KOMARI SCHOOL 01 - 038</t>
  </si>
  <si>
    <t>AL NAJATH 01 - 039</t>
  </si>
  <si>
    <t>KUNDUMADU 07 - 040</t>
  </si>
  <si>
    <t>KALUGOLLA 02  - 041</t>
  </si>
  <si>
    <t>KUNDUMADU 08 - 042</t>
  </si>
  <si>
    <t>THIRUPPATHI - 043</t>
  </si>
  <si>
    <t>POTTUVIL -04 - 044</t>
  </si>
  <si>
    <t>PANAMA CENTRAL - 045</t>
  </si>
  <si>
    <t>PANAMA NORTH - 046</t>
  </si>
  <si>
    <t>HIJRA NAGAR-01 - 047</t>
  </si>
  <si>
    <t>HITHAYAPURAM-02 - 048</t>
  </si>
  <si>
    <t>PANAMA SOUTH - 049</t>
  </si>
  <si>
    <t>PANAMA SOUTH -02 - 050</t>
  </si>
  <si>
    <t>PANAMA SOUTH -03 - 051</t>
  </si>
  <si>
    <t>JAIKA NAGAR-01 - 052</t>
  </si>
  <si>
    <t>Pasarichenai-04 - 053</t>
  </si>
  <si>
    <t>PUDUKUDIRUPPU  - 054</t>
  </si>
  <si>
    <t>panama west - 055</t>
  </si>
  <si>
    <t>V.PURAM  - 056</t>
  </si>
  <si>
    <t>PANAMA MABYAMA - 057</t>
  </si>
  <si>
    <t>SINNATHOTTAM 02 - 058</t>
  </si>
  <si>
    <t>PANAMA NORTH - 059</t>
  </si>
  <si>
    <t>P.KUDIYURUPPU - 060</t>
  </si>
  <si>
    <t>PANAMA MADIYAMA-02 - 061</t>
  </si>
  <si>
    <t>PANAMA CENTRAL 03 - 062</t>
  </si>
  <si>
    <t>Panama  North 04 - 063</t>
  </si>
  <si>
    <t>ROTTAI - 064</t>
  </si>
  <si>
    <t>PANAMA SASTHIRAWELA  - 065</t>
  </si>
  <si>
    <t>PANAMA MADYAMA-03 - 066</t>
  </si>
  <si>
    <t>PANAMA WEST-02 - 067</t>
  </si>
  <si>
    <t>PANAMA CENTRAL-04 - 068</t>
  </si>
  <si>
    <t>PANAMA NORTH -04 - 069</t>
  </si>
  <si>
    <t>PANAMA SASTHIRAWELA -02 - 070</t>
  </si>
  <si>
    <t>KUNDUMADU-09 - 071</t>
  </si>
  <si>
    <t>panama west-03 - 072</t>
  </si>
  <si>
    <t>ADDAPPALLAM - 004</t>
  </si>
  <si>
    <t>KALMUNAI-03 - 011</t>
  </si>
  <si>
    <t>ADDAPALLM 2 - 012</t>
  </si>
  <si>
    <t>KURUTHAIYADI KALMUNAI - 019</t>
  </si>
  <si>
    <t>NINTHAVUR-01 - 026</t>
  </si>
  <si>
    <t>NATPITTIMUNAI-01 - 027</t>
  </si>
  <si>
    <t>VEERAMUNAI - 045</t>
  </si>
  <si>
    <t>PERIYANEELAVANAI-02 - 048</t>
  </si>
  <si>
    <t>KALMUNAI-05 - 049</t>
  </si>
  <si>
    <t>PERIYANEELAVANAI-01 - 001</t>
  </si>
  <si>
    <t>ADDAPALAM - 002</t>
  </si>
  <si>
    <t>SORIKALMUNAI - 004</t>
  </si>
  <si>
    <t>NATPITTIMUNAI-01 - 005</t>
  </si>
  <si>
    <t>KARAITHEEVU - 007</t>
  </si>
  <si>
    <t>MARUTHAMUNAI - 008</t>
  </si>
  <si>
    <t>KARAITHEEVU 2  - 009</t>
  </si>
  <si>
    <t>MANALCHENAI - 010</t>
  </si>
  <si>
    <t>CHENAIKUDIYRUPPU - 013</t>
  </si>
  <si>
    <t>KALMUNAI NEW  - 021</t>
  </si>
  <si>
    <t>NINDAVUR 02 - 022</t>
  </si>
  <si>
    <t>KARAITHEVU 03 - 023</t>
  </si>
  <si>
    <t>CHENAIKUDIYRUPPU - 024</t>
  </si>
  <si>
    <t>PERIYAKALLAR 03 - 025</t>
  </si>
  <si>
    <t>KARAITHEEVU 4 - 026</t>
  </si>
  <si>
    <t>KALMUNAI NEW 01 - 027</t>
  </si>
  <si>
    <t>(blank)</t>
  </si>
  <si>
    <t>Sum of Gross Arrears</t>
  </si>
  <si>
    <t>Sum of Number of Loans</t>
  </si>
  <si>
    <t xml:space="preserve"> Region</t>
  </si>
  <si>
    <t>Sum of &lt;0</t>
  </si>
  <si>
    <t>Zero Buket</t>
  </si>
  <si>
    <t>Percentage</t>
  </si>
  <si>
    <t>OC Loans: Less Than LKR 5,000</t>
  </si>
  <si>
    <t>OC Loans: Greater Than LKR 5,000</t>
  </si>
  <si>
    <t xml:space="preserve">Active Loans : Greater Than LKR 5,000  </t>
  </si>
  <si>
    <t xml:space="preserve">Active Loans : Less Than LKR 5,000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</si>
</sst>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164" formatCode="_-[$LKR]\ * #,##0.00_-;\-[$LKR]\ * #,##0.00_-;_-[$LKR]\ * &quot;-&quot;??_-;_-@_-"/>
  </numFmts>
  <fonts count="3" x14ac:knownFonts="1">
    <font>
      <sz val="11"/>
      <color theme="1"/>
      <name val="Aptos Narrow"/>
      <family val="2"/>
      <scheme val="minor"/>
    </font>
    <font>
      <sz val="11"/>
      <color theme="1"/>
      <name val="Aptos Narrow"/>
      <family val="2"/>
      <scheme val="minor"/>
    </font>
    <font>
      <b/>
      <sz val="11"/>
      <color theme="0"/>
      <name val="Aptos Narrow"/>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
      <patternFill patternType="solid">
        <fgColor theme="4" tint="0.79995117038483843"/>
        <bgColor theme="4" tint="0.79995117038483843"/>
      </patternFill>
    </fill>
    <fill>
      <patternFill patternType="solid">
        <fgColor theme="4" tint="0.79995117038483843"/>
        <bgColor indexed="64"/>
      </patternFill>
    </fill>
  </fills>
  <borders count="7">
    <border>
      <left/>
      <right/>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4">
    <xf numFmtId="0" fontId="0" fillId="0" borderId="0" xfId="0"/>
    <xf numFmtId="0" fontId="0" fillId="0" borderId="1" xfId="0" applyBorder="1"/>
    <xf numFmtId="0" fontId="0" fillId="0" borderId="2" xfId="0" applyBorder="1"/>
    <xf numFmtId="0" fontId="0" fillId="2" borderId="1" xfId="0" applyFill="1" applyBorder="1"/>
    <xf numFmtId="0" fontId="0" fillId="2" borderId="2" xfId="0" applyFill="1" applyBorder="1"/>
    <xf numFmtId="4" fontId="0" fillId="0" borderId="0" xfId="0" applyNumberFormat="1"/>
    <xf numFmtId="14" fontId="0" fillId="0" borderId="0" xfId="0" applyNumberFormat="1"/>
    <xf numFmtId="0" fontId="0" fillId="0" borderId="0" xfId="0" pivotButton="1"/>
    <xf numFmtId="0" fontId="0" fillId="0" borderId="3" xfId="0" applyBorder="1"/>
    <xf numFmtId="9" fontId="0" fillId="0" borderId="0" xfId="2" applyFont="1"/>
    <xf numFmtId="0" fontId="0" fillId="0" borderId="3" xfId="2" applyNumberFormat="1" applyFont="1" applyBorder="1"/>
    <xf numFmtId="0" fontId="0" fillId="0" borderId="4" xfId="0" applyBorder="1"/>
    <xf numFmtId="0" fontId="0" fillId="4" borderId="0" xfId="0" applyFill="1"/>
    <xf numFmtId="9" fontId="0" fillId="0" borderId="3" xfId="2" applyFont="1" applyBorder="1"/>
    <xf numFmtId="0" fontId="2" fillId="3" borderId="5" xfId="0" applyFont="1" applyFill="1" applyBorder="1"/>
    <xf numFmtId="0" fontId="2" fillId="3" borderId="6" xfId="0" applyFont="1" applyFill="1" applyBorder="1"/>
    <xf numFmtId="164" fontId="0" fillId="0" borderId="0" xfId="1" applyNumberFormat="1" applyFont="1"/>
    <xf numFmtId="164" fontId="0" fillId="0" borderId="0" xfId="0" applyNumberFormat="1"/>
    <xf numFmtId="0" fontId="0" fillId="0" borderId="0" xfId="0" applyNumberFormat="1"/>
    <xf numFmtId="9" fontId="0" fillId="0" borderId="0" xfId="0" applyNumberFormat="1"/>
    <xf numFmtId="0" fontId="0" fillId="0" borderId="0" xfId="0" applyAlignment="1">
      <alignment horizontal="center"/>
    </xf>
    <xf numFmtId="9" fontId="0" fillId="0" borderId="3" xfId="0" applyNumberFormat="1" applyBorder="1"/>
    <xf numFmtId="0" fontId="0" fillId="6" borderId="3" xfId="0" applyFill="1" applyBorder="1"/>
    <xf numFmtId="0" fontId="0" fillId="5" borderId="3" xfId="0" applyFill="1" applyBorder="1"/>
  </cellXfs>
  <cellStyles count="3">
    <cellStyle name="Currency" xfId="1" builtinId="4"/>
    <cellStyle name="Normal" xfId="0" builtinId="0"/>
    <cellStyle name="Percent" xfId="2" builtinId="5"/>
  </cellStyles>
  <dxfs count="26">
    <dxf>
      <numFmt numFmtId="0" formatCode="General"/>
    </dxf>
    <dxf>
      <numFmt numFmtId="19" formatCode="dd/mm/yyyy"/>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0" formatCode="General"/>
    </dxf>
    <dxf>
      <numFmt numFmtId="0" formatCode="General"/>
    </dxf>
    <dxf>
      <numFmt numFmtId="4" formatCode="#,##0.00"/>
    </dxf>
    <dxf>
      <numFmt numFmtId="4" formatCode="#,##0.00"/>
    </dxf>
    <dxf>
      <numFmt numFmtId="4" formatCode="#,##0.00"/>
    </dxf>
    <dxf>
      <numFmt numFmtId="4" formatCode="#,##0.00"/>
    </dxf>
    <dxf>
      <numFmt numFmtId="4" formatCode="#,##0.00"/>
    </dxf>
    <dxf>
      <numFmt numFmtId="4" formatCode="#,##0.0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 defaultPivotStyle="PivotStyleLight16">
    <tableStyle name="Flattened Pivot Style" table="0" count="3" xr9:uid="{C1B796D7-AD3C-4C69-96B0-3A9069093B86}">
      <tableStyleElement type="headerRow" dxfId="25"/>
      <tableStyleElement type="totalRow" dxfId="24"/>
      <tableStyleElement type="secondRowStrip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styles" Target="style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Not Paid Last 3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PV!$I$3</c:f>
              <c:strCache>
                <c:ptCount val="1"/>
                <c:pt idx="0">
                  <c:v>All OC</c:v>
                </c:pt>
              </c:strCache>
            </c:strRef>
          </c:tx>
          <c:spPr>
            <a:solidFill>
              <a:schemeClr val="accent1"/>
            </a:solidFill>
            <a:ln>
              <a:noFill/>
            </a:ln>
            <a:effectLst/>
          </c:spPr>
          <c:invertIfNegative val="0"/>
          <c:cat>
            <c:strRef>
              <c:f>PV!$H$4:$H$5</c:f>
              <c:strCache>
                <c:ptCount val="2"/>
                <c:pt idx="0">
                  <c:v>Eastern Region</c:v>
                </c:pt>
                <c:pt idx="1">
                  <c:v>Uva Region</c:v>
                </c:pt>
              </c:strCache>
            </c:strRef>
          </c:cat>
          <c:val>
            <c:numRef>
              <c:f>PV!$I$4:$I$5</c:f>
              <c:numCache>
                <c:formatCode>General</c:formatCode>
                <c:ptCount val="2"/>
                <c:pt idx="0">
                  <c:v>205</c:v>
                </c:pt>
                <c:pt idx="1">
                  <c:v>315</c:v>
                </c:pt>
              </c:numCache>
            </c:numRef>
          </c:val>
          <c:extLst>
            <c:ext xmlns:c16="http://schemas.microsoft.com/office/drawing/2014/chart" uri="{C3380CC4-5D6E-409C-BE32-E72D297353CC}">
              <c16:uniqueId val="{00000000-DCB8-47F0-A301-CE33D11FAEDC}"/>
            </c:ext>
          </c:extLst>
        </c:ser>
        <c:ser>
          <c:idx val="1"/>
          <c:order val="1"/>
          <c:tx>
            <c:strRef>
              <c:f>PV!$J$3</c:f>
              <c:strCache>
                <c:ptCount val="1"/>
                <c:pt idx="0">
                  <c:v>Not Paid OC Loans</c:v>
                </c:pt>
              </c:strCache>
            </c:strRef>
          </c:tx>
          <c:spPr>
            <a:solidFill>
              <a:schemeClr val="accent2"/>
            </a:solidFill>
            <a:ln>
              <a:noFill/>
            </a:ln>
            <a:effectLst/>
          </c:spPr>
          <c:invertIfNegative val="0"/>
          <c:cat>
            <c:strRef>
              <c:f>PV!$H$4:$H$5</c:f>
              <c:strCache>
                <c:ptCount val="2"/>
                <c:pt idx="0">
                  <c:v>Eastern Region</c:v>
                </c:pt>
                <c:pt idx="1">
                  <c:v>Uva Region</c:v>
                </c:pt>
              </c:strCache>
            </c:strRef>
          </c:cat>
          <c:val>
            <c:numRef>
              <c:f>PV!$J$4:$J$5</c:f>
              <c:numCache>
                <c:formatCode>General</c:formatCode>
                <c:ptCount val="2"/>
                <c:pt idx="0">
                  <c:v>89</c:v>
                </c:pt>
                <c:pt idx="1">
                  <c:v>194</c:v>
                </c:pt>
              </c:numCache>
            </c:numRef>
          </c:val>
          <c:extLst>
            <c:ext xmlns:c16="http://schemas.microsoft.com/office/drawing/2014/chart" uri="{C3380CC4-5D6E-409C-BE32-E72D297353CC}">
              <c16:uniqueId val="{00000001-DCB8-47F0-A301-CE33D11FAEDC}"/>
            </c:ext>
          </c:extLst>
        </c:ser>
        <c:dLbls>
          <c:showLegendKey val="0"/>
          <c:showVal val="0"/>
          <c:showCatName val="0"/>
          <c:showSerName val="0"/>
          <c:showPercent val="0"/>
          <c:showBubbleSize val="0"/>
        </c:dLbls>
        <c:gapWidth val="219"/>
        <c:overlap val="-27"/>
        <c:axId val="618686336"/>
        <c:axId val="986552816"/>
      </c:barChart>
      <c:catAx>
        <c:axId val="61868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552816"/>
        <c:crosses val="autoZero"/>
        <c:auto val="1"/>
        <c:lblAlgn val="ctr"/>
        <c:lblOffset val="100"/>
        <c:noMultiLvlLbl val="0"/>
      </c:catAx>
      <c:valAx>
        <c:axId val="98655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686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Grand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E3-407F-A7FF-7772D25500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E3-407F-A7FF-7772D25500C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PV!$J$3:$K$3</c:f>
              <c:strCache>
                <c:ptCount val="2"/>
                <c:pt idx="0">
                  <c:v>Not Paid OC Loans</c:v>
                </c:pt>
                <c:pt idx="1">
                  <c:v>Paid OC Loans</c:v>
                </c:pt>
              </c:strCache>
            </c:strRef>
          </c:cat>
          <c:val>
            <c:numRef>
              <c:f>PV!$J$7:$K$7</c:f>
              <c:numCache>
                <c:formatCode>0%</c:formatCode>
                <c:ptCount val="2"/>
                <c:pt idx="0">
                  <c:v>0.54423076923076918</c:v>
                </c:pt>
                <c:pt idx="1">
                  <c:v>0.45576923076923076</c:v>
                </c:pt>
              </c:numCache>
            </c:numRef>
          </c:val>
          <c:extLst>
            <c:ext xmlns:c16="http://schemas.microsoft.com/office/drawing/2014/chart" uri="{C3380CC4-5D6E-409C-BE32-E72D297353CC}">
              <c16:uniqueId val="{00000000-4C61-4EF8-A5E0-0290E4E9296E}"/>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lumMod val="65000"/>
                    <a:lumOff val="35000"/>
                  </a:sysClr>
                </a:solidFill>
              </a:rPr>
              <a:t>Not Paid Last 3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PV!$I$3</c:f>
              <c:strCache>
                <c:ptCount val="1"/>
                <c:pt idx="0">
                  <c:v>All OC</c:v>
                </c:pt>
              </c:strCache>
            </c:strRef>
          </c:tx>
          <c:spPr>
            <a:solidFill>
              <a:schemeClr val="accent1"/>
            </a:solidFill>
            <a:ln>
              <a:noFill/>
            </a:ln>
            <a:effectLst/>
          </c:spPr>
          <c:invertIfNegative val="0"/>
          <c:cat>
            <c:strRef>
              <c:f>PV!$H$4:$H$5</c:f>
              <c:strCache>
                <c:ptCount val="2"/>
                <c:pt idx="0">
                  <c:v>Eastern Region</c:v>
                </c:pt>
                <c:pt idx="1">
                  <c:v>Uva Region</c:v>
                </c:pt>
              </c:strCache>
            </c:strRef>
          </c:cat>
          <c:val>
            <c:numRef>
              <c:f>PV!$I$4:$I$5</c:f>
              <c:numCache>
                <c:formatCode>General</c:formatCode>
                <c:ptCount val="2"/>
                <c:pt idx="0">
                  <c:v>205</c:v>
                </c:pt>
                <c:pt idx="1">
                  <c:v>315</c:v>
                </c:pt>
              </c:numCache>
            </c:numRef>
          </c:val>
          <c:extLst>
            <c:ext xmlns:c16="http://schemas.microsoft.com/office/drawing/2014/chart" uri="{C3380CC4-5D6E-409C-BE32-E72D297353CC}">
              <c16:uniqueId val="{00000000-2E1B-4823-AB3B-8870FDCE38E8}"/>
            </c:ext>
          </c:extLst>
        </c:ser>
        <c:ser>
          <c:idx val="1"/>
          <c:order val="1"/>
          <c:tx>
            <c:strRef>
              <c:f>PV!$J$3</c:f>
              <c:strCache>
                <c:ptCount val="1"/>
                <c:pt idx="0">
                  <c:v>Not Paid OC Loans</c:v>
                </c:pt>
              </c:strCache>
            </c:strRef>
          </c:tx>
          <c:spPr>
            <a:solidFill>
              <a:schemeClr val="accent2"/>
            </a:solidFill>
            <a:ln>
              <a:noFill/>
            </a:ln>
            <a:effectLst/>
          </c:spPr>
          <c:invertIfNegative val="0"/>
          <c:cat>
            <c:strRef>
              <c:f>PV!$H$4:$H$5</c:f>
              <c:strCache>
                <c:ptCount val="2"/>
                <c:pt idx="0">
                  <c:v>Eastern Region</c:v>
                </c:pt>
                <c:pt idx="1">
                  <c:v>Uva Region</c:v>
                </c:pt>
              </c:strCache>
            </c:strRef>
          </c:cat>
          <c:val>
            <c:numRef>
              <c:f>PV!$J$4:$J$5</c:f>
              <c:numCache>
                <c:formatCode>General</c:formatCode>
                <c:ptCount val="2"/>
                <c:pt idx="0">
                  <c:v>89</c:v>
                </c:pt>
                <c:pt idx="1">
                  <c:v>194</c:v>
                </c:pt>
              </c:numCache>
            </c:numRef>
          </c:val>
          <c:extLst>
            <c:ext xmlns:c16="http://schemas.microsoft.com/office/drawing/2014/chart" uri="{C3380CC4-5D6E-409C-BE32-E72D297353CC}">
              <c16:uniqueId val="{00000001-2E1B-4823-AB3B-8870FDCE38E8}"/>
            </c:ext>
          </c:extLst>
        </c:ser>
        <c:dLbls>
          <c:showLegendKey val="0"/>
          <c:showVal val="0"/>
          <c:showCatName val="0"/>
          <c:showSerName val="0"/>
          <c:showPercent val="0"/>
          <c:showBubbleSize val="0"/>
        </c:dLbls>
        <c:gapWidth val="219"/>
        <c:overlap val="-27"/>
        <c:axId val="1181470032"/>
        <c:axId val="986506736"/>
      </c:barChart>
      <c:lineChart>
        <c:grouping val="standard"/>
        <c:varyColors val="0"/>
        <c:ser>
          <c:idx val="2"/>
          <c:order val="2"/>
          <c:tx>
            <c:strRef>
              <c:f>PV!$L$3</c:f>
              <c:strCache>
                <c:ptCount val="1"/>
                <c:pt idx="0">
                  <c:v>Precentage</c:v>
                </c:pt>
              </c:strCache>
            </c:strRef>
          </c:tx>
          <c:spPr>
            <a:ln w="0" cap="rnd">
              <a:solidFill>
                <a:schemeClr val="bg1">
                  <a:lumMod val="95000"/>
                </a:schemeClr>
              </a:solidFill>
              <a:round/>
            </a:ln>
            <a:effectLst/>
          </c:spPr>
          <c:marker>
            <c:symbol val="none"/>
          </c:marker>
          <c:dPt>
            <c:idx val="1"/>
            <c:marker>
              <c:symbol val="none"/>
            </c:marker>
            <c:bubble3D val="0"/>
            <c:spPr>
              <a:ln w="0" cap="rnd">
                <a:solidFill>
                  <a:schemeClr val="bg1"/>
                </a:solidFill>
                <a:round/>
              </a:ln>
              <a:effectLst/>
            </c:spPr>
            <c:extLst>
              <c:ext xmlns:c16="http://schemas.microsoft.com/office/drawing/2014/chart" uri="{C3380CC4-5D6E-409C-BE32-E72D297353CC}">
                <c16:uniqueId val="{00000004-2E1B-4823-AB3B-8870FDCE38E8}"/>
              </c:ext>
            </c:extLst>
          </c:dPt>
          <c:cat>
            <c:strRef>
              <c:f>PV!$H$4:$H$5</c:f>
              <c:strCache>
                <c:ptCount val="2"/>
                <c:pt idx="0">
                  <c:v>Eastern Region</c:v>
                </c:pt>
                <c:pt idx="1">
                  <c:v>Uva Region</c:v>
                </c:pt>
              </c:strCache>
            </c:strRef>
          </c:cat>
          <c:val>
            <c:numRef>
              <c:f>PV!$L$4:$L$5</c:f>
              <c:numCache>
                <c:formatCode>0%</c:formatCode>
                <c:ptCount val="2"/>
                <c:pt idx="0">
                  <c:v>0.43414634146341463</c:v>
                </c:pt>
                <c:pt idx="1">
                  <c:v>0.61587301587301591</c:v>
                </c:pt>
              </c:numCache>
            </c:numRef>
          </c:val>
          <c:smooth val="0"/>
          <c:extLst>
            <c:ext xmlns:c16="http://schemas.microsoft.com/office/drawing/2014/chart" uri="{C3380CC4-5D6E-409C-BE32-E72D297353CC}">
              <c16:uniqueId val="{00000002-2E1B-4823-AB3B-8870FDCE38E8}"/>
            </c:ext>
          </c:extLst>
        </c:ser>
        <c:dLbls>
          <c:showLegendKey val="0"/>
          <c:showVal val="0"/>
          <c:showCatName val="0"/>
          <c:showSerName val="0"/>
          <c:showPercent val="0"/>
          <c:showBubbleSize val="0"/>
        </c:dLbls>
        <c:marker val="1"/>
        <c:smooth val="0"/>
        <c:axId val="1181467712"/>
        <c:axId val="986517776"/>
      </c:lineChart>
      <c:catAx>
        <c:axId val="1181470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506736"/>
        <c:crosses val="autoZero"/>
        <c:auto val="1"/>
        <c:lblAlgn val="ctr"/>
        <c:lblOffset val="100"/>
        <c:noMultiLvlLbl val="0"/>
      </c:catAx>
      <c:valAx>
        <c:axId val="98650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470032"/>
        <c:crosses val="autoZero"/>
        <c:crossBetween val="between"/>
      </c:valAx>
      <c:valAx>
        <c:axId val="98651777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467712"/>
        <c:crosses val="max"/>
        <c:crossBetween val="between"/>
      </c:valAx>
      <c:catAx>
        <c:axId val="1181467712"/>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517776"/>
        <c:crosses val="max"/>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Active And OC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PV!$AG$4</c:f>
              <c:strCache>
                <c:ptCount val="1"/>
                <c:pt idx="0">
                  <c:v>ALL_Loans</c:v>
                </c:pt>
              </c:strCache>
            </c:strRef>
          </c:tx>
          <c:spPr>
            <a:solidFill>
              <a:schemeClr val="accent1"/>
            </a:solidFill>
            <a:ln>
              <a:noFill/>
            </a:ln>
            <a:effectLst/>
          </c:spPr>
          <c:invertIfNegative val="0"/>
          <c:cat>
            <c:strRef>
              <c:f>PV!$AF$5:$AF$6</c:f>
              <c:strCache>
                <c:ptCount val="2"/>
                <c:pt idx="0">
                  <c:v>Eastern Region</c:v>
                </c:pt>
                <c:pt idx="1">
                  <c:v>Uva Region</c:v>
                </c:pt>
              </c:strCache>
            </c:strRef>
          </c:cat>
          <c:val>
            <c:numRef>
              <c:f>PV!$AG$5:$AG$6</c:f>
              <c:numCache>
                <c:formatCode>General</c:formatCode>
                <c:ptCount val="2"/>
                <c:pt idx="0">
                  <c:v>591</c:v>
                </c:pt>
                <c:pt idx="1">
                  <c:v>425</c:v>
                </c:pt>
              </c:numCache>
            </c:numRef>
          </c:val>
          <c:extLst>
            <c:ext xmlns:c16="http://schemas.microsoft.com/office/drawing/2014/chart" uri="{C3380CC4-5D6E-409C-BE32-E72D297353CC}">
              <c16:uniqueId val="{00000000-159A-4F29-AB7F-890FE9B97162}"/>
            </c:ext>
          </c:extLst>
        </c:ser>
        <c:ser>
          <c:idx val="1"/>
          <c:order val="1"/>
          <c:tx>
            <c:strRef>
              <c:f>PV!$AH$4</c:f>
              <c:strCache>
                <c:ptCount val="1"/>
                <c:pt idx="0">
                  <c:v>Loans</c:v>
                </c:pt>
              </c:strCache>
            </c:strRef>
          </c:tx>
          <c:spPr>
            <a:solidFill>
              <a:schemeClr val="accent2"/>
            </a:solidFill>
            <a:ln>
              <a:noFill/>
            </a:ln>
            <a:effectLst/>
          </c:spPr>
          <c:invertIfNegative val="0"/>
          <c:cat>
            <c:strRef>
              <c:f>PV!$AF$5:$AF$6</c:f>
              <c:strCache>
                <c:ptCount val="2"/>
                <c:pt idx="0">
                  <c:v>Eastern Region</c:v>
                </c:pt>
                <c:pt idx="1">
                  <c:v>Uva Region</c:v>
                </c:pt>
              </c:strCache>
            </c:strRef>
          </c:cat>
          <c:val>
            <c:numRef>
              <c:f>PV!$AH$5:$AH$6</c:f>
              <c:numCache>
                <c:formatCode>General</c:formatCode>
                <c:ptCount val="2"/>
                <c:pt idx="0">
                  <c:v>565</c:v>
                </c:pt>
                <c:pt idx="1">
                  <c:v>403</c:v>
                </c:pt>
              </c:numCache>
            </c:numRef>
          </c:val>
          <c:extLst>
            <c:ext xmlns:c16="http://schemas.microsoft.com/office/drawing/2014/chart" uri="{C3380CC4-5D6E-409C-BE32-E72D297353CC}">
              <c16:uniqueId val="{00000001-159A-4F29-AB7F-890FE9B97162}"/>
            </c:ext>
          </c:extLst>
        </c:ser>
        <c:dLbls>
          <c:showLegendKey val="0"/>
          <c:showVal val="0"/>
          <c:showCatName val="0"/>
          <c:showSerName val="0"/>
          <c:showPercent val="0"/>
          <c:showBubbleSize val="0"/>
        </c:dLbls>
        <c:gapWidth val="219"/>
        <c:overlap val="-27"/>
        <c:axId val="1181452400"/>
        <c:axId val="986565776"/>
      </c:barChart>
      <c:catAx>
        <c:axId val="118145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565776"/>
        <c:crosses val="autoZero"/>
        <c:auto val="1"/>
        <c:lblAlgn val="ctr"/>
        <c:lblOffset val="100"/>
        <c:noMultiLvlLbl val="0"/>
      </c:catAx>
      <c:valAx>
        <c:axId val="98656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4524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Precentage Of Active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PV!$AH$16</c:f>
              <c:strCache>
                <c:ptCount val="1"/>
                <c:pt idx="0">
                  <c:v>Precentage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73-4893-A43D-1C04A00083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73-4893-A43D-1C04A000833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PV!$AF$17:$AF$18</c:f>
              <c:strCache>
                <c:ptCount val="2"/>
                <c:pt idx="0">
                  <c:v>Eastern Region</c:v>
                </c:pt>
                <c:pt idx="1">
                  <c:v>Uva Region</c:v>
                </c:pt>
              </c:strCache>
            </c:strRef>
          </c:cat>
          <c:val>
            <c:numRef>
              <c:f>PV!$AH$17:$AH$18</c:f>
              <c:numCache>
                <c:formatCode>0%</c:formatCode>
                <c:ptCount val="2"/>
                <c:pt idx="0">
                  <c:v>0.58169291338582674</c:v>
                </c:pt>
                <c:pt idx="1">
                  <c:v>0.41830708661417321</c:v>
                </c:pt>
              </c:numCache>
            </c:numRef>
          </c:val>
          <c:extLst>
            <c:ext xmlns:c16="http://schemas.microsoft.com/office/drawing/2014/chart" uri="{C3380CC4-5D6E-409C-BE32-E72D297353CC}">
              <c16:uniqueId val="{00000000-5547-43A1-981F-95E399FF5FAC}"/>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Gross Arrears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PV!$AT$3</c:f>
              <c:strCache>
                <c:ptCount val="1"/>
                <c:pt idx="0">
                  <c:v>Gross Arrears</c:v>
                </c:pt>
              </c:strCache>
            </c:strRef>
          </c:tx>
          <c:spPr>
            <a:solidFill>
              <a:schemeClr val="accent1"/>
            </a:solidFill>
            <a:ln>
              <a:noFill/>
            </a:ln>
            <a:effectLst/>
          </c:spPr>
          <c:invertIfNegative val="0"/>
          <c:cat>
            <c:strRef>
              <c:f>PV!$AR$4:$AR$5</c:f>
              <c:strCache>
                <c:ptCount val="2"/>
                <c:pt idx="0">
                  <c:v>Eastern Region</c:v>
                </c:pt>
                <c:pt idx="1">
                  <c:v>Uva Region</c:v>
                </c:pt>
              </c:strCache>
            </c:strRef>
          </c:cat>
          <c:val>
            <c:numRef>
              <c:f>PV!$AT$4:$AT$5</c:f>
              <c:numCache>
                <c:formatCode>_-[$LKR]\ * #,##0.00_-;\-[$LKR]\ * #,##0.00_-;_-[$LKR]\ * "-"??_-;_-@_-</c:formatCode>
                <c:ptCount val="2"/>
                <c:pt idx="0">
                  <c:v>3113414</c:v>
                </c:pt>
                <c:pt idx="1">
                  <c:v>3930242</c:v>
                </c:pt>
              </c:numCache>
            </c:numRef>
          </c:val>
          <c:extLst>
            <c:ext xmlns:c16="http://schemas.microsoft.com/office/drawing/2014/chart" uri="{C3380CC4-5D6E-409C-BE32-E72D297353CC}">
              <c16:uniqueId val="{00000000-312C-4D02-A54E-52730782E1D1}"/>
            </c:ext>
          </c:extLst>
        </c:ser>
        <c:dLbls>
          <c:showLegendKey val="0"/>
          <c:showVal val="0"/>
          <c:showCatName val="0"/>
          <c:showSerName val="0"/>
          <c:showPercent val="0"/>
          <c:showBubbleSize val="0"/>
        </c:dLbls>
        <c:gapWidth val="219"/>
        <c:overlap val="-27"/>
        <c:axId val="1196526416"/>
        <c:axId val="986564816"/>
      </c:barChart>
      <c:lineChart>
        <c:grouping val="standard"/>
        <c:varyColors val="0"/>
        <c:ser>
          <c:idx val="1"/>
          <c:order val="1"/>
          <c:tx>
            <c:strRef>
              <c:f>PV!$AU$3</c:f>
              <c:strCache>
                <c:ptCount val="1"/>
                <c:pt idx="0">
                  <c:v>Precentage</c:v>
                </c:pt>
              </c:strCache>
            </c:strRef>
          </c:tx>
          <c:spPr>
            <a:ln w="28575" cap="rnd">
              <a:solidFill>
                <a:schemeClr val="bg1"/>
              </a:solidFill>
              <a:round/>
            </a:ln>
            <a:effectLst/>
          </c:spPr>
          <c:marker>
            <c:symbol val="none"/>
          </c:marker>
          <c:cat>
            <c:strRef>
              <c:f>PV!$AR$4:$AR$5</c:f>
              <c:strCache>
                <c:ptCount val="2"/>
                <c:pt idx="0">
                  <c:v>Eastern Region</c:v>
                </c:pt>
                <c:pt idx="1">
                  <c:v>Uva Region</c:v>
                </c:pt>
              </c:strCache>
            </c:strRef>
          </c:cat>
          <c:val>
            <c:numRef>
              <c:f>PV!$AU$4:$AU$5</c:f>
              <c:numCache>
                <c:formatCode>0%</c:formatCode>
                <c:ptCount val="2"/>
                <c:pt idx="0">
                  <c:v>0.44201675947831637</c:v>
                </c:pt>
                <c:pt idx="1">
                  <c:v>0.55798324052168358</c:v>
                </c:pt>
              </c:numCache>
            </c:numRef>
          </c:val>
          <c:smooth val="0"/>
          <c:extLst>
            <c:ext xmlns:c16="http://schemas.microsoft.com/office/drawing/2014/chart" uri="{C3380CC4-5D6E-409C-BE32-E72D297353CC}">
              <c16:uniqueId val="{00000001-312C-4D02-A54E-52730782E1D1}"/>
            </c:ext>
          </c:extLst>
        </c:ser>
        <c:dLbls>
          <c:showLegendKey val="0"/>
          <c:showVal val="0"/>
          <c:showCatName val="0"/>
          <c:showSerName val="0"/>
          <c:showPercent val="0"/>
          <c:showBubbleSize val="0"/>
        </c:dLbls>
        <c:marker val="1"/>
        <c:smooth val="0"/>
        <c:axId val="1196528736"/>
        <c:axId val="986575376"/>
      </c:lineChart>
      <c:catAx>
        <c:axId val="119652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564816"/>
        <c:crosses val="autoZero"/>
        <c:auto val="1"/>
        <c:lblAlgn val="ctr"/>
        <c:lblOffset val="100"/>
        <c:noMultiLvlLbl val="0"/>
      </c:catAx>
      <c:valAx>
        <c:axId val="986564816"/>
        <c:scaling>
          <c:orientation val="minMax"/>
        </c:scaling>
        <c:delete val="0"/>
        <c:axPos val="l"/>
        <c:majorGridlines>
          <c:spPr>
            <a:ln w="9525" cap="flat" cmpd="sng" algn="ctr">
              <a:solidFill>
                <a:schemeClr val="tx1">
                  <a:lumMod val="15000"/>
                  <a:lumOff val="85000"/>
                </a:schemeClr>
              </a:solidFill>
              <a:round/>
            </a:ln>
            <a:effectLst/>
          </c:spPr>
        </c:majorGridlines>
        <c:numFmt formatCode="_-[$LKR]\ * #,##0.00_-;\-[$LKR]\ * #,##0.00_-;_-[$LKR]\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526416"/>
        <c:crosses val="autoZero"/>
        <c:crossBetween val="between"/>
      </c:valAx>
      <c:valAx>
        <c:axId val="98657537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528736"/>
        <c:crosses val="max"/>
        <c:crossBetween val="between"/>
      </c:valAx>
      <c:catAx>
        <c:axId val="1196528736"/>
        <c:scaling>
          <c:orientation val="minMax"/>
        </c:scaling>
        <c:delete val="1"/>
        <c:axPos val="b"/>
        <c:numFmt formatCode="General" sourceLinked="1"/>
        <c:majorTickMark val="none"/>
        <c:minorTickMark val="none"/>
        <c:tickLblPos val="nextTo"/>
        <c:crossAx val="986575376"/>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Zero Buket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PV!$AS$13</c:f>
              <c:strCache>
                <c:ptCount val="1"/>
                <c:pt idx="0">
                  <c:v>Loans</c:v>
                </c:pt>
              </c:strCache>
            </c:strRef>
          </c:tx>
          <c:spPr>
            <a:solidFill>
              <a:schemeClr val="accent1"/>
            </a:solidFill>
            <a:ln>
              <a:noFill/>
            </a:ln>
            <a:effectLst/>
          </c:spPr>
          <c:invertIfNegative val="0"/>
          <c:cat>
            <c:strRef>
              <c:f>PV!$AR$14:$AR$15</c:f>
              <c:strCache>
                <c:ptCount val="2"/>
                <c:pt idx="0">
                  <c:v>Eastern Region</c:v>
                </c:pt>
                <c:pt idx="1">
                  <c:v>Uva Region</c:v>
                </c:pt>
              </c:strCache>
            </c:strRef>
          </c:cat>
          <c:val>
            <c:numRef>
              <c:f>PV!$AS$14:$AS$15</c:f>
              <c:numCache>
                <c:formatCode>General</c:formatCode>
                <c:ptCount val="2"/>
                <c:pt idx="0">
                  <c:v>796</c:v>
                </c:pt>
                <c:pt idx="1">
                  <c:v>740</c:v>
                </c:pt>
              </c:numCache>
            </c:numRef>
          </c:val>
          <c:extLst>
            <c:ext xmlns:c16="http://schemas.microsoft.com/office/drawing/2014/chart" uri="{C3380CC4-5D6E-409C-BE32-E72D297353CC}">
              <c16:uniqueId val="{00000000-0AD8-4E6E-BA22-38E5B3B1ABFA}"/>
            </c:ext>
          </c:extLst>
        </c:ser>
        <c:ser>
          <c:idx val="1"/>
          <c:order val="1"/>
          <c:tx>
            <c:strRef>
              <c:f>PV!$AT$13</c:f>
              <c:strCache>
                <c:ptCount val="1"/>
                <c:pt idx="0">
                  <c:v>Zero Buket</c:v>
                </c:pt>
              </c:strCache>
            </c:strRef>
          </c:tx>
          <c:spPr>
            <a:solidFill>
              <a:schemeClr val="accent2"/>
            </a:solidFill>
            <a:ln>
              <a:noFill/>
            </a:ln>
            <a:effectLst/>
          </c:spPr>
          <c:invertIfNegative val="0"/>
          <c:cat>
            <c:strRef>
              <c:f>PV!$AR$14:$AR$15</c:f>
              <c:strCache>
                <c:ptCount val="2"/>
                <c:pt idx="0">
                  <c:v>Eastern Region</c:v>
                </c:pt>
                <c:pt idx="1">
                  <c:v>Uva Region</c:v>
                </c:pt>
              </c:strCache>
            </c:strRef>
          </c:cat>
          <c:val>
            <c:numRef>
              <c:f>PV!$AT$14:$AT$15</c:f>
              <c:numCache>
                <c:formatCode>General</c:formatCode>
                <c:ptCount val="2"/>
                <c:pt idx="0">
                  <c:v>507</c:v>
                </c:pt>
                <c:pt idx="1">
                  <c:v>312</c:v>
                </c:pt>
              </c:numCache>
            </c:numRef>
          </c:val>
          <c:extLst>
            <c:ext xmlns:c16="http://schemas.microsoft.com/office/drawing/2014/chart" uri="{C3380CC4-5D6E-409C-BE32-E72D297353CC}">
              <c16:uniqueId val="{00000001-0AD8-4E6E-BA22-38E5B3B1ABFA}"/>
            </c:ext>
          </c:extLst>
        </c:ser>
        <c:dLbls>
          <c:showLegendKey val="0"/>
          <c:showVal val="0"/>
          <c:showCatName val="0"/>
          <c:showSerName val="0"/>
          <c:showPercent val="0"/>
          <c:showBubbleSize val="0"/>
        </c:dLbls>
        <c:gapWidth val="219"/>
        <c:overlap val="-27"/>
        <c:axId val="1143914192"/>
        <c:axId val="986571536"/>
      </c:barChart>
      <c:catAx>
        <c:axId val="114391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571536"/>
        <c:crosses val="autoZero"/>
        <c:auto val="1"/>
        <c:lblAlgn val="ctr"/>
        <c:lblOffset val="100"/>
        <c:noMultiLvlLbl val="0"/>
      </c:catAx>
      <c:valAx>
        <c:axId val="98657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914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Zero Buket Precentage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PV!$AU$13</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CF-4F2A-AB98-A3B8B6D130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CF-4F2A-AB98-A3B8B6D1300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PV!$AR$14:$AR$15</c:f>
              <c:strCache>
                <c:ptCount val="2"/>
                <c:pt idx="0">
                  <c:v>Eastern Region</c:v>
                </c:pt>
                <c:pt idx="1">
                  <c:v>Uva Region</c:v>
                </c:pt>
              </c:strCache>
            </c:strRef>
          </c:cat>
          <c:val>
            <c:numRef>
              <c:f>PV!$AU$14:$AU$15</c:f>
              <c:numCache>
                <c:formatCode>0%</c:formatCode>
                <c:ptCount val="2"/>
                <c:pt idx="0">
                  <c:v>0.61904761904761907</c:v>
                </c:pt>
                <c:pt idx="1">
                  <c:v>0.38095238095238093</c:v>
                </c:pt>
              </c:numCache>
            </c:numRef>
          </c:val>
          <c:extLst>
            <c:ext xmlns:c16="http://schemas.microsoft.com/office/drawing/2014/chart" uri="{C3380CC4-5D6E-409C-BE32-E72D297353CC}">
              <c16:uniqueId val="{00000000-A98D-4F8F-B6BB-6C21ECC153B3}"/>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dirty="0">
                <a:solidFill>
                  <a:srgbClr val="243B50">
                    <a:lumMod val="65000"/>
                    <a:lumOff val="35000"/>
                  </a:srgbClr>
                </a:solidFill>
              </a:rPr>
              <a:t>OC Loans: Less Than LKR 5,000</a:t>
            </a:r>
            <a:endParaRPr lang="en-US" sz="1400" b="0" i="0" u="none" strike="noStrike" kern="1200" spc="0" baseline="0" dirty="0">
              <a:solidFill>
                <a:srgbClr val="000000"/>
              </a:solidFill>
              <a:effectLst/>
              <a:uFillTx/>
              <a:latin typeface="OpenSymbo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PV!$Y$42</c:f>
              <c:strCache>
                <c:ptCount val="1"/>
                <c:pt idx="0">
                  <c:v>ALL_Loans</c:v>
                </c:pt>
              </c:strCache>
            </c:strRef>
          </c:tx>
          <c:spPr>
            <a:solidFill>
              <a:schemeClr val="accent1"/>
            </a:solidFill>
            <a:ln>
              <a:noFill/>
            </a:ln>
            <a:effectLst/>
          </c:spPr>
          <c:invertIfNegative val="0"/>
          <c:cat>
            <c:strRef>
              <c:f>PV!$X$43:$X$44</c:f>
              <c:strCache>
                <c:ptCount val="2"/>
                <c:pt idx="0">
                  <c:v>Eastern Region</c:v>
                </c:pt>
                <c:pt idx="1">
                  <c:v>Uva Region</c:v>
                </c:pt>
              </c:strCache>
            </c:strRef>
          </c:cat>
          <c:val>
            <c:numRef>
              <c:f>PV!$Y$43:$Y$44</c:f>
              <c:numCache>
                <c:formatCode>General</c:formatCode>
                <c:ptCount val="2"/>
                <c:pt idx="0">
                  <c:v>205</c:v>
                </c:pt>
                <c:pt idx="1">
                  <c:v>315</c:v>
                </c:pt>
              </c:numCache>
            </c:numRef>
          </c:val>
          <c:extLst>
            <c:ext xmlns:c16="http://schemas.microsoft.com/office/drawing/2014/chart" uri="{C3380CC4-5D6E-409C-BE32-E72D297353CC}">
              <c16:uniqueId val="{00000000-08BE-460E-8A8F-7EFA9FD975DA}"/>
            </c:ext>
          </c:extLst>
        </c:ser>
        <c:ser>
          <c:idx val="1"/>
          <c:order val="1"/>
          <c:tx>
            <c:strRef>
              <c:f>PV!$Z$42</c:f>
              <c:strCache>
                <c:ptCount val="1"/>
                <c:pt idx="0">
                  <c:v>Loans</c:v>
                </c:pt>
              </c:strCache>
            </c:strRef>
          </c:tx>
          <c:spPr>
            <a:solidFill>
              <a:schemeClr val="accent2"/>
            </a:solidFill>
            <a:ln>
              <a:noFill/>
            </a:ln>
            <a:effectLst/>
          </c:spPr>
          <c:invertIfNegative val="0"/>
          <c:cat>
            <c:strRef>
              <c:f>PV!$X$43:$X$44</c:f>
              <c:strCache>
                <c:ptCount val="2"/>
                <c:pt idx="0">
                  <c:v>Eastern Region</c:v>
                </c:pt>
                <c:pt idx="1">
                  <c:v>Uva Region</c:v>
                </c:pt>
              </c:strCache>
            </c:strRef>
          </c:cat>
          <c:val>
            <c:numRef>
              <c:f>PV!$Z$43:$Z$44</c:f>
              <c:numCache>
                <c:formatCode>General</c:formatCode>
                <c:ptCount val="2"/>
                <c:pt idx="0">
                  <c:v>40</c:v>
                </c:pt>
                <c:pt idx="1">
                  <c:v>73</c:v>
                </c:pt>
              </c:numCache>
            </c:numRef>
          </c:val>
          <c:extLst>
            <c:ext xmlns:c16="http://schemas.microsoft.com/office/drawing/2014/chart" uri="{C3380CC4-5D6E-409C-BE32-E72D297353CC}">
              <c16:uniqueId val="{00000001-08BE-460E-8A8F-7EFA9FD975DA}"/>
            </c:ext>
          </c:extLst>
        </c:ser>
        <c:dLbls>
          <c:showLegendKey val="0"/>
          <c:showVal val="0"/>
          <c:showCatName val="0"/>
          <c:showSerName val="0"/>
          <c:showPercent val="0"/>
          <c:showBubbleSize val="0"/>
        </c:dLbls>
        <c:gapWidth val="219"/>
        <c:overlap val="-27"/>
        <c:axId val="1973756928"/>
        <c:axId val="1794727440"/>
      </c:barChart>
      <c:catAx>
        <c:axId val="197375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727440"/>
        <c:crosses val="autoZero"/>
        <c:auto val="1"/>
        <c:lblAlgn val="ctr"/>
        <c:lblOffset val="100"/>
        <c:noMultiLvlLbl val="0"/>
      </c:catAx>
      <c:valAx>
        <c:axId val="1794727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7569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dirty="0">
                <a:solidFill>
                  <a:srgbClr val="243B50">
                    <a:lumMod val="65000"/>
                    <a:lumOff val="35000"/>
                  </a:srgbClr>
                </a:solidFill>
              </a:rPr>
              <a:t>OC Loans: Greater Than LKR 5,000</a:t>
            </a:r>
            <a:endParaRPr lang="en-US" sz="1400" b="0" i="0" u="none" strike="noStrike" kern="1200" spc="0" baseline="0" dirty="0">
              <a:solidFill>
                <a:srgbClr val="000000"/>
              </a:solidFill>
              <a:effectLst/>
              <a:uFillTx/>
              <a:latin typeface="OpenSymbo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PV!$Y$56</c:f>
              <c:strCache>
                <c:ptCount val="1"/>
                <c:pt idx="0">
                  <c:v>ALL_Loans</c:v>
                </c:pt>
              </c:strCache>
            </c:strRef>
          </c:tx>
          <c:spPr>
            <a:solidFill>
              <a:schemeClr val="accent1"/>
            </a:solidFill>
            <a:ln>
              <a:noFill/>
            </a:ln>
            <a:effectLst/>
          </c:spPr>
          <c:invertIfNegative val="0"/>
          <c:cat>
            <c:strRef>
              <c:f>PV!$X$57:$X$58</c:f>
              <c:strCache>
                <c:ptCount val="2"/>
                <c:pt idx="0">
                  <c:v>Eastern Region</c:v>
                </c:pt>
                <c:pt idx="1">
                  <c:v>Uva Region</c:v>
                </c:pt>
              </c:strCache>
            </c:strRef>
          </c:cat>
          <c:val>
            <c:numRef>
              <c:f>PV!$Y$57:$Y$58</c:f>
              <c:numCache>
                <c:formatCode>General</c:formatCode>
                <c:ptCount val="2"/>
                <c:pt idx="0">
                  <c:v>205</c:v>
                </c:pt>
                <c:pt idx="1">
                  <c:v>315</c:v>
                </c:pt>
              </c:numCache>
            </c:numRef>
          </c:val>
          <c:extLst>
            <c:ext xmlns:c16="http://schemas.microsoft.com/office/drawing/2014/chart" uri="{C3380CC4-5D6E-409C-BE32-E72D297353CC}">
              <c16:uniqueId val="{00000000-2284-44C7-A5E4-9659E6DBFACE}"/>
            </c:ext>
          </c:extLst>
        </c:ser>
        <c:ser>
          <c:idx val="1"/>
          <c:order val="1"/>
          <c:tx>
            <c:strRef>
              <c:f>PV!$Z$56</c:f>
              <c:strCache>
                <c:ptCount val="1"/>
                <c:pt idx="0">
                  <c:v>Loans</c:v>
                </c:pt>
              </c:strCache>
            </c:strRef>
          </c:tx>
          <c:spPr>
            <a:solidFill>
              <a:schemeClr val="accent2"/>
            </a:solidFill>
            <a:ln>
              <a:noFill/>
            </a:ln>
            <a:effectLst/>
          </c:spPr>
          <c:invertIfNegative val="0"/>
          <c:cat>
            <c:strRef>
              <c:f>PV!$X$57:$X$58</c:f>
              <c:strCache>
                <c:ptCount val="2"/>
                <c:pt idx="0">
                  <c:v>Eastern Region</c:v>
                </c:pt>
                <c:pt idx="1">
                  <c:v>Uva Region</c:v>
                </c:pt>
              </c:strCache>
            </c:strRef>
          </c:cat>
          <c:val>
            <c:numRef>
              <c:f>PV!$Z$57:$Z$58</c:f>
              <c:numCache>
                <c:formatCode>General</c:formatCode>
                <c:ptCount val="2"/>
                <c:pt idx="0">
                  <c:v>165</c:v>
                </c:pt>
                <c:pt idx="1">
                  <c:v>242</c:v>
                </c:pt>
              </c:numCache>
            </c:numRef>
          </c:val>
          <c:extLst>
            <c:ext xmlns:c16="http://schemas.microsoft.com/office/drawing/2014/chart" uri="{C3380CC4-5D6E-409C-BE32-E72D297353CC}">
              <c16:uniqueId val="{00000001-2284-44C7-A5E4-9659E6DBFACE}"/>
            </c:ext>
          </c:extLst>
        </c:ser>
        <c:dLbls>
          <c:showLegendKey val="0"/>
          <c:showVal val="0"/>
          <c:showCatName val="0"/>
          <c:showSerName val="0"/>
          <c:showPercent val="0"/>
          <c:showBubbleSize val="0"/>
        </c:dLbls>
        <c:gapWidth val="219"/>
        <c:overlap val="-27"/>
        <c:axId val="696582592"/>
        <c:axId val="1601368784"/>
      </c:barChart>
      <c:catAx>
        <c:axId val="69658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68784"/>
        <c:crosses val="autoZero"/>
        <c:auto val="1"/>
        <c:lblAlgn val="ctr"/>
        <c:lblOffset val="100"/>
        <c:noMultiLvlLbl val="0"/>
      </c:catAx>
      <c:valAx>
        <c:axId val="160136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5825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Active Loans : Greater Than LKR 5,000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PV!$Y$72</c:f>
              <c:strCache>
                <c:ptCount val="1"/>
                <c:pt idx="0">
                  <c:v>ALL_Loans</c:v>
                </c:pt>
              </c:strCache>
            </c:strRef>
          </c:tx>
          <c:spPr>
            <a:solidFill>
              <a:schemeClr val="accent1"/>
            </a:solidFill>
            <a:ln>
              <a:noFill/>
            </a:ln>
            <a:effectLst/>
          </c:spPr>
          <c:invertIfNegative val="0"/>
          <c:cat>
            <c:strRef>
              <c:f>PV!$X$73:$X$74</c:f>
              <c:strCache>
                <c:ptCount val="2"/>
                <c:pt idx="0">
                  <c:v>Eastern Region</c:v>
                </c:pt>
                <c:pt idx="1">
                  <c:v>Uva Region</c:v>
                </c:pt>
              </c:strCache>
            </c:strRef>
          </c:cat>
          <c:val>
            <c:numRef>
              <c:f>PV!$Y$73:$Y$74</c:f>
              <c:numCache>
                <c:formatCode>General</c:formatCode>
                <c:ptCount val="2"/>
                <c:pt idx="0">
                  <c:v>591</c:v>
                </c:pt>
                <c:pt idx="1">
                  <c:v>425</c:v>
                </c:pt>
              </c:numCache>
            </c:numRef>
          </c:val>
          <c:extLst>
            <c:ext xmlns:c16="http://schemas.microsoft.com/office/drawing/2014/chart" uri="{C3380CC4-5D6E-409C-BE32-E72D297353CC}">
              <c16:uniqueId val="{00000000-CC63-4F6F-885F-60BD97BE3A2D}"/>
            </c:ext>
          </c:extLst>
        </c:ser>
        <c:ser>
          <c:idx val="1"/>
          <c:order val="1"/>
          <c:tx>
            <c:strRef>
              <c:f>PV!$Z$72</c:f>
              <c:strCache>
                <c:ptCount val="1"/>
                <c:pt idx="0">
                  <c:v>Loans</c:v>
                </c:pt>
              </c:strCache>
            </c:strRef>
          </c:tx>
          <c:spPr>
            <a:solidFill>
              <a:schemeClr val="accent2"/>
            </a:solidFill>
            <a:ln>
              <a:noFill/>
            </a:ln>
            <a:effectLst/>
          </c:spPr>
          <c:invertIfNegative val="0"/>
          <c:cat>
            <c:strRef>
              <c:f>PV!$X$73:$X$74</c:f>
              <c:strCache>
                <c:ptCount val="2"/>
                <c:pt idx="0">
                  <c:v>Eastern Region</c:v>
                </c:pt>
                <c:pt idx="1">
                  <c:v>Uva Region</c:v>
                </c:pt>
              </c:strCache>
            </c:strRef>
          </c:cat>
          <c:val>
            <c:numRef>
              <c:f>PV!$Z$73:$Z$74</c:f>
              <c:numCache>
                <c:formatCode>General</c:formatCode>
                <c:ptCount val="2"/>
                <c:pt idx="0">
                  <c:v>26</c:v>
                </c:pt>
                <c:pt idx="1">
                  <c:v>22</c:v>
                </c:pt>
              </c:numCache>
            </c:numRef>
          </c:val>
          <c:extLst>
            <c:ext xmlns:c16="http://schemas.microsoft.com/office/drawing/2014/chart" uri="{C3380CC4-5D6E-409C-BE32-E72D297353CC}">
              <c16:uniqueId val="{00000001-CC63-4F6F-885F-60BD97BE3A2D}"/>
            </c:ext>
          </c:extLst>
        </c:ser>
        <c:dLbls>
          <c:showLegendKey val="0"/>
          <c:showVal val="0"/>
          <c:showCatName val="0"/>
          <c:showSerName val="0"/>
          <c:showPercent val="0"/>
          <c:showBubbleSize val="0"/>
        </c:dLbls>
        <c:gapWidth val="219"/>
        <c:overlap val="-27"/>
        <c:axId val="696729216"/>
        <c:axId val="1601316944"/>
      </c:barChart>
      <c:catAx>
        <c:axId val="69672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16944"/>
        <c:crosses val="autoZero"/>
        <c:auto val="1"/>
        <c:lblAlgn val="ctr"/>
        <c:lblOffset val="100"/>
        <c:noMultiLvlLbl val="0"/>
      </c:catAx>
      <c:valAx>
        <c:axId val="160131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292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Active Loans : Less Than LKR 5,000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PV!$Y$86</c:f>
              <c:strCache>
                <c:ptCount val="1"/>
                <c:pt idx="0">
                  <c:v>ALL_Loans</c:v>
                </c:pt>
              </c:strCache>
            </c:strRef>
          </c:tx>
          <c:spPr>
            <a:solidFill>
              <a:schemeClr val="accent1"/>
            </a:solidFill>
            <a:ln>
              <a:noFill/>
            </a:ln>
            <a:effectLst/>
          </c:spPr>
          <c:invertIfNegative val="0"/>
          <c:cat>
            <c:strRef>
              <c:f>PV!$X$87:$X$88</c:f>
              <c:strCache>
                <c:ptCount val="2"/>
                <c:pt idx="0">
                  <c:v>Eastern Region</c:v>
                </c:pt>
                <c:pt idx="1">
                  <c:v>Uva Region</c:v>
                </c:pt>
              </c:strCache>
            </c:strRef>
          </c:cat>
          <c:val>
            <c:numRef>
              <c:f>PV!$Y$87:$Y$88</c:f>
              <c:numCache>
                <c:formatCode>General</c:formatCode>
                <c:ptCount val="2"/>
                <c:pt idx="0">
                  <c:v>591</c:v>
                </c:pt>
                <c:pt idx="1">
                  <c:v>425</c:v>
                </c:pt>
              </c:numCache>
            </c:numRef>
          </c:val>
          <c:extLst>
            <c:ext xmlns:c16="http://schemas.microsoft.com/office/drawing/2014/chart" uri="{C3380CC4-5D6E-409C-BE32-E72D297353CC}">
              <c16:uniqueId val="{00000000-C76F-4547-8E82-905B7861DC66}"/>
            </c:ext>
          </c:extLst>
        </c:ser>
        <c:ser>
          <c:idx val="1"/>
          <c:order val="1"/>
          <c:tx>
            <c:strRef>
              <c:f>PV!$Z$86</c:f>
              <c:strCache>
                <c:ptCount val="1"/>
                <c:pt idx="0">
                  <c:v>Loans</c:v>
                </c:pt>
              </c:strCache>
            </c:strRef>
          </c:tx>
          <c:spPr>
            <a:solidFill>
              <a:schemeClr val="accent2"/>
            </a:solidFill>
            <a:ln>
              <a:noFill/>
            </a:ln>
            <a:effectLst/>
          </c:spPr>
          <c:invertIfNegative val="0"/>
          <c:cat>
            <c:strRef>
              <c:f>PV!$X$87:$X$88</c:f>
              <c:strCache>
                <c:ptCount val="2"/>
                <c:pt idx="0">
                  <c:v>Eastern Region</c:v>
                </c:pt>
                <c:pt idx="1">
                  <c:v>Uva Region</c:v>
                </c:pt>
              </c:strCache>
            </c:strRef>
          </c:cat>
          <c:val>
            <c:numRef>
              <c:f>PV!$Z$87:$Z$88</c:f>
              <c:numCache>
                <c:formatCode>General</c:formatCode>
                <c:ptCount val="2"/>
                <c:pt idx="0">
                  <c:v>565</c:v>
                </c:pt>
                <c:pt idx="1">
                  <c:v>403</c:v>
                </c:pt>
              </c:numCache>
            </c:numRef>
          </c:val>
          <c:extLst>
            <c:ext xmlns:c16="http://schemas.microsoft.com/office/drawing/2014/chart" uri="{C3380CC4-5D6E-409C-BE32-E72D297353CC}">
              <c16:uniqueId val="{00000001-C76F-4547-8E82-905B7861DC66}"/>
            </c:ext>
          </c:extLst>
        </c:ser>
        <c:dLbls>
          <c:showLegendKey val="0"/>
          <c:showVal val="0"/>
          <c:showCatName val="0"/>
          <c:showSerName val="0"/>
          <c:showPercent val="0"/>
          <c:showBubbleSize val="0"/>
        </c:dLbls>
        <c:gapWidth val="219"/>
        <c:overlap val="-27"/>
        <c:axId val="696757984"/>
        <c:axId val="1954605904"/>
      </c:barChart>
      <c:catAx>
        <c:axId val="69675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605904"/>
        <c:crosses val="autoZero"/>
        <c:auto val="1"/>
        <c:lblAlgn val="ctr"/>
        <c:lblOffset val="100"/>
        <c:noMultiLvlLbl val="0"/>
      </c:catAx>
      <c:valAx>
        <c:axId val="195460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57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Grand Total Not Paid Last 3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F8-49AB-9A87-C4343C5557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F8-49AB-9A87-C4343C55574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PV!$J$3:$K$3</c:f>
              <c:strCache>
                <c:ptCount val="2"/>
                <c:pt idx="0">
                  <c:v>Not Paid OC Loans</c:v>
                </c:pt>
                <c:pt idx="1">
                  <c:v>Paid OC Loans</c:v>
                </c:pt>
              </c:strCache>
            </c:strRef>
          </c:cat>
          <c:val>
            <c:numRef>
              <c:f>PV!$J$7:$K$7</c:f>
              <c:numCache>
                <c:formatCode>0%</c:formatCode>
                <c:ptCount val="2"/>
                <c:pt idx="0">
                  <c:v>0.54423076923076918</c:v>
                </c:pt>
                <c:pt idx="1">
                  <c:v>0.45576923076923076</c:v>
                </c:pt>
              </c:numCache>
            </c:numRef>
          </c:val>
          <c:extLst>
            <c:ext xmlns:c16="http://schemas.microsoft.com/office/drawing/2014/chart" uri="{C3380CC4-5D6E-409C-BE32-E72D297353CC}">
              <c16:uniqueId val="{00000004-54F8-49AB-9A87-C4343C555745}"/>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lumMod val="65000"/>
                    <a:lumOff val="35000"/>
                  </a:sysClr>
                </a:solidFill>
              </a:rPr>
              <a:t>Not Paid Last 3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PV!$I$3</c:f>
              <c:strCache>
                <c:ptCount val="1"/>
                <c:pt idx="0">
                  <c:v>All OC</c:v>
                </c:pt>
              </c:strCache>
            </c:strRef>
          </c:tx>
          <c:spPr>
            <a:solidFill>
              <a:schemeClr val="accent1"/>
            </a:solidFill>
            <a:ln>
              <a:noFill/>
            </a:ln>
            <a:effectLst/>
          </c:spPr>
          <c:invertIfNegative val="0"/>
          <c:cat>
            <c:strRef>
              <c:f>PV!$H$4:$H$5</c:f>
              <c:strCache>
                <c:ptCount val="2"/>
                <c:pt idx="0">
                  <c:v>Eastern Region</c:v>
                </c:pt>
                <c:pt idx="1">
                  <c:v>Uva Region</c:v>
                </c:pt>
              </c:strCache>
            </c:strRef>
          </c:cat>
          <c:val>
            <c:numRef>
              <c:f>PV!$I$4:$I$5</c:f>
              <c:numCache>
                <c:formatCode>General</c:formatCode>
                <c:ptCount val="2"/>
                <c:pt idx="0">
                  <c:v>205</c:v>
                </c:pt>
                <c:pt idx="1">
                  <c:v>315</c:v>
                </c:pt>
              </c:numCache>
            </c:numRef>
          </c:val>
          <c:extLst>
            <c:ext xmlns:c16="http://schemas.microsoft.com/office/drawing/2014/chart" uri="{C3380CC4-5D6E-409C-BE32-E72D297353CC}">
              <c16:uniqueId val="{00000000-C5FC-4B0B-909F-7D37E933FD0A}"/>
            </c:ext>
          </c:extLst>
        </c:ser>
        <c:ser>
          <c:idx val="1"/>
          <c:order val="1"/>
          <c:tx>
            <c:strRef>
              <c:f>PV!$J$3</c:f>
              <c:strCache>
                <c:ptCount val="1"/>
                <c:pt idx="0">
                  <c:v>Not Paid OC Loans</c:v>
                </c:pt>
              </c:strCache>
            </c:strRef>
          </c:tx>
          <c:spPr>
            <a:solidFill>
              <a:schemeClr val="accent2"/>
            </a:solidFill>
            <a:ln>
              <a:noFill/>
            </a:ln>
            <a:effectLst/>
          </c:spPr>
          <c:invertIfNegative val="0"/>
          <c:cat>
            <c:strRef>
              <c:f>PV!$H$4:$H$5</c:f>
              <c:strCache>
                <c:ptCount val="2"/>
                <c:pt idx="0">
                  <c:v>Eastern Region</c:v>
                </c:pt>
                <c:pt idx="1">
                  <c:v>Uva Region</c:v>
                </c:pt>
              </c:strCache>
            </c:strRef>
          </c:cat>
          <c:val>
            <c:numRef>
              <c:f>PV!$J$4:$J$5</c:f>
              <c:numCache>
                <c:formatCode>General</c:formatCode>
                <c:ptCount val="2"/>
                <c:pt idx="0">
                  <c:v>89</c:v>
                </c:pt>
                <c:pt idx="1">
                  <c:v>194</c:v>
                </c:pt>
              </c:numCache>
            </c:numRef>
          </c:val>
          <c:extLst>
            <c:ext xmlns:c16="http://schemas.microsoft.com/office/drawing/2014/chart" uri="{C3380CC4-5D6E-409C-BE32-E72D297353CC}">
              <c16:uniqueId val="{00000001-C5FC-4B0B-909F-7D37E933FD0A}"/>
            </c:ext>
          </c:extLst>
        </c:ser>
        <c:dLbls>
          <c:showLegendKey val="0"/>
          <c:showVal val="0"/>
          <c:showCatName val="0"/>
          <c:showSerName val="0"/>
          <c:showPercent val="0"/>
          <c:showBubbleSize val="0"/>
        </c:dLbls>
        <c:gapWidth val="219"/>
        <c:overlap val="-27"/>
        <c:axId val="1181470032"/>
        <c:axId val="986506736"/>
      </c:barChart>
      <c:lineChart>
        <c:grouping val="standard"/>
        <c:varyColors val="0"/>
        <c:ser>
          <c:idx val="2"/>
          <c:order val="2"/>
          <c:tx>
            <c:strRef>
              <c:f>PV!$L$3</c:f>
              <c:strCache>
                <c:ptCount val="1"/>
                <c:pt idx="0">
                  <c:v>Precentage</c:v>
                </c:pt>
              </c:strCache>
            </c:strRef>
          </c:tx>
          <c:spPr>
            <a:ln w="0" cap="rnd">
              <a:solidFill>
                <a:schemeClr val="bg1">
                  <a:lumMod val="95000"/>
                </a:schemeClr>
              </a:solidFill>
              <a:round/>
            </a:ln>
            <a:effectLst/>
          </c:spPr>
          <c:marker>
            <c:symbol val="none"/>
          </c:marker>
          <c:dPt>
            <c:idx val="1"/>
            <c:marker>
              <c:symbol val="none"/>
            </c:marker>
            <c:bubble3D val="0"/>
            <c:spPr>
              <a:ln w="0" cap="rnd">
                <a:solidFill>
                  <a:schemeClr val="bg1"/>
                </a:solidFill>
                <a:round/>
              </a:ln>
              <a:effectLst/>
            </c:spPr>
            <c:extLst>
              <c:ext xmlns:c16="http://schemas.microsoft.com/office/drawing/2014/chart" uri="{C3380CC4-5D6E-409C-BE32-E72D297353CC}">
                <c16:uniqueId val="{00000003-C5FC-4B0B-909F-7D37E933FD0A}"/>
              </c:ext>
            </c:extLst>
          </c:dPt>
          <c:cat>
            <c:strRef>
              <c:f>PV!$H$4:$H$5</c:f>
              <c:strCache>
                <c:ptCount val="2"/>
                <c:pt idx="0">
                  <c:v>Eastern Region</c:v>
                </c:pt>
                <c:pt idx="1">
                  <c:v>Uva Region</c:v>
                </c:pt>
              </c:strCache>
            </c:strRef>
          </c:cat>
          <c:val>
            <c:numRef>
              <c:f>PV!$L$4:$L$5</c:f>
              <c:numCache>
                <c:formatCode>0%</c:formatCode>
                <c:ptCount val="2"/>
                <c:pt idx="0">
                  <c:v>0.43414634146341463</c:v>
                </c:pt>
                <c:pt idx="1">
                  <c:v>0.61587301587301591</c:v>
                </c:pt>
              </c:numCache>
            </c:numRef>
          </c:val>
          <c:smooth val="0"/>
          <c:extLst>
            <c:ext xmlns:c16="http://schemas.microsoft.com/office/drawing/2014/chart" uri="{C3380CC4-5D6E-409C-BE32-E72D297353CC}">
              <c16:uniqueId val="{00000004-C5FC-4B0B-909F-7D37E933FD0A}"/>
            </c:ext>
          </c:extLst>
        </c:ser>
        <c:dLbls>
          <c:showLegendKey val="0"/>
          <c:showVal val="0"/>
          <c:showCatName val="0"/>
          <c:showSerName val="0"/>
          <c:showPercent val="0"/>
          <c:showBubbleSize val="0"/>
        </c:dLbls>
        <c:marker val="1"/>
        <c:smooth val="0"/>
        <c:axId val="1181467712"/>
        <c:axId val="986517776"/>
      </c:lineChart>
      <c:catAx>
        <c:axId val="1181470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506736"/>
        <c:crosses val="autoZero"/>
        <c:auto val="1"/>
        <c:lblAlgn val="ctr"/>
        <c:lblOffset val="100"/>
        <c:noMultiLvlLbl val="0"/>
      </c:catAx>
      <c:valAx>
        <c:axId val="98650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470032"/>
        <c:crosses val="autoZero"/>
        <c:crossBetween val="between"/>
      </c:valAx>
      <c:valAx>
        <c:axId val="98651777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467712"/>
        <c:crosses val="max"/>
        <c:crossBetween val="between"/>
      </c:valAx>
      <c:catAx>
        <c:axId val="1181467712"/>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517776"/>
        <c:crosses val="max"/>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Gross Arrears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PV!$AT$3</c:f>
              <c:strCache>
                <c:ptCount val="1"/>
                <c:pt idx="0">
                  <c:v>Gross Arrears</c:v>
                </c:pt>
              </c:strCache>
            </c:strRef>
          </c:tx>
          <c:spPr>
            <a:solidFill>
              <a:schemeClr val="accent1"/>
            </a:solidFill>
            <a:ln>
              <a:noFill/>
            </a:ln>
            <a:effectLst/>
          </c:spPr>
          <c:invertIfNegative val="0"/>
          <c:cat>
            <c:strRef>
              <c:f>PV!$AR$4:$AR$5</c:f>
              <c:strCache>
                <c:ptCount val="2"/>
                <c:pt idx="0">
                  <c:v>Eastern Region</c:v>
                </c:pt>
                <c:pt idx="1">
                  <c:v>Uva Region</c:v>
                </c:pt>
              </c:strCache>
            </c:strRef>
          </c:cat>
          <c:val>
            <c:numRef>
              <c:f>PV!$AT$4:$AT$5</c:f>
              <c:numCache>
                <c:formatCode>_-[$LKR]\ * #,##0.00_-;\-[$LKR]\ * #,##0.00_-;_-[$LKR]\ * "-"??_-;_-@_-</c:formatCode>
                <c:ptCount val="2"/>
                <c:pt idx="0">
                  <c:v>3113414</c:v>
                </c:pt>
                <c:pt idx="1">
                  <c:v>3930242</c:v>
                </c:pt>
              </c:numCache>
            </c:numRef>
          </c:val>
          <c:extLst>
            <c:ext xmlns:c16="http://schemas.microsoft.com/office/drawing/2014/chart" uri="{C3380CC4-5D6E-409C-BE32-E72D297353CC}">
              <c16:uniqueId val="{00000000-C901-4D8F-9448-BFBDBA61A2CC}"/>
            </c:ext>
          </c:extLst>
        </c:ser>
        <c:dLbls>
          <c:showLegendKey val="0"/>
          <c:showVal val="0"/>
          <c:showCatName val="0"/>
          <c:showSerName val="0"/>
          <c:showPercent val="0"/>
          <c:showBubbleSize val="0"/>
        </c:dLbls>
        <c:gapWidth val="219"/>
        <c:overlap val="-27"/>
        <c:axId val="1196526416"/>
        <c:axId val="986564816"/>
      </c:barChart>
      <c:lineChart>
        <c:grouping val="standard"/>
        <c:varyColors val="0"/>
        <c:ser>
          <c:idx val="1"/>
          <c:order val="1"/>
          <c:tx>
            <c:strRef>
              <c:f>PV!$AU$3</c:f>
              <c:strCache>
                <c:ptCount val="1"/>
                <c:pt idx="0">
                  <c:v>Precentage</c:v>
                </c:pt>
              </c:strCache>
            </c:strRef>
          </c:tx>
          <c:spPr>
            <a:ln w="28575" cap="rnd">
              <a:solidFill>
                <a:schemeClr val="bg1"/>
              </a:solidFill>
              <a:round/>
            </a:ln>
            <a:effectLst/>
          </c:spPr>
          <c:marker>
            <c:symbol val="none"/>
          </c:marker>
          <c:cat>
            <c:strRef>
              <c:f>PV!$AR$4:$AR$5</c:f>
              <c:strCache>
                <c:ptCount val="2"/>
                <c:pt idx="0">
                  <c:v>Eastern Region</c:v>
                </c:pt>
                <c:pt idx="1">
                  <c:v>Uva Region</c:v>
                </c:pt>
              </c:strCache>
            </c:strRef>
          </c:cat>
          <c:val>
            <c:numRef>
              <c:f>PV!$AU$4:$AU$5</c:f>
              <c:numCache>
                <c:formatCode>0%</c:formatCode>
                <c:ptCount val="2"/>
                <c:pt idx="0">
                  <c:v>0.44201675947831637</c:v>
                </c:pt>
                <c:pt idx="1">
                  <c:v>0.55798324052168358</c:v>
                </c:pt>
              </c:numCache>
            </c:numRef>
          </c:val>
          <c:smooth val="0"/>
          <c:extLst>
            <c:ext xmlns:c16="http://schemas.microsoft.com/office/drawing/2014/chart" uri="{C3380CC4-5D6E-409C-BE32-E72D297353CC}">
              <c16:uniqueId val="{00000001-C901-4D8F-9448-BFBDBA61A2CC}"/>
            </c:ext>
          </c:extLst>
        </c:ser>
        <c:dLbls>
          <c:showLegendKey val="0"/>
          <c:showVal val="0"/>
          <c:showCatName val="0"/>
          <c:showSerName val="0"/>
          <c:showPercent val="0"/>
          <c:showBubbleSize val="0"/>
        </c:dLbls>
        <c:marker val="1"/>
        <c:smooth val="0"/>
        <c:axId val="1196528736"/>
        <c:axId val="986575376"/>
      </c:lineChart>
      <c:catAx>
        <c:axId val="119652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564816"/>
        <c:crosses val="autoZero"/>
        <c:auto val="1"/>
        <c:lblAlgn val="ctr"/>
        <c:lblOffset val="100"/>
        <c:noMultiLvlLbl val="0"/>
      </c:catAx>
      <c:valAx>
        <c:axId val="986564816"/>
        <c:scaling>
          <c:orientation val="minMax"/>
        </c:scaling>
        <c:delete val="0"/>
        <c:axPos val="l"/>
        <c:majorGridlines>
          <c:spPr>
            <a:ln w="9525" cap="flat" cmpd="sng" algn="ctr">
              <a:solidFill>
                <a:schemeClr val="tx1">
                  <a:lumMod val="15000"/>
                  <a:lumOff val="85000"/>
                </a:schemeClr>
              </a:solidFill>
              <a:round/>
            </a:ln>
            <a:effectLst/>
          </c:spPr>
        </c:majorGridlines>
        <c:numFmt formatCode="_-[$LKR]\ * #,##0.00_-;\-[$LKR]\ * #,##0.00_-;_-[$LKR]\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526416"/>
        <c:crosses val="autoZero"/>
        <c:crossBetween val="between"/>
      </c:valAx>
      <c:valAx>
        <c:axId val="98657537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528736"/>
        <c:crosses val="max"/>
        <c:crossBetween val="between"/>
      </c:valAx>
      <c:catAx>
        <c:axId val="1196528736"/>
        <c:scaling>
          <c:orientation val="minMax"/>
        </c:scaling>
        <c:delete val="1"/>
        <c:axPos val="b"/>
        <c:numFmt formatCode="General" sourceLinked="1"/>
        <c:majorTickMark val="none"/>
        <c:minorTickMark val="none"/>
        <c:tickLblPos val="nextTo"/>
        <c:crossAx val="986575376"/>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Zero Buket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PV!$AS$13</c:f>
              <c:strCache>
                <c:ptCount val="1"/>
                <c:pt idx="0">
                  <c:v>Loans</c:v>
                </c:pt>
              </c:strCache>
            </c:strRef>
          </c:tx>
          <c:spPr>
            <a:solidFill>
              <a:schemeClr val="accent1"/>
            </a:solidFill>
            <a:ln>
              <a:noFill/>
            </a:ln>
            <a:effectLst/>
          </c:spPr>
          <c:invertIfNegative val="0"/>
          <c:cat>
            <c:strRef>
              <c:f>PV!$AR$14:$AR$15</c:f>
              <c:strCache>
                <c:ptCount val="2"/>
                <c:pt idx="0">
                  <c:v>Eastern Region</c:v>
                </c:pt>
                <c:pt idx="1">
                  <c:v>Uva Region</c:v>
                </c:pt>
              </c:strCache>
            </c:strRef>
          </c:cat>
          <c:val>
            <c:numRef>
              <c:f>PV!$AS$14:$AS$15</c:f>
              <c:numCache>
                <c:formatCode>General</c:formatCode>
                <c:ptCount val="2"/>
                <c:pt idx="0">
                  <c:v>796</c:v>
                </c:pt>
                <c:pt idx="1">
                  <c:v>740</c:v>
                </c:pt>
              </c:numCache>
            </c:numRef>
          </c:val>
          <c:extLst>
            <c:ext xmlns:c16="http://schemas.microsoft.com/office/drawing/2014/chart" uri="{C3380CC4-5D6E-409C-BE32-E72D297353CC}">
              <c16:uniqueId val="{00000000-90EC-4FDA-9DA4-070955AD34AD}"/>
            </c:ext>
          </c:extLst>
        </c:ser>
        <c:ser>
          <c:idx val="1"/>
          <c:order val="1"/>
          <c:tx>
            <c:strRef>
              <c:f>PV!$AT$13</c:f>
              <c:strCache>
                <c:ptCount val="1"/>
                <c:pt idx="0">
                  <c:v>Zero Buket</c:v>
                </c:pt>
              </c:strCache>
            </c:strRef>
          </c:tx>
          <c:spPr>
            <a:solidFill>
              <a:schemeClr val="accent2"/>
            </a:solidFill>
            <a:ln>
              <a:noFill/>
            </a:ln>
            <a:effectLst/>
          </c:spPr>
          <c:invertIfNegative val="0"/>
          <c:cat>
            <c:strRef>
              <c:f>PV!$AR$14:$AR$15</c:f>
              <c:strCache>
                <c:ptCount val="2"/>
                <c:pt idx="0">
                  <c:v>Eastern Region</c:v>
                </c:pt>
                <c:pt idx="1">
                  <c:v>Uva Region</c:v>
                </c:pt>
              </c:strCache>
            </c:strRef>
          </c:cat>
          <c:val>
            <c:numRef>
              <c:f>PV!$AT$14:$AT$15</c:f>
              <c:numCache>
                <c:formatCode>General</c:formatCode>
                <c:ptCount val="2"/>
                <c:pt idx="0">
                  <c:v>507</c:v>
                </c:pt>
                <c:pt idx="1">
                  <c:v>312</c:v>
                </c:pt>
              </c:numCache>
            </c:numRef>
          </c:val>
          <c:extLst>
            <c:ext xmlns:c16="http://schemas.microsoft.com/office/drawing/2014/chart" uri="{C3380CC4-5D6E-409C-BE32-E72D297353CC}">
              <c16:uniqueId val="{00000001-90EC-4FDA-9DA4-070955AD34AD}"/>
            </c:ext>
          </c:extLst>
        </c:ser>
        <c:dLbls>
          <c:showLegendKey val="0"/>
          <c:showVal val="0"/>
          <c:showCatName val="0"/>
          <c:showSerName val="0"/>
          <c:showPercent val="0"/>
          <c:showBubbleSize val="0"/>
        </c:dLbls>
        <c:gapWidth val="219"/>
        <c:overlap val="-27"/>
        <c:axId val="1143914192"/>
        <c:axId val="986571536"/>
      </c:barChart>
      <c:catAx>
        <c:axId val="114391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571536"/>
        <c:crosses val="autoZero"/>
        <c:auto val="1"/>
        <c:lblAlgn val="ctr"/>
        <c:lblOffset val="100"/>
        <c:noMultiLvlLbl val="0"/>
      </c:catAx>
      <c:valAx>
        <c:axId val="98657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914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Zero Bucket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PV!$AU$13</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80-4D14-9CA7-93C8FFAD2A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80-4D14-9CA7-93C8FFAD2A2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PV!$AR$14:$AR$15</c:f>
              <c:strCache>
                <c:ptCount val="2"/>
                <c:pt idx="0">
                  <c:v>Eastern Region</c:v>
                </c:pt>
                <c:pt idx="1">
                  <c:v>Uva Region</c:v>
                </c:pt>
              </c:strCache>
            </c:strRef>
          </c:cat>
          <c:val>
            <c:numRef>
              <c:f>PV!$AU$14:$AU$15</c:f>
              <c:numCache>
                <c:formatCode>0%</c:formatCode>
                <c:ptCount val="2"/>
                <c:pt idx="0">
                  <c:v>0.61904761904761907</c:v>
                </c:pt>
                <c:pt idx="1">
                  <c:v>0.38095238095238093</c:v>
                </c:pt>
              </c:numCache>
            </c:numRef>
          </c:val>
          <c:extLst>
            <c:ext xmlns:c16="http://schemas.microsoft.com/office/drawing/2014/chart" uri="{C3380CC4-5D6E-409C-BE32-E72D297353CC}">
              <c16:uniqueId val="{00000004-AD80-4D14-9CA7-93C8FFAD2A23}"/>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Active And OC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PV!$AG$4</c:f>
              <c:strCache>
                <c:ptCount val="1"/>
                <c:pt idx="0">
                  <c:v>ALL_Loans</c:v>
                </c:pt>
              </c:strCache>
            </c:strRef>
          </c:tx>
          <c:spPr>
            <a:solidFill>
              <a:schemeClr val="accent1"/>
            </a:solidFill>
            <a:ln>
              <a:noFill/>
            </a:ln>
            <a:effectLst/>
          </c:spPr>
          <c:invertIfNegative val="0"/>
          <c:cat>
            <c:strRef>
              <c:f>PV!$AF$5:$AF$6</c:f>
              <c:strCache>
                <c:ptCount val="2"/>
                <c:pt idx="0">
                  <c:v>Eastern Region</c:v>
                </c:pt>
                <c:pt idx="1">
                  <c:v>Uva Region</c:v>
                </c:pt>
              </c:strCache>
            </c:strRef>
          </c:cat>
          <c:val>
            <c:numRef>
              <c:f>PV!$AG$5:$AG$6</c:f>
              <c:numCache>
                <c:formatCode>General</c:formatCode>
                <c:ptCount val="2"/>
                <c:pt idx="0">
                  <c:v>591</c:v>
                </c:pt>
                <c:pt idx="1">
                  <c:v>425</c:v>
                </c:pt>
              </c:numCache>
            </c:numRef>
          </c:val>
          <c:extLst>
            <c:ext xmlns:c16="http://schemas.microsoft.com/office/drawing/2014/chart" uri="{C3380CC4-5D6E-409C-BE32-E72D297353CC}">
              <c16:uniqueId val="{00000000-8CB7-41BC-99C8-150C9ED019A3}"/>
            </c:ext>
          </c:extLst>
        </c:ser>
        <c:ser>
          <c:idx val="1"/>
          <c:order val="1"/>
          <c:tx>
            <c:strRef>
              <c:f>PV!$AH$4</c:f>
              <c:strCache>
                <c:ptCount val="1"/>
                <c:pt idx="0">
                  <c:v>Loans</c:v>
                </c:pt>
              </c:strCache>
            </c:strRef>
          </c:tx>
          <c:spPr>
            <a:solidFill>
              <a:schemeClr val="accent2"/>
            </a:solidFill>
            <a:ln>
              <a:noFill/>
            </a:ln>
            <a:effectLst/>
          </c:spPr>
          <c:invertIfNegative val="0"/>
          <c:cat>
            <c:strRef>
              <c:f>PV!$AF$5:$AF$6</c:f>
              <c:strCache>
                <c:ptCount val="2"/>
                <c:pt idx="0">
                  <c:v>Eastern Region</c:v>
                </c:pt>
                <c:pt idx="1">
                  <c:v>Uva Region</c:v>
                </c:pt>
              </c:strCache>
            </c:strRef>
          </c:cat>
          <c:val>
            <c:numRef>
              <c:f>PV!$AH$5:$AH$6</c:f>
              <c:numCache>
                <c:formatCode>General</c:formatCode>
                <c:ptCount val="2"/>
                <c:pt idx="0">
                  <c:v>565</c:v>
                </c:pt>
                <c:pt idx="1">
                  <c:v>403</c:v>
                </c:pt>
              </c:numCache>
            </c:numRef>
          </c:val>
          <c:extLst>
            <c:ext xmlns:c16="http://schemas.microsoft.com/office/drawing/2014/chart" uri="{C3380CC4-5D6E-409C-BE32-E72D297353CC}">
              <c16:uniqueId val="{00000001-8CB7-41BC-99C8-150C9ED019A3}"/>
            </c:ext>
          </c:extLst>
        </c:ser>
        <c:dLbls>
          <c:showLegendKey val="0"/>
          <c:showVal val="0"/>
          <c:showCatName val="0"/>
          <c:showSerName val="0"/>
          <c:showPercent val="0"/>
          <c:showBubbleSize val="0"/>
        </c:dLbls>
        <c:gapWidth val="219"/>
        <c:overlap val="-27"/>
        <c:axId val="1181452400"/>
        <c:axId val="986565776"/>
      </c:barChart>
      <c:catAx>
        <c:axId val="118145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565776"/>
        <c:crosses val="autoZero"/>
        <c:auto val="1"/>
        <c:lblAlgn val="ctr"/>
        <c:lblOffset val="100"/>
        <c:noMultiLvlLbl val="0"/>
      </c:catAx>
      <c:valAx>
        <c:axId val="98656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4524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Active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PV!$AH$16</c:f>
              <c:strCache>
                <c:ptCount val="1"/>
                <c:pt idx="0">
                  <c:v>Precentage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3F-4CC2-B1CB-872A0EA4E1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3F-4CC2-B1CB-872A0EA4E1B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PV!$AF$17:$AF$18</c:f>
              <c:strCache>
                <c:ptCount val="2"/>
                <c:pt idx="0">
                  <c:v>Eastern Region</c:v>
                </c:pt>
                <c:pt idx="1">
                  <c:v>Uva Region</c:v>
                </c:pt>
              </c:strCache>
            </c:strRef>
          </c:cat>
          <c:val>
            <c:numRef>
              <c:f>PV!$AH$17:$AH$18</c:f>
              <c:numCache>
                <c:formatCode>0%</c:formatCode>
                <c:ptCount val="2"/>
                <c:pt idx="0">
                  <c:v>0.58169291338582674</c:v>
                </c:pt>
                <c:pt idx="1">
                  <c:v>0.41830708661417321</c:v>
                </c:pt>
              </c:numCache>
            </c:numRef>
          </c:val>
          <c:extLst>
            <c:ext xmlns:c16="http://schemas.microsoft.com/office/drawing/2014/chart" uri="{C3380CC4-5D6E-409C-BE32-E72D297353CC}">
              <c16:uniqueId val="{00000004-B13F-4CC2-B1CB-872A0EA4E1B1}"/>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1.jpeg"/><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6</xdr:col>
      <xdr:colOff>0</xdr:colOff>
      <xdr:row>10</xdr:row>
      <xdr:rowOff>125730</xdr:rowOff>
    </xdr:from>
    <xdr:to>
      <xdr:col>11</xdr:col>
      <xdr:colOff>312420</xdr:colOff>
      <xdr:row>25</xdr:row>
      <xdr:rowOff>125730</xdr:rowOff>
    </xdr:to>
    <xdr:graphicFrame macro="">
      <xdr:nvGraphicFramePr>
        <xdr:cNvPr id="2" name="Chart 1">
          <a:extLst>
            <a:ext uri="{FF2B5EF4-FFF2-40B4-BE49-F238E27FC236}">
              <a16:creationId xmlns:a16="http://schemas.microsoft.com/office/drawing/2014/main" id="{95CB8212-8C4C-A120-3185-8D88A923AA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183167</xdr:colOff>
      <xdr:row>10</xdr:row>
      <xdr:rowOff>99563</xdr:rowOff>
    </xdr:from>
    <xdr:to>
      <xdr:col>5</xdr:col>
      <xdr:colOff>762287</xdr:colOff>
      <xdr:row>25</xdr:row>
      <xdr:rowOff>99563</xdr:rowOff>
    </xdr:to>
    <xdr:graphicFrame macro="">
      <xdr:nvGraphicFramePr>
        <xdr:cNvPr id="6" name="Chart 5">
          <a:extLst>
            <a:ext uri="{FF2B5EF4-FFF2-40B4-BE49-F238E27FC236}">
              <a16:creationId xmlns:a16="http://schemas.microsoft.com/office/drawing/2014/main" id="{DDA4D867-94CD-360A-34E4-9F8AFEF332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426720</xdr:colOff>
      <xdr:row>10</xdr:row>
      <xdr:rowOff>87630</xdr:rowOff>
    </xdr:from>
    <xdr:to>
      <xdr:col>19</xdr:col>
      <xdr:colOff>30480</xdr:colOff>
      <xdr:row>25</xdr:row>
      <xdr:rowOff>87630</xdr:rowOff>
    </xdr:to>
    <xdr:graphicFrame macro="">
      <xdr:nvGraphicFramePr>
        <xdr:cNvPr id="8" name="Chart 7">
          <a:extLst>
            <a:ext uri="{FF2B5EF4-FFF2-40B4-BE49-F238E27FC236}">
              <a16:creationId xmlns:a16="http://schemas.microsoft.com/office/drawing/2014/main" id="{B0C4DF4A-5A3A-CAB6-12B9-49F010AFB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97046</xdr:colOff>
      <xdr:row>12</xdr:row>
      <xdr:rowOff>109268</xdr:rowOff>
    </xdr:from>
    <xdr:to>
      <xdr:col>26</xdr:col>
      <xdr:colOff>355839</xdr:colOff>
      <xdr:row>27</xdr:row>
      <xdr:rowOff>156714</xdr:rowOff>
    </xdr:to>
    <xdr:graphicFrame macro="">
      <xdr:nvGraphicFramePr>
        <xdr:cNvPr id="11" name="Chart 10">
          <a:extLst>
            <a:ext uri="{FF2B5EF4-FFF2-40B4-BE49-F238E27FC236}">
              <a16:creationId xmlns:a16="http://schemas.microsoft.com/office/drawing/2014/main" id="{068776D6-14E9-6B5B-EEB3-742DD673C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593066</xdr:colOff>
      <xdr:row>20</xdr:row>
      <xdr:rowOff>173965</xdr:rowOff>
    </xdr:from>
    <xdr:to>
      <xdr:col>33</xdr:col>
      <xdr:colOff>190500</xdr:colOff>
      <xdr:row>36</xdr:row>
      <xdr:rowOff>41694</xdr:rowOff>
    </xdr:to>
    <xdr:graphicFrame macro="">
      <xdr:nvGraphicFramePr>
        <xdr:cNvPr id="14" name="Chart 13">
          <a:extLst>
            <a:ext uri="{FF2B5EF4-FFF2-40B4-BE49-F238E27FC236}">
              <a16:creationId xmlns:a16="http://schemas.microsoft.com/office/drawing/2014/main" id="{35C6DC6E-E169-0E9C-0AE9-7305E1840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49</xdr:col>
      <xdr:colOff>219255</xdr:colOff>
      <xdr:row>0</xdr:row>
      <xdr:rowOff>159588</xdr:rowOff>
    </xdr:from>
    <xdr:to>
      <xdr:col>56</xdr:col>
      <xdr:colOff>513991</xdr:colOff>
      <xdr:row>16</xdr:row>
      <xdr:rowOff>27316</xdr:rowOff>
    </xdr:to>
    <xdr:graphicFrame macro="">
      <xdr:nvGraphicFramePr>
        <xdr:cNvPr id="15" name="Chart 14">
          <a:extLst>
            <a:ext uri="{FF2B5EF4-FFF2-40B4-BE49-F238E27FC236}">
              <a16:creationId xmlns:a16="http://schemas.microsoft.com/office/drawing/2014/main" id="{49544BEE-FD75-CEED-B976-A1CA0CE32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49</xdr:col>
      <xdr:colOff>226443</xdr:colOff>
      <xdr:row>16</xdr:row>
      <xdr:rowOff>116456</xdr:rowOff>
    </xdr:from>
    <xdr:to>
      <xdr:col>56</xdr:col>
      <xdr:colOff>521179</xdr:colOff>
      <xdr:row>31</xdr:row>
      <xdr:rowOff>163902</xdr:rowOff>
    </xdr:to>
    <xdr:graphicFrame macro="">
      <xdr:nvGraphicFramePr>
        <xdr:cNvPr id="16" name="Chart 15">
          <a:extLst>
            <a:ext uri="{FF2B5EF4-FFF2-40B4-BE49-F238E27FC236}">
              <a16:creationId xmlns:a16="http://schemas.microsoft.com/office/drawing/2014/main" id="{4E00ABA9-06CB-9822-C189-1EAC7C2F3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42</xdr:col>
      <xdr:colOff>319897</xdr:colOff>
      <xdr:row>16</xdr:row>
      <xdr:rowOff>87702</xdr:rowOff>
    </xdr:from>
    <xdr:to>
      <xdr:col>48</xdr:col>
      <xdr:colOff>585878</xdr:colOff>
      <xdr:row>31</xdr:row>
      <xdr:rowOff>135148</xdr:rowOff>
    </xdr:to>
    <xdr:graphicFrame macro="">
      <xdr:nvGraphicFramePr>
        <xdr:cNvPr id="17" name="Chart 16">
          <a:extLst>
            <a:ext uri="{FF2B5EF4-FFF2-40B4-BE49-F238E27FC236}">
              <a16:creationId xmlns:a16="http://schemas.microsoft.com/office/drawing/2014/main" id="{034E37FB-6C7E-6961-62BB-3FA27E1228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133865</xdr:colOff>
      <xdr:row>36</xdr:row>
      <xdr:rowOff>152399</xdr:rowOff>
    </xdr:from>
    <xdr:to>
      <xdr:col>33</xdr:col>
      <xdr:colOff>339811</xdr:colOff>
      <xdr:row>51</xdr:row>
      <xdr:rowOff>115329</xdr:rowOff>
    </xdr:to>
    <xdr:graphicFrame macro="">
      <xdr:nvGraphicFramePr>
        <xdr:cNvPr id="4" name="Chart 3">
          <a:extLst>
            <a:ext uri="{FF2B5EF4-FFF2-40B4-BE49-F238E27FC236}">
              <a16:creationId xmlns:a16="http://schemas.microsoft.com/office/drawing/2014/main" id="{D8E3111F-DF2D-9F8E-5B54-A2090794E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92676</xdr:colOff>
      <xdr:row>52</xdr:row>
      <xdr:rowOff>8237</xdr:rowOff>
    </xdr:from>
    <xdr:to>
      <xdr:col>33</xdr:col>
      <xdr:colOff>298622</xdr:colOff>
      <xdr:row>66</xdr:row>
      <xdr:rowOff>156518</xdr:rowOff>
    </xdr:to>
    <xdr:graphicFrame macro="">
      <xdr:nvGraphicFramePr>
        <xdr:cNvPr id="5" name="Chart 4">
          <a:extLst>
            <a:ext uri="{FF2B5EF4-FFF2-40B4-BE49-F238E27FC236}">
              <a16:creationId xmlns:a16="http://schemas.microsoft.com/office/drawing/2014/main" id="{4D1A5A0D-1F7C-1E2A-41B8-894AEE27D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27</xdr:col>
      <xdr:colOff>41190</xdr:colOff>
      <xdr:row>67</xdr:row>
      <xdr:rowOff>59725</xdr:rowOff>
    </xdr:from>
    <xdr:to>
      <xdr:col>33</xdr:col>
      <xdr:colOff>247136</xdr:colOff>
      <xdr:row>82</xdr:row>
      <xdr:rowOff>22655</xdr:rowOff>
    </xdr:to>
    <xdr:graphicFrame macro="">
      <xdr:nvGraphicFramePr>
        <xdr:cNvPr id="7" name="Chart 6">
          <a:extLst>
            <a:ext uri="{FF2B5EF4-FFF2-40B4-BE49-F238E27FC236}">
              <a16:creationId xmlns:a16="http://schemas.microsoft.com/office/drawing/2014/main" id="{3EAE4DCD-E3CC-E1C6-EB23-0C2A873F6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27</xdr:col>
      <xdr:colOff>61783</xdr:colOff>
      <xdr:row>82</xdr:row>
      <xdr:rowOff>172995</xdr:rowOff>
    </xdr:from>
    <xdr:to>
      <xdr:col>33</xdr:col>
      <xdr:colOff>267729</xdr:colOff>
      <xdr:row>97</xdr:row>
      <xdr:rowOff>135925</xdr:rowOff>
    </xdr:to>
    <xdr:graphicFrame macro="">
      <xdr:nvGraphicFramePr>
        <xdr:cNvPr id="9" name="Chart 8">
          <a:extLst>
            <a:ext uri="{FF2B5EF4-FFF2-40B4-BE49-F238E27FC236}">
              <a16:creationId xmlns:a16="http://schemas.microsoft.com/office/drawing/2014/main" id="{158AB11E-23D8-0B92-53C4-EC1F7CAAE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9179</xdr:colOff>
      <xdr:row>0</xdr:row>
      <xdr:rowOff>9179</xdr:rowOff>
    </xdr:from>
    <xdr:to>
      <xdr:col>28</xdr:col>
      <xdr:colOff>238697</xdr:colOff>
      <xdr:row>33</xdr:row>
      <xdr:rowOff>174433</xdr:rowOff>
    </xdr:to>
    <xdr:sp macro="" textlink="">
      <xdr:nvSpPr>
        <xdr:cNvPr id="27" name="Rectangle 26">
          <a:extLst>
            <a:ext uri="{FF2B5EF4-FFF2-40B4-BE49-F238E27FC236}">
              <a16:creationId xmlns:a16="http://schemas.microsoft.com/office/drawing/2014/main" id="{4760F077-DC55-526E-87D6-8C6C9B4BF637}"/>
            </a:ext>
          </a:extLst>
        </xdr:cNvPr>
        <xdr:cNvSpPr/>
      </xdr:nvSpPr>
      <xdr:spPr>
        <a:xfrm>
          <a:off x="9179" y="9179"/>
          <a:ext cx="17195494" cy="61235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32386</xdr:colOff>
      <xdr:row>3</xdr:row>
      <xdr:rowOff>24765</xdr:rowOff>
    </xdr:from>
    <xdr:to>
      <xdr:col>5</xdr:col>
      <xdr:colOff>238126</xdr:colOff>
      <xdr:row>18</xdr:row>
      <xdr:rowOff>104775</xdr:rowOff>
    </xdr:to>
    <xdr:graphicFrame macro="">
      <xdr:nvGraphicFramePr>
        <xdr:cNvPr id="2" name="Chart 1">
          <a:extLst>
            <a:ext uri="{FF2B5EF4-FFF2-40B4-BE49-F238E27FC236}">
              <a16:creationId xmlns:a16="http://schemas.microsoft.com/office/drawing/2014/main" id="{8D64EDC4-AB2C-4C80-A03E-3DBB4FD79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276569</xdr:colOff>
      <xdr:row>3</xdr:row>
      <xdr:rowOff>23336</xdr:rowOff>
    </xdr:from>
    <xdr:to>
      <xdr:col>12</xdr:col>
      <xdr:colOff>597358</xdr:colOff>
      <xdr:row>18</xdr:row>
      <xdr:rowOff>108857</xdr:rowOff>
    </xdr:to>
    <xdr:graphicFrame macro="">
      <xdr:nvGraphicFramePr>
        <xdr:cNvPr id="3" name="Chart 2">
          <a:extLst>
            <a:ext uri="{FF2B5EF4-FFF2-40B4-BE49-F238E27FC236}">
              <a16:creationId xmlns:a16="http://schemas.microsoft.com/office/drawing/2014/main" id="{5D1F99CF-B843-42AE-943B-E099A6F5E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300874</xdr:colOff>
      <xdr:row>19</xdr:row>
      <xdr:rowOff>140649</xdr:rowOff>
    </xdr:from>
    <xdr:to>
      <xdr:col>27</xdr:col>
      <xdr:colOff>567573</xdr:colOff>
      <xdr:row>23</xdr:row>
      <xdr:rowOff>155889</xdr:rowOff>
    </xdr:to>
    <xdr:sp macro="" textlink="PV!B33">
      <xdr:nvSpPr>
        <xdr:cNvPr id="6" name="Rectangle 5">
          <a:extLst>
            <a:ext uri="{FF2B5EF4-FFF2-40B4-BE49-F238E27FC236}">
              <a16:creationId xmlns:a16="http://schemas.microsoft.com/office/drawing/2014/main" id="{B0A09BDF-1A8C-4DE5-88B1-F8FA06E59821}"/>
            </a:ext>
          </a:extLst>
        </xdr:cNvPr>
        <xdr:cNvSpPr/>
      </xdr:nvSpPr>
      <xdr:spPr>
        <a:xfrm>
          <a:off x="14843139" y="3528336"/>
          <a:ext cx="2084482" cy="74969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F76C2E-57EC-4B0A-85EA-63BD6A98AEF8}" type="TxLink">
            <a:rPr lang="en-US" sz="2000" b="1" i="0" u="none" strike="noStrike">
              <a:solidFill>
                <a:srgbClr val="000000"/>
              </a:solidFill>
              <a:latin typeface="Aptos Narrow"/>
            </a:rPr>
            <a:pPr algn="ctr"/>
            <a:t>520</a:t>
          </a:fld>
          <a:endParaRPr lang="en-GB" sz="2000" b="1"/>
        </a:p>
      </xdr:txBody>
    </xdr:sp>
    <xdr:clientData/>
  </xdr:twoCellAnchor>
  <xdr:twoCellAnchor>
    <xdr:from>
      <xdr:col>24</xdr:col>
      <xdr:colOff>567574</xdr:colOff>
      <xdr:row>19</xdr:row>
      <xdr:rowOff>40853</xdr:rowOff>
    </xdr:from>
    <xdr:to>
      <xdr:col>27</xdr:col>
      <xdr:colOff>225259</xdr:colOff>
      <xdr:row>21</xdr:row>
      <xdr:rowOff>118611</xdr:rowOff>
    </xdr:to>
    <xdr:sp macro="" textlink="">
      <xdr:nvSpPr>
        <xdr:cNvPr id="7" name="Rectangle 6">
          <a:extLst>
            <a:ext uri="{FF2B5EF4-FFF2-40B4-BE49-F238E27FC236}">
              <a16:creationId xmlns:a16="http://schemas.microsoft.com/office/drawing/2014/main" id="{07281941-53A4-4AF1-AE2F-0E14F7917964}"/>
            </a:ext>
          </a:extLst>
        </xdr:cNvPr>
        <xdr:cNvSpPr/>
      </xdr:nvSpPr>
      <xdr:spPr>
        <a:xfrm>
          <a:off x="15109839" y="3428540"/>
          <a:ext cx="1475468" cy="4449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1"/>
            <a:t>Total OC Loans</a:t>
          </a:r>
        </a:p>
      </xdr:txBody>
    </xdr:sp>
    <xdr:clientData/>
  </xdr:twoCellAnchor>
  <xdr:twoCellAnchor>
    <xdr:from>
      <xdr:col>20</xdr:col>
      <xdr:colOff>409758</xdr:colOff>
      <xdr:row>19</xdr:row>
      <xdr:rowOff>133028</xdr:rowOff>
    </xdr:from>
    <xdr:to>
      <xdr:col>24</xdr:col>
      <xdr:colOff>66857</xdr:colOff>
      <xdr:row>23</xdr:row>
      <xdr:rowOff>178749</xdr:rowOff>
    </xdr:to>
    <xdr:sp macro="" textlink="PV!AN19">
      <xdr:nvSpPr>
        <xdr:cNvPr id="8" name="Rectangle 7">
          <a:extLst>
            <a:ext uri="{FF2B5EF4-FFF2-40B4-BE49-F238E27FC236}">
              <a16:creationId xmlns:a16="http://schemas.microsoft.com/office/drawing/2014/main" id="{5B9B11C9-27FD-4195-883E-354378D7E6C8}"/>
            </a:ext>
          </a:extLst>
        </xdr:cNvPr>
        <xdr:cNvSpPr/>
      </xdr:nvSpPr>
      <xdr:spPr>
        <a:xfrm>
          <a:off x="12528312" y="3621703"/>
          <a:ext cx="2080810" cy="78017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2D13A70-FDEC-4DE4-B37F-436318872ADC}" type="TxLink">
            <a:rPr lang="en-US" sz="2000" b="1" i="0" u="none" strike="noStrike">
              <a:solidFill>
                <a:srgbClr val="000000"/>
              </a:solidFill>
              <a:latin typeface="Aptos Narrow"/>
            </a:rPr>
            <a:pPr algn="ctr"/>
            <a:t>1536</a:t>
          </a:fld>
          <a:endParaRPr lang="en-GB" sz="3600" b="1"/>
        </a:p>
      </xdr:txBody>
    </xdr:sp>
    <xdr:clientData/>
  </xdr:twoCellAnchor>
  <xdr:twoCellAnchor>
    <xdr:from>
      <xdr:col>21</xdr:col>
      <xdr:colOff>150678</xdr:colOff>
      <xdr:row>19</xdr:row>
      <xdr:rowOff>33233</xdr:rowOff>
    </xdr:from>
    <xdr:to>
      <xdr:col>23</xdr:col>
      <xdr:colOff>414291</xdr:colOff>
      <xdr:row>21</xdr:row>
      <xdr:rowOff>110991</xdr:rowOff>
    </xdr:to>
    <xdr:sp macro="" textlink="">
      <xdr:nvSpPr>
        <xdr:cNvPr id="9" name="Rectangle 8">
          <a:extLst>
            <a:ext uri="{FF2B5EF4-FFF2-40B4-BE49-F238E27FC236}">
              <a16:creationId xmlns:a16="http://schemas.microsoft.com/office/drawing/2014/main" id="{D89BD4F1-505D-4667-8145-699B53D257D5}"/>
            </a:ext>
          </a:extLst>
        </xdr:cNvPr>
        <xdr:cNvSpPr/>
      </xdr:nvSpPr>
      <xdr:spPr>
        <a:xfrm>
          <a:off x="12875160" y="3521908"/>
          <a:ext cx="1475468" cy="4449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1"/>
            <a:t>Total Loans</a:t>
          </a:r>
        </a:p>
      </xdr:txBody>
    </xdr:sp>
    <xdr:clientData/>
  </xdr:twoCellAnchor>
  <xdr:twoCellAnchor>
    <xdr:from>
      <xdr:col>20</xdr:col>
      <xdr:colOff>421585</xdr:colOff>
      <xdr:row>27</xdr:row>
      <xdr:rowOff>28921</xdr:rowOff>
    </xdr:from>
    <xdr:to>
      <xdr:col>24</xdr:col>
      <xdr:colOff>78684</xdr:colOff>
      <xdr:row>31</xdr:row>
      <xdr:rowOff>44161</xdr:rowOff>
    </xdr:to>
    <xdr:sp macro="" textlink="PV!AD21">
      <xdr:nvSpPr>
        <xdr:cNvPr id="10" name="Rectangle 9">
          <a:extLst>
            <a:ext uri="{FF2B5EF4-FFF2-40B4-BE49-F238E27FC236}">
              <a16:creationId xmlns:a16="http://schemas.microsoft.com/office/drawing/2014/main" id="{57129857-4607-4848-BAC1-8ABAE6E8AFEB}"/>
            </a:ext>
          </a:extLst>
        </xdr:cNvPr>
        <xdr:cNvSpPr/>
      </xdr:nvSpPr>
      <xdr:spPr>
        <a:xfrm>
          <a:off x="12626780" y="4831830"/>
          <a:ext cx="2098138" cy="74095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FF9E65-D7C1-47EB-B358-CB32F5B3F79F}" type="TxLink">
            <a:rPr lang="en-US" sz="2000" b="1" i="0" u="none" strike="noStrike">
              <a:solidFill>
                <a:srgbClr val="000000"/>
              </a:solidFill>
              <a:latin typeface="Aptos Narrow"/>
            </a:rPr>
            <a:pPr algn="ctr"/>
            <a:t>1016</a:t>
          </a:fld>
          <a:endParaRPr lang="en-GB" sz="3600" b="1"/>
        </a:p>
      </xdr:txBody>
    </xdr:sp>
    <xdr:clientData/>
  </xdr:twoCellAnchor>
  <xdr:twoCellAnchor>
    <xdr:from>
      <xdr:col>21</xdr:col>
      <xdr:colOff>139644</xdr:colOff>
      <xdr:row>26</xdr:row>
      <xdr:rowOff>112739</xdr:rowOff>
    </xdr:from>
    <xdr:to>
      <xdr:col>23</xdr:col>
      <xdr:colOff>403258</xdr:colOff>
      <xdr:row>29</xdr:row>
      <xdr:rowOff>6883</xdr:rowOff>
    </xdr:to>
    <xdr:sp macro="" textlink="">
      <xdr:nvSpPr>
        <xdr:cNvPr id="11" name="Rectangle 10">
          <a:extLst>
            <a:ext uri="{FF2B5EF4-FFF2-40B4-BE49-F238E27FC236}">
              <a16:creationId xmlns:a16="http://schemas.microsoft.com/office/drawing/2014/main" id="{8226AB90-61E6-4C21-A973-DFE718B7896E}"/>
            </a:ext>
          </a:extLst>
        </xdr:cNvPr>
        <xdr:cNvSpPr/>
      </xdr:nvSpPr>
      <xdr:spPr>
        <a:xfrm>
          <a:off x="12955099" y="4734220"/>
          <a:ext cx="1484133" cy="438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1"/>
            <a:t>Total Active Loans</a:t>
          </a:r>
        </a:p>
      </xdr:txBody>
    </xdr:sp>
    <xdr:clientData/>
  </xdr:twoCellAnchor>
  <xdr:twoCellAnchor>
    <xdr:from>
      <xdr:col>24</xdr:col>
      <xdr:colOff>304548</xdr:colOff>
      <xdr:row>27</xdr:row>
      <xdr:rowOff>14225</xdr:rowOff>
    </xdr:from>
    <xdr:to>
      <xdr:col>27</xdr:col>
      <xdr:colOff>571906</xdr:colOff>
      <xdr:row>31</xdr:row>
      <xdr:rowOff>29465</xdr:rowOff>
    </xdr:to>
    <xdr:sp macro="" textlink="PV!AO9">
      <xdr:nvSpPr>
        <xdr:cNvPr id="12" name="Rectangle 11">
          <a:extLst>
            <a:ext uri="{FF2B5EF4-FFF2-40B4-BE49-F238E27FC236}">
              <a16:creationId xmlns:a16="http://schemas.microsoft.com/office/drawing/2014/main" id="{D4135D7D-8FFD-4426-B457-C4050FF42273}"/>
            </a:ext>
          </a:extLst>
        </xdr:cNvPr>
        <xdr:cNvSpPr/>
      </xdr:nvSpPr>
      <xdr:spPr>
        <a:xfrm>
          <a:off x="14950782" y="4817134"/>
          <a:ext cx="2098137" cy="74095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256EFF6-34EF-457C-B4FA-52B273C8AB83}" type="TxLink">
            <a:rPr lang="en-US" sz="2000" b="1" i="0" u="none" strike="noStrike">
              <a:solidFill>
                <a:srgbClr val="000000"/>
              </a:solidFill>
              <a:latin typeface="Aptos Narrow"/>
            </a:rPr>
            <a:pPr algn="ctr"/>
            <a:t> LKR 7,043,656.00 </a:t>
          </a:fld>
          <a:endParaRPr lang="en-GB" sz="6000" b="1"/>
        </a:p>
      </xdr:txBody>
    </xdr:sp>
    <xdr:clientData/>
  </xdr:twoCellAnchor>
  <xdr:twoCellAnchor>
    <xdr:from>
      <xdr:col>24</xdr:col>
      <xdr:colOff>610007</xdr:colOff>
      <xdr:row>26</xdr:row>
      <xdr:rowOff>95857</xdr:rowOff>
    </xdr:from>
    <xdr:to>
      <xdr:col>27</xdr:col>
      <xdr:colOff>263361</xdr:colOff>
      <xdr:row>28</xdr:row>
      <xdr:rowOff>173615</xdr:rowOff>
    </xdr:to>
    <xdr:sp macro="" textlink="">
      <xdr:nvSpPr>
        <xdr:cNvPr id="13" name="Rectangle 12">
          <a:extLst>
            <a:ext uri="{FF2B5EF4-FFF2-40B4-BE49-F238E27FC236}">
              <a16:creationId xmlns:a16="http://schemas.microsoft.com/office/drawing/2014/main" id="{7D3DAA9A-2782-4EEC-BC49-C177CA14808F}"/>
            </a:ext>
          </a:extLst>
        </xdr:cNvPr>
        <xdr:cNvSpPr/>
      </xdr:nvSpPr>
      <xdr:spPr>
        <a:xfrm>
          <a:off x="15256241" y="4717338"/>
          <a:ext cx="1484133" cy="4406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b="1"/>
            <a:t>Gross Arrears</a:t>
          </a:r>
        </a:p>
      </xdr:txBody>
    </xdr:sp>
    <xdr:clientData/>
  </xdr:twoCellAnchor>
  <xdr:twoCellAnchor>
    <xdr:from>
      <xdr:col>13</xdr:col>
      <xdr:colOff>22544</xdr:colOff>
      <xdr:row>18</xdr:row>
      <xdr:rowOff>143212</xdr:rowOff>
    </xdr:from>
    <xdr:to>
      <xdr:col>20</xdr:col>
      <xdr:colOff>350762</xdr:colOff>
      <xdr:row>33</xdr:row>
      <xdr:rowOff>177202</xdr:rowOff>
    </xdr:to>
    <xdr:graphicFrame macro="">
      <xdr:nvGraphicFramePr>
        <xdr:cNvPr id="14" name="Chart 13">
          <a:extLst>
            <a:ext uri="{FF2B5EF4-FFF2-40B4-BE49-F238E27FC236}">
              <a16:creationId xmlns:a16="http://schemas.microsoft.com/office/drawing/2014/main" id="{1CE2E565-0A13-47DB-BE0B-6041E6A3B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281913</xdr:colOff>
      <xdr:row>18</xdr:row>
      <xdr:rowOff>140580</xdr:rowOff>
    </xdr:from>
    <xdr:to>
      <xdr:col>12</xdr:col>
      <xdr:colOff>606567</xdr:colOff>
      <xdr:row>33</xdr:row>
      <xdr:rowOff>168936</xdr:rowOff>
    </xdr:to>
    <xdr:graphicFrame macro="">
      <xdr:nvGraphicFramePr>
        <xdr:cNvPr id="15" name="Chart 14">
          <a:extLst>
            <a:ext uri="{FF2B5EF4-FFF2-40B4-BE49-F238E27FC236}">
              <a16:creationId xmlns:a16="http://schemas.microsoft.com/office/drawing/2014/main" id="{0EB06AB9-66F4-4C33-87AB-D4D9FDF43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18</xdr:row>
      <xdr:rowOff>140631</xdr:rowOff>
    </xdr:from>
    <xdr:to>
      <xdr:col>5</xdr:col>
      <xdr:colOff>245532</xdr:colOff>
      <xdr:row>33</xdr:row>
      <xdr:rowOff>169943</xdr:rowOff>
    </xdr:to>
    <xdr:graphicFrame macro="">
      <xdr:nvGraphicFramePr>
        <xdr:cNvPr id="16" name="Chart 15">
          <a:extLst>
            <a:ext uri="{FF2B5EF4-FFF2-40B4-BE49-F238E27FC236}">
              <a16:creationId xmlns:a16="http://schemas.microsoft.com/office/drawing/2014/main" id="{2AFFADAD-3773-45A5-8C77-6DE063CCA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14928</xdr:colOff>
      <xdr:row>3</xdr:row>
      <xdr:rowOff>26024</xdr:rowOff>
    </xdr:from>
    <xdr:to>
      <xdr:col>20</xdr:col>
      <xdr:colOff>346794</xdr:colOff>
      <xdr:row>18</xdr:row>
      <xdr:rowOff>116921</xdr:rowOff>
    </xdr:to>
    <xdr:graphicFrame macro="">
      <xdr:nvGraphicFramePr>
        <xdr:cNvPr id="17" name="Chart 16">
          <a:extLst>
            <a:ext uri="{FF2B5EF4-FFF2-40B4-BE49-F238E27FC236}">
              <a16:creationId xmlns:a16="http://schemas.microsoft.com/office/drawing/2014/main" id="{B236E04B-B585-4063-AA0F-EDFF37827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385479</xdr:colOff>
      <xdr:row>3</xdr:row>
      <xdr:rowOff>23511</xdr:rowOff>
    </xdr:from>
    <xdr:to>
      <xdr:col>25</xdr:col>
      <xdr:colOff>578386</xdr:colOff>
      <xdr:row>18</xdr:row>
      <xdr:rowOff>102645</xdr:rowOff>
    </xdr:to>
    <xdr:graphicFrame macro="">
      <xdr:nvGraphicFramePr>
        <xdr:cNvPr id="18" name="Chart 17">
          <a:extLst>
            <a:ext uri="{FF2B5EF4-FFF2-40B4-BE49-F238E27FC236}">
              <a16:creationId xmlns:a16="http://schemas.microsoft.com/office/drawing/2014/main" id="{0FCD6F0E-E881-47F5-9C87-5E19DCAF0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25</xdr:col>
      <xdr:colOff>605517</xdr:colOff>
      <xdr:row>10</xdr:row>
      <xdr:rowOff>128966</xdr:rowOff>
    </xdr:from>
    <xdr:to>
      <xdr:col>28</xdr:col>
      <xdr:colOff>213556</xdr:colOff>
      <xdr:row>16</xdr:row>
      <xdr:rowOff>28713</xdr:rowOff>
    </xdr:to>
    <mc:AlternateContent xmlns:mc="http://schemas.openxmlformats.org/markup-compatibility/2006" xmlns:a14="http://schemas.microsoft.com/office/drawing/2010/main">
      <mc:Choice Requires="a14">
        <xdr:graphicFrame macro="">
          <xdr:nvGraphicFramePr>
            <xdr:cNvPr id="21" name="Arrears_Type">
              <a:extLst>
                <a:ext uri="{FF2B5EF4-FFF2-40B4-BE49-F238E27FC236}">
                  <a16:creationId xmlns:a16="http://schemas.microsoft.com/office/drawing/2014/main" id="{617A0694-FC74-45DE-918C-4CE5A9E7FA13}"/>
                </a:ext>
              </a:extLst>
            </xdr:cNvPr>
            <xdr:cNvGraphicFramePr/>
          </xdr:nvGraphicFramePr>
          <xdr:xfrm>
            <a:off x="0" y="0"/>
            <a:ext cx="0" cy="0"/>
          </xdr:xfrm>
          <a:graphic>
            <a:graphicData uri="http://schemas.microsoft.com/office/drawing/2010/slicer">
              <sle:slicer xmlns:sle="http://schemas.microsoft.com/office/drawing/2010/slicer" name="Arrears_Type"/>
            </a:graphicData>
          </a:graphic>
        </xdr:graphicFrame>
      </mc:Choice>
      <mc:Fallback xmlns="">
        <xdr:sp macro="" textlink="">
          <xdr:nvSpPr>
            <xdr:cNvPr id="0" name=""/>
            <xdr:cNvSpPr>
              <a:spLocks noTextEdit="1"/>
            </xdr:cNvSpPr>
          </xdr:nvSpPr>
          <xdr:spPr>
            <a:xfrm>
              <a:off x="15753710" y="1864123"/>
              <a:ext cx="1425822" cy="10014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612458</xdr:colOff>
      <xdr:row>3</xdr:row>
      <xdr:rowOff>19873</xdr:rowOff>
    </xdr:from>
    <xdr:to>
      <xdr:col>28</xdr:col>
      <xdr:colOff>220497</xdr:colOff>
      <xdr:row>8</xdr:row>
      <xdr:rowOff>58748</xdr:rowOff>
    </xdr:to>
    <mc:AlternateContent xmlns:mc="http://schemas.openxmlformats.org/markup-compatibility/2006" xmlns:a14="http://schemas.microsoft.com/office/drawing/2010/main">
      <mc:Choice Requires="a14">
        <xdr:graphicFrame macro="">
          <xdr:nvGraphicFramePr>
            <xdr:cNvPr id="22" name="Active_OC">
              <a:extLst>
                <a:ext uri="{FF2B5EF4-FFF2-40B4-BE49-F238E27FC236}">
                  <a16:creationId xmlns:a16="http://schemas.microsoft.com/office/drawing/2014/main" id="{4452B0E7-1890-44A4-8FB3-71426ECE8E2C}"/>
                </a:ext>
              </a:extLst>
            </xdr:cNvPr>
            <xdr:cNvGraphicFramePr/>
          </xdr:nvGraphicFramePr>
          <xdr:xfrm>
            <a:off x="0" y="0"/>
            <a:ext cx="0" cy="0"/>
          </xdr:xfrm>
          <a:graphic>
            <a:graphicData uri="http://schemas.microsoft.com/office/drawing/2010/slicer">
              <sle:slicer xmlns:sle="http://schemas.microsoft.com/office/drawing/2010/slicer" name="Active_OC"/>
            </a:graphicData>
          </a:graphic>
        </xdr:graphicFrame>
      </mc:Choice>
      <mc:Fallback xmlns="">
        <xdr:sp macro="" textlink="">
          <xdr:nvSpPr>
            <xdr:cNvPr id="0" name=""/>
            <xdr:cNvSpPr>
              <a:spLocks noTextEdit="1"/>
            </xdr:cNvSpPr>
          </xdr:nvSpPr>
          <xdr:spPr>
            <a:xfrm>
              <a:off x="15760651" y="469728"/>
              <a:ext cx="1425822" cy="9569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80818</xdr:colOff>
      <xdr:row>0</xdr:row>
      <xdr:rowOff>34636</xdr:rowOff>
    </xdr:from>
    <xdr:to>
      <xdr:col>28</xdr:col>
      <xdr:colOff>161636</xdr:colOff>
      <xdr:row>3</xdr:row>
      <xdr:rowOff>0</xdr:rowOff>
    </xdr:to>
    <xdr:sp macro="" textlink="">
      <xdr:nvSpPr>
        <xdr:cNvPr id="29" name="Rectangle: Rounded Corners 28">
          <a:extLst>
            <a:ext uri="{FF2B5EF4-FFF2-40B4-BE49-F238E27FC236}">
              <a16:creationId xmlns:a16="http://schemas.microsoft.com/office/drawing/2014/main" id="{41E80586-48DB-9FBC-DCCA-629B6EF3C3B2}"/>
            </a:ext>
          </a:extLst>
        </xdr:cNvPr>
        <xdr:cNvSpPr/>
      </xdr:nvSpPr>
      <xdr:spPr>
        <a:xfrm>
          <a:off x="80818" y="34636"/>
          <a:ext cx="17214273" cy="4156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t>Region-wise Performance</a:t>
          </a:r>
        </a:p>
      </xdr:txBody>
    </xdr:sp>
    <xdr:clientData/>
  </xdr:twoCellAnchor>
  <xdr:twoCellAnchor editAs="oneCell">
    <xdr:from>
      <xdr:col>0</xdr:col>
      <xdr:colOff>229518</xdr:colOff>
      <xdr:row>0</xdr:row>
      <xdr:rowOff>86097</xdr:rowOff>
    </xdr:from>
    <xdr:to>
      <xdr:col>0</xdr:col>
      <xdr:colOff>578386</xdr:colOff>
      <xdr:row>2</xdr:row>
      <xdr:rowOff>100987</xdr:rowOff>
    </xdr:to>
    <xdr:pic>
      <xdr:nvPicPr>
        <xdr:cNvPr id="5" name="Picture 4">
          <a:extLst>
            <a:ext uri="{FF2B5EF4-FFF2-40B4-BE49-F238E27FC236}">
              <a16:creationId xmlns:a16="http://schemas.microsoft.com/office/drawing/2014/main" id="{8D2E2902-6593-D24C-0F78-EB3E4AC03AFE}"/>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3269" t="22992" r="23269" b="25486"/>
        <a:stretch>
          <a:fillRect/>
        </a:stretch>
      </xdr:blipFill>
      <xdr:spPr>
        <a:xfrm>
          <a:off x="229518" y="86097"/>
          <a:ext cx="348868" cy="33621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THA" refreshedDate="46249.584928009259" createdVersion="5" refreshedVersion="8" minRefreshableVersion="3" recordCount="0" supportSubquery="1" supportAdvancedDrill="1" xr:uid="{FCCB201E-6B62-43C9-B56F-5F5528909CEB}">
  <cacheSource type="external" connectionId="1"/>
  <cacheFields count="3">
    <cacheField name="[Table3].[Column1].[Column1]" caption="Column1" numFmtId="0" hierarchy="31" level="1">
      <sharedItems containsBlank="1" count="3">
        <s v="Eastern Region"/>
        <s v="Uva Region"/>
        <m/>
      </sharedItems>
    </cacheField>
    <cacheField name="[Measures].[Sum of Gross Arrears]" caption="Sum of Gross Arrears" numFmtId="0" hierarchy="68" level="32767"/>
    <cacheField name="[Measures].[Sum of Number of Loans]" caption="Sum of Number of Loans" numFmtId="0" hierarchy="69" level="32767"/>
  </cacheFields>
  <cacheHierarchies count="72">
    <cacheHierarchy uniqueName="[Table2].[No]" caption="No" attribute="1" defaultMemberUniqueName="[Table2].[No].[All]" allUniqueName="[Table2].[No].[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enter]" caption="Center" attribute="1" defaultMemberUniqueName="[Table2].[Center].[All]" allUniqueName="[Table2].[Center].[All]" dimensionUniqueName="[Table2]" displayFolder="" count="0" memberValueDatatype="130" unbalanced="0"/>
    <cacheHierarchy uniqueName="[Table2].[Loan No]" caption="Loan No" attribute="1" defaultMemberUniqueName="[Table2].[Loan No].[All]" allUniqueName="[Table2].[Loan No].[All]" dimensionUniqueName="[Table2]" displayFolder="" count="0" memberValueDatatype="130" unbalanced="0"/>
    <cacheHierarchy uniqueName="[Table2].[Client NIC]" caption="Client NIC" attribute="1" defaultMemberUniqueName="[Table2].[Client NIC].[All]" allUniqueName="[Table2].[Client NIC].[All]" dimensionUniqueName="[Table2]" displayFolder="" count="0" memberValueDatatype="130" unbalanced="0"/>
    <cacheHierarchy uniqueName="[Table2].[Client Name]" caption="Client Name" attribute="1" defaultMemberUniqueName="[Table2].[Client Name].[All]" allUniqueName="[Table2].[Client Name].[All]" dimensionUniqueName="[Table2]" displayFolder="" count="0" memberValueDatatype="130" unbalanced="0"/>
    <cacheHierarchy uniqueName="[Table2].[Client Contact No]" caption="Client Contact No" attribute="1" defaultMemberUniqueName="[Table2].[Client Contact No].[All]" allUniqueName="[Table2].[Client Contact No].[All]" dimensionUniqueName="[Table2]" displayFolder="" count="0" memberValueDatatype="130" unbalanced="0"/>
    <cacheHierarchy uniqueName="[Table2].[Client Address]" caption="Client Address" attribute="1" defaultMemberUniqueName="[Table2].[Client Address].[All]" allUniqueName="[Table2].[Client Address].[All]" dimensionUniqueName="[Table2]" displayFolder="" count="0" memberValueDatatype="130" unbalanced="0"/>
    <cacheHierarchy uniqueName="[Table2].[FM.NIC]" caption="FM.NIC" attribute="1" defaultMemberUniqueName="[Table2].[FM.NIC].[All]" allUniqueName="[Table2].[FM.NIC].[All]" dimensionUniqueName="[Table2]" displayFolder="" count="0" memberValueDatatype="130" unbalanced="0"/>
    <cacheHierarchy uniqueName="[Table2].[FM Name]" caption="FM Name" attribute="1" defaultMemberUniqueName="[Table2].[FM Name].[All]" allUniqueName="[Table2].[FM Name].[All]" dimensionUniqueName="[Table2]" displayFolder="" count="0" memberValueDatatype="130" unbalanced="0"/>
    <cacheHierarchy uniqueName="[Table2].[FM Contact No]" caption="FM Contact No" attribute="1" defaultMemberUniqueName="[Table2].[FM Contact No].[All]" allUniqueName="[Table2].[FM Contact No].[All]" dimensionUniqueName="[Table2]" displayFolder="" count="0" memberValueDatatype="130" unbalanced="0"/>
    <cacheHierarchy uniqueName="[Table2].[FM Address]" caption="FM Address" attribute="1" defaultMemberUniqueName="[Table2].[FM Address].[All]" allUniqueName="[Table2].[FM Address].[All]" dimensionUniqueName="[Table2]" displayFolder="" count="0" memberValueDatatype="130" unbalanced="0"/>
    <cacheHierarchy uniqueName="[Table2].[Credit Officer]" caption="Credit Officer" attribute="1" defaultMemberUniqueName="[Table2].[Credit Officer].[All]" allUniqueName="[Table2].[Credit Officer].[All]" dimensionUniqueName="[Table2]" displayFolder="" count="0" memberValueDatatype="130" unbalanced="0"/>
    <cacheHierarchy uniqueName="[Table2].[Loan Amount]" caption="Loan Amount" attribute="1" defaultMemberUniqueName="[Table2].[Loan Amount].[All]" allUniqueName="[Table2].[Loan Amount].[All]" dimensionUniqueName="[Table2]" displayFolder="" count="0" memberValueDatatype="20" unbalanced="0"/>
    <cacheHierarchy uniqueName="[Table2].[Agreed Amount]" caption="Agreed Amount" attribute="1" defaultMemberUniqueName="[Table2].[Agreed Amount].[All]" allUniqueName="[Table2].[Agreed Amount].[All]" dimensionUniqueName="[Table2]" displayFolder="" count="0" memberValueDatatype="20" unbalanced="0"/>
    <cacheHierarchy uniqueName="[Table2].[Disbursed date]" caption="Disbursed date" attribute="1" defaultMemberUniqueName="[Table2].[Disbursed date].[All]" allUniqueName="[Table2].[Disbursed date].[All]" dimensionUniqueName="[Table2]" displayFolder="" count="0" memberValueDatatype="130" unbalanced="0"/>
    <cacheHierarchy uniqueName="[Table2].[Age]" caption="Age" attribute="1" defaultMemberUniqueName="[Table2].[Age].[All]" allUniqueName="[Table2].[Age].[All]" dimensionUniqueName="[Table2]" displayFolder="" count="0" memberValueDatatype="5" unbalanced="0"/>
    <cacheHierarchy uniqueName="[Table2].[Capital Total Due]" caption="Capital Total Due" attribute="1" defaultMemberUniqueName="[Table2].[Capital Total Due].[All]" allUniqueName="[Table2].[Capital Total Due].[All]" dimensionUniqueName="[Table2]" displayFolder="" count="0" memberValueDatatype="20" unbalanced="0"/>
    <cacheHierarchy uniqueName="[Table2].[Interest Total Due]" caption="Interest Total Due" attribute="1" defaultMemberUniqueName="[Table2].[Interest Total Due].[All]" allUniqueName="[Table2].[Interest Total Due].[All]" dimensionUniqueName="[Table2]" displayFolder="" count="0" memberValueDatatype="20" unbalanced="0"/>
    <cacheHierarchy uniqueName="[Table2].[Total Due]" caption="Total Due" attribute="1" defaultMemberUniqueName="[Table2].[Total Due].[All]" allUniqueName="[Table2].[Total Due].[All]" dimensionUniqueName="[Table2]" displayFolder="" count="0" memberValueDatatype="20" unbalanced="0"/>
    <cacheHierarchy uniqueName="[Table2].[Total Paid]" caption="Total Paid" attribute="1" defaultMemberUniqueName="[Table2].[Total Paid].[All]" allUniqueName="[Table2].[Total Paid].[All]" dimensionUniqueName="[Table2]" displayFolder="" count="0" memberValueDatatype="20" unbalanced="0"/>
    <cacheHierarchy uniqueName="[Table2].[Arrears]" caption="Arrears" attribute="1" defaultMemberUniqueName="[Table2].[Arrears].[All]" allUniqueName="[Table2].[Arrears].[All]" dimensionUniqueName="[Table2]" displayFolder="" count="0" memberValueDatatype="20" unbalanced="0"/>
    <cacheHierarchy uniqueName="[Table2].[Total Over Paid]" caption="Total Over Paid" attribute="1" defaultMemberUniqueName="[Table2].[Total Over Paid].[All]" allUniqueName="[Table2].[Total Over Paid].[All]" dimensionUniqueName="[Table2]" displayFolder="" count="0" memberValueDatatype="20" unbalanced="0"/>
    <cacheHierarchy uniqueName="[Table2].[Total Arrears + Total Over Paid]" caption="Total Arrears + Total Over Paid" attribute="1" defaultMemberUniqueName="[Table2].[Total Arrears + Total Over Paid].[All]" allUniqueName="[Table2].[Total Arrears + Total Over Paid].[All]" dimensionUniqueName="[Table2]" displayFolder="" count="0" memberValueDatatype="20" unbalanced="0"/>
    <cacheHierarchy uniqueName="[Table2].[Future Capital]" caption="Future Capital" attribute="1" defaultMemberUniqueName="[Table2].[Future Capital].[All]" allUniqueName="[Table2].[Future Capital].[All]" dimensionUniqueName="[Table2]" displayFolder="" count="0" memberValueDatatype="20" unbalanced="0"/>
    <cacheHierarchy uniqueName="[Table2].[Portfolio (Arrears + Future Capital)]" caption="Portfolio (Arrears + Future Capital)" attribute="1" defaultMemberUniqueName="[Table2].[Portfolio (Arrears + Future Capital)].[All]" allUniqueName="[Table2].[Portfolio (Arrears + Future Capital)].[All]" dimensionUniqueName="[Table2]" displayFolder="" count="0" memberValueDatatype="20" unbalanced="0"/>
    <cacheHierarchy uniqueName="[Table2].[Future Interest]" caption="Future Interest" attribute="1" defaultMemberUniqueName="[Table2].[Future Interest].[All]" allUniqueName="[Table2].[Future Interest].[All]" dimensionUniqueName="[Table2]" displayFolder="" count="0" memberValueDatatype="20" unbalanced="0"/>
    <cacheHierarchy uniqueName="[Table2].[Last Payment Date]" caption="Last Payment Date" attribute="1" defaultMemberUniqueName="[Table2].[Last Payment Date].[All]" allUniqueName="[Table2].[Last Payment Date].[All]" dimensionUniqueName="[Table2]" displayFolder="" count="0" memberValueDatatype="130" unbalanced="0"/>
    <cacheHierarchy uniqueName="[Table2].[Last Payment Amount]" caption="Last Payment Amount" attribute="1" defaultMemberUniqueName="[Table2].[Last Payment Amount].[All]" allUniqueName="[Table2].[Last Payment Amount].[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Column1]" caption="Column1" attribute="1" defaultMemberUniqueName="[Table2].[Column1].[All]" allUniqueName="[Table2].[Column1].[All]" dimensionUniqueName="[Table2]" displayFolder="" count="0" memberValueDatatype="130" unbalanced="0"/>
    <cacheHierarchy uniqueName="[Table3].[Column1]" caption="Column1" attribute="1" defaultMemberUniqueName="[Table3].[Column1].[All]" allUniqueName="[Table3].[Column1].[All]" dimensionUniqueName="[Table3]" displayFolder="" count="2" memberValueDatatype="130" unbalanced="0">
      <fieldsUsage count="2">
        <fieldUsage x="-1"/>
        <fieldUsage x="0"/>
      </fieldsUsage>
    </cacheHierarchy>
    <cacheHierarchy uniqueName="[Table3].[Branch]" caption="Branch" attribute="1" defaultMemberUniqueName="[Table3].[Branch].[All]" allUniqueName="[Table3].[Branch].[All]" dimensionUniqueName="[Table3]" displayFolder="" count="0" memberValueDatatype="130" unbalanced="0"/>
    <cacheHierarchy uniqueName="[Table3].[Credit Officer]" caption="Credit Officer" attribute="1" defaultMemberUniqueName="[Table3].[Credit Officer].[All]" allUniqueName="[Table3].[Credit Officer].[All]" dimensionUniqueName="[Table3]" displayFolder="" count="0" memberValueDatatype="130" unbalanced="0"/>
    <cacheHierarchy uniqueName="[Table4].[no]" caption="no" attribute="1" defaultMemberUniqueName="[Table4].[no].[All]" allUniqueName="[Table4].[no].[All]" dimensionUniqueName="[Table4]" displayFolder="" count="0" memberValueDatatype="130" unbalanced="0"/>
    <cacheHierarchy uniqueName="[Table4].[Center]" caption="Center" attribute="1" defaultMemberUniqueName="[Table4].[Center].[All]" allUniqueName="[Table4].[Center].[All]" dimensionUniqueName="[Table4]" displayFolder="" count="0" memberValueDatatype="130" unbalanced="0"/>
    <cacheHierarchy uniqueName="[Table4].[Loan No]" caption="Loan No" attribute="1" defaultMemberUniqueName="[Table4].[Loan No].[All]" allUniqueName="[Table4].[Loan No].[All]" dimensionUniqueName="[Table4]" displayFolder="" count="0" memberValueDatatype="130" unbalanced="0"/>
    <cacheHierarchy uniqueName="[Table4].[Client]" caption="Client" attribute="1" defaultMemberUniqueName="[Table4].[Client].[All]" allUniqueName="[Table4].[Client].[All]" dimensionUniqueName="[Table4]" displayFolder="" count="0" memberValueDatatype="130" unbalanced="0"/>
    <cacheHierarchy uniqueName="[Table4].[Credit Officer]" caption="Credit Officer" attribute="1" defaultMemberUniqueName="[Table4].[Credit Officer].[All]" allUniqueName="[Table4].[Credit Officer].[All]" dimensionUniqueName="[Table4]" displayFolder="" count="0" memberValueDatatype="130" unbalanced="0"/>
    <cacheHierarchy uniqueName="[Table4].[Disbursement Date]" caption="Disbursement Date" attribute="1" defaultMemberUniqueName="[Table4].[Disbursement Date].[All]" allUniqueName="[Table4].[Disbursement Date].[All]" dimensionUniqueName="[Table4]" displayFolder="" count="0" memberValueDatatype="130" unbalanced="0"/>
    <cacheHierarchy uniqueName="[Table4].[Loan Amount]" caption="Loan Amount" attribute="1" defaultMemberUniqueName="[Table4].[Loan Amount].[All]" allUniqueName="[Table4].[Loan Amount].[All]" dimensionUniqueName="[Table4]" displayFolder="" count="0" memberValueDatatype="20" unbalanced="0"/>
    <cacheHierarchy uniqueName="[Table4].[Rental]" caption="Rental" attribute="1" defaultMemberUniqueName="[Table4].[Rental].[All]" allUniqueName="[Table4].[Rental].[All]" dimensionUniqueName="[Table4]" displayFolder="" count="0" memberValueDatatype="20" unbalanced="0"/>
    <cacheHierarchy uniqueName="[Table4].[Agreed Amount]" caption="Agreed Amount" attribute="1" defaultMemberUniqueName="[Table4].[Agreed Amount].[All]" allUniqueName="[Table4].[Agreed Amount].[All]" dimensionUniqueName="[Table4]" displayFolder="" count="0" memberValueDatatype="20" unbalanced="0"/>
    <cacheHierarchy uniqueName="[Table4].[Age]" caption="Age" attribute="1" defaultMemberUniqueName="[Table4].[Age].[All]" allUniqueName="[Table4].[Age].[All]" dimensionUniqueName="[Table4]" displayFolder="" count="0" memberValueDatatype="5" unbalanced="0"/>
    <cacheHierarchy uniqueName="[Table4].[Current Arrears + Debit]" caption="Current Arrears + Debit" attribute="1" defaultMemberUniqueName="[Table4].[Current Arrears + Debit].[All]" allUniqueName="[Table4].[Current Arrears + Debit].[All]" dimensionUniqueName="[Table4]" displayFolder="" count="0" memberValueDatatype="20" unbalanced="0"/>
    <cacheHierarchy uniqueName="[Table4].[Total Due]" caption="Total Due" attribute="1" defaultMemberUniqueName="[Table4].[Total Due].[All]" allUniqueName="[Table4].[Total Due].[All]" dimensionUniqueName="[Table4]" displayFolder="" count="0" memberValueDatatype="20" unbalanced="0"/>
    <cacheHierarchy uniqueName="[Table4].[Total Paid]" caption="Total Paid" attribute="1" defaultMemberUniqueName="[Table4].[Total Paid].[All]" allUniqueName="[Table4].[Total Paid].[All]" dimensionUniqueName="[Table4]" displayFolder="" count="0" memberValueDatatype="20" unbalanced="0"/>
    <cacheHierarchy uniqueName="[Table4].[Full Balance]" caption="Full Balance" attribute="1" defaultMemberUniqueName="[Table4].[Full Balance].[All]" allUniqueName="[Table4].[Full Balance].[All]" dimensionUniqueName="[Table4]" displayFolder="" count="0" memberValueDatatype="20" unbalanced="0"/>
    <cacheHierarchy uniqueName="[Table4].[Last Payment Date]" caption="Last Payment Date" attribute="1" defaultMemberUniqueName="[Table4].[Last Payment Date].[All]" allUniqueName="[Table4].[Last Payment Date].[All]" dimensionUniqueName="[Table4]" displayFolder="" count="0" memberValueDatatype="130" unbalanced="0"/>
    <cacheHierarchy uniqueName="[Table4].[Last Payment Amount]" caption="Last Payment Amount" attribute="1" defaultMemberUniqueName="[Table4].[Last Payment Amount].[All]" allUniqueName="[Table4].[Last Payment Amount].[All]" dimensionUniqueName="[Table4]" displayFolder="" count="0" memberValueDatatype="20" unbalanced="0"/>
    <cacheHierarchy uniqueName="[Table4].[Arrears_Type]" caption="Arrears_Type" attribute="1" defaultMemberUniqueName="[Table4].[Arrears_Type].[All]" allUniqueName="[Table4].[Arrears_Type].[All]" dimensionUniqueName="[Table4]" displayFolder="" count="0" memberValueDatatype="130" unbalanced="0"/>
    <cacheHierarchy uniqueName="[Table4].[Active_OC]" caption="Active_OC" attribute="1" defaultMemberUniqueName="[Table4].[Active_OC].[All]" allUniqueName="[Table4].[Active_OC].[All]" dimensionUniqueName="[Table4]" displayFolder="" count="0" memberValueDatatype="130" unbalanced="0"/>
    <cacheHierarchy uniqueName="[Table5].[Center]" caption="Center" attribute="1" defaultMemberUniqueName="[Table5].[Center].[All]" allUniqueName="[Table5].[Center].[All]" dimensionUniqueName="[Table5]" displayFolder="" count="0" memberValueDatatype="130" unbalanced="0"/>
    <cacheHierarchy uniqueName="[Table5].[Credit Officer]" caption="Credit Officer" attribute="1" defaultMemberUniqueName="[Table5].[Credit Officer].[All]" allUniqueName="[Table5].[Credit Officer].[All]" dimensionUniqueName="[Table5]" displayFolder="" count="0" memberValueDatatype="130" unbalanced="0"/>
    <cacheHierarchy uniqueName="[Table5].[Number of Loans]" caption="Number of Loans" attribute="1" defaultMemberUniqueName="[Table5].[Number of Loans].[All]" allUniqueName="[Table5].[Number of Loans].[All]" dimensionUniqueName="[Table5]" displayFolder="" count="0" memberValueDatatype="20" unbalanced="0"/>
    <cacheHierarchy uniqueName="[Table5].[Net Arrears]" caption="Net Arrears" attribute="1" defaultMemberUniqueName="[Table5].[Net Arrears].[All]" allUniqueName="[Table5].[Net Arrears].[All]" dimensionUniqueName="[Table5]" displayFolder="" count="0" memberValueDatatype="20" unbalanced="0"/>
    <cacheHierarchy uniqueName="[Table5].[Gross Arrears]" caption="Gross Arrears" attribute="1" defaultMemberUniqueName="[Table5].[Gross Arrears].[All]" allUniqueName="[Table5].[Gross Arrears].[All]" dimensionUniqueName="[Table5]" displayFolder="" count="0" memberValueDatatype="20" unbalanced="0"/>
    <cacheHierarchy uniqueName="[Table5].[Total Future Capital Outstanding + Arrears]" caption="Total Future Capital Outstanding + Arrears" attribute="1" defaultMemberUniqueName="[Table5].[Total Future Capital Outstanding + Arrears].[All]" allUniqueName="[Table5].[Total Future Capital Outstanding + Arrears].[All]" dimensionUniqueName="[Table5]" displayFolder="" count="0" memberValueDatatype="20" unbalanced="0"/>
    <cacheHierarchy uniqueName="[Table5].[&lt;0]" caption="&lt;0" attribute="1" defaultMemberUniqueName="[Table5].[&lt;0].[All]" allUniqueName="[Table5].[&lt;0].[All]" dimensionUniqueName="[Table5]"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Loan No]" caption="Count of Loan No" measure="1" displayFolder="" measureGroup="Table2" count="0" hidden="1">
      <extLst>
        <ext xmlns:x15="http://schemas.microsoft.com/office/spreadsheetml/2010/11/main" uri="{B97F6D7D-B522-45F9-BDA1-12C45D357490}">
          <x15:cacheHierarchy aggregatedColumn="3"/>
        </ext>
      </extLst>
    </cacheHierarchy>
    <cacheHierarchy uniqueName="[Measures].[Sum of Current Arrears + Debit]" caption="Sum of Current Arrears + Debit" measure="1" displayFolder="" measureGroup="Table4" count="0" hidden="1">
      <extLst>
        <ext xmlns:x15="http://schemas.microsoft.com/office/spreadsheetml/2010/11/main" uri="{B97F6D7D-B522-45F9-BDA1-12C45D357490}">
          <x15:cacheHierarchy aggregatedColumn="44"/>
        </ext>
      </extLst>
    </cacheHierarchy>
    <cacheHierarchy uniqueName="[Measures].[Count of Loan No 2]" caption="Count of Loan No 2" measure="1" displayFolder="" measureGroup="Table4" count="0" hidden="1">
      <extLst>
        <ext xmlns:x15="http://schemas.microsoft.com/office/spreadsheetml/2010/11/main" uri="{B97F6D7D-B522-45F9-BDA1-12C45D357490}">
          <x15:cacheHierarchy aggregatedColumn="36"/>
        </ext>
      </extLst>
    </cacheHierarchy>
    <cacheHierarchy uniqueName="[Measures].[Count of Active_OC]" caption="Count of Active_OC" measure="1" displayFolder="" measureGroup="Table4" count="0" hidden="1">
      <extLst>
        <ext xmlns:x15="http://schemas.microsoft.com/office/spreadsheetml/2010/11/main" uri="{B97F6D7D-B522-45F9-BDA1-12C45D357490}">
          <x15:cacheHierarchy aggregatedColumn="51"/>
        </ext>
      </extLst>
    </cacheHierarchy>
    <cacheHierarchy uniqueName="[Measures].[Sum of Gross Arrears]" caption="Sum of Gross Arrears" measure="1" displayFolder="" measureGroup="Table5" count="0" oneField="1" hidden="1">
      <fieldsUsage count="1">
        <fieldUsage x="1"/>
      </fieldsUsage>
      <extLst>
        <ext xmlns:x15="http://schemas.microsoft.com/office/spreadsheetml/2010/11/main" uri="{B97F6D7D-B522-45F9-BDA1-12C45D357490}">
          <x15:cacheHierarchy aggregatedColumn="56"/>
        </ext>
      </extLst>
    </cacheHierarchy>
    <cacheHierarchy uniqueName="[Measures].[Sum of Number of Loans]" caption="Sum of Number of Loans" measure="1" displayFolder="" measureGroup="Table5" count="0" oneField="1" hidden="1">
      <fieldsUsage count="1">
        <fieldUsage x="2"/>
      </fieldsUsage>
      <extLst>
        <ext xmlns:x15="http://schemas.microsoft.com/office/spreadsheetml/2010/11/main" uri="{B97F6D7D-B522-45F9-BDA1-12C45D357490}">
          <x15:cacheHierarchy aggregatedColumn="54"/>
        </ext>
      </extLst>
    </cacheHierarchy>
    <cacheHierarchy uniqueName="[Measures].[Count of Column1]" caption="Count of Column1" measure="1" displayFolder="" measureGroup="Table3" count="0" hidden="1">
      <extLst>
        <ext xmlns:x15="http://schemas.microsoft.com/office/spreadsheetml/2010/11/main" uri="{B97F6D7D-B522-45F9-BDA1-12C45D357490}">
          <x15:cacheHierarchy aggregatedColumn="31"/>
        </ext>
      </extLst>
    </cacheHierarchy>
    <cacheHierarchy uniqueName="[Measures].[Sum of &lt;0]" caption="Sum of &lt;0" measure="1" displayFolder="" measureGroup="Table5" count="0" hidden="1">
      <extLst>
        <ext xmlns:x15="http://schemas.microsoft.com/office/spreadsheetml/2010/11/main" uri="{B97F6D7D-B522-45F9-BDA1-12C45D357490}">
          <x15:cacheHierarchy aggregatedColumn="58"/>
        </ext>
      </extLst>
    </cacheHierarchy>
  </cacheHierarchies>
  <kpis count="0"/>
  <dimensions count="5">
    <dimension measure="1" name="Measures" uniqueName="[Measures]" caption="Measures"/>
    <dimension name="Table2" uniqueName="[Table2]" caption="Table2"/>
    <dimension name="Table3" uniqueName="[Table3]" caption="Table3"/>
    <dimension name="Table4" uniqueName="[Table4]" caption="Table4"/>
    <dimension name="Table5" uniqueName="[Table5]" caption="Table5"/>
  </dimensions>
  <measureGroups count="4">
    <measureGroup name="Table2" caption="Table2"/>
    <measureGroup name="Table3" caption="Table3"/>
    <measureGroup name="Table4" caption="Table4"/>
    <measureGroup name="Table5" caption="Table5"/>
  </measureGroups>
  <maps count="7">
    <map measureGroup="0" dimension="1"/>
    <map measureGroup="0" dimension="2"/>
    <map measureGroup="1" dimension="2"/>
    <map measureGroup="2" dimension="2"/>
    <map measureGroup="2" dimension="3"/>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THA" refreshedDate="46249.583851041665" createdVersion="5" refreshedVersion="8" minRefreshableVersion="3" recordCount="0" supportSubquery="1" supportAdvancedDrill="1" xr:uid="{58C970BF-3FEE-4704-8247-F9CAD189FF5E}">
  <cacheSource type="external" connectionId="1"/>
  <cacheFields count="3">
    <cacheField name="[Table3].[Column1].[Column1]" caption="Column1" numFmtId="0" hierarchy="31" level="1">
      <sharedItems count="2">
        <s v="Eastern Region"/>
        <s v="Uva Region"/>
      </sharedItems>
    </cacheField>
    <cacheField name="[Measures].[Count of Active_OC]" caption="Count of Active_OC" numFmtId="0" hierarchy="67" level="32767"/>
    <cacheField name="[Table4].[Active_OC].[Active_OC]" caption="Active_OC" numFmtId="0" hierarchy="51" level="1">
      <sharedItems containsSemiMixedTypes="0" containsNonDate="0" containsString="0"/>
    </cacheField>
  </cacheFields>
  <cacheHierarchies count="72">
    <cacheHierarchy uniqueName="[Table2].[No]" caption="No" attribute="1" defaultMemberUniqueName="[Table2].[No].[All]" allUniqueName="[Table2].[No].[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enter]" caption="Center" attribute="1" defaultMemberUniqueName="[Table2].[Center].[All]" allUniqueName="[Table2].[Center].[All]" dimensionUniqueName="[Table2]" displayFolder="" count="0" memberValueDatatype="130" unbalanced="0"/>
    <cacheHierarchy uniqueName="[Table2].[Loan No]" caption="Loan No" attribute="1" defaultMemberUniqueName="[Table2].[Loan No].[All]" allUniqueName="[Table2].[Loan No].[All]" dimensionUniqueName="[Table2]" displayFolder="" count="0" memberValueDatatype="130" unbalanced="0"/>
    <cacheHierarchy uniqueName="[Table2].[Client NIC]" caption="Client NIC" attribute="1" defaultMemberUniqueName="[Table2].[Client NIC].[All]" allUniqueName="[Table2].[Client NIC].[All]" dimensionUniqueName="[Table2]" displayFolder="" count="0" memberValueDatatype="130" unbalanced="0"/>
    <cacheHierarchy uniqueName="[Table2].[Client Name]" caption="Client Name" attribute="1" defaultMemberUniqueName="[Table2].[Client Name].[All]" allUniqueName="[Table2].[Client Name].[All]" dimensionUniqueName="[Table2]" displayFolder="" count="0" memberValueDatatype="130" unbalanced="0"/>
    <cacheHierarchy uniqueName="[Table2].[Client Contact No]" caption="Client Contact No" attribute="1" defaultMemberUniqueName="[Table2].[Client Contact No].[All]" allUniqueName="[Table2].[Client Contact No].[All]" dimensionUniqueName="[Table2]" displayFolder="" count="0" memberValueDatatype="130" unbalanced="0"/>
    <cacheHierarchy uniqueName="[Table2].[Client Address]" caption="Client Address" attribute="1" defaultMemberUniqueName="[Table2].[Client Address].[All]" allUniqueName="[Table2].[Client Address].[All]" dimensionUniqueName="[Table2]" displayFolder="" count="0" memberValueDatatype="130" unbalanced="0"/>
    <cacheHierarchy uniqueName="[Table2].[FM.NIC]" caption="FM.NIC" attribute="1" defaultMemberUniqueName="[Table2].[FM.NIC].[All]" allUniqueName="[Table2].[FM.NIC].[All]" dimensionUniqueName="[Table2]" displayFolder="" count="0" memberValueDatatype="130" unbalanced="0"/>
    <cacheHierarchy uniqueName="[Table2].[FM Name]" caption="FM Name" attribute="1" defaultMemberUniqueName="[Table2].[FM Name].[All]" allUniqueName="[Table2].[FM Name].[All]" dimensionUniqueName="[Table2]" displayFolder="" count="0" memberValueDatatype="130" unbalanced="0"/>
    <cacheHierarchy uniqueName="[Table2].[FM Contact No]" caption="FM Contact No" attribute="1" defaultMemberUniqueName="[Table2].[FM Contact No].[All]" allUniqueName="[Table2].[FM Contact No].[All]" dimensionUniqueName="[Table2]" displayFolder="" count="0" memberValueDatatype="130" unbalanced="0"/>
    <cacheHierarchy uniqueName="[Table2].[FM Address]" caption="FM Address" attribute="1" defaultMemberUniqueName="[Table2].[FM Address].[All]" allUniqueName="[Table2].[FM Address].[All]" dimensionUniqueName="[Table2]" displayFolder="" count="0" memberValueDatatype="130" unbalanced="0"/>
    <cacheHierarchy uniqueName="[Table2].[Credit Officer]" caption="Credit Officer" attribute="1" defaultMemberUniqueName="[Table2].[Credit Officer].[All]" allUniqueName="[Table2].[Credit Officer].[All]" dimensionUniqueName="[Table2]" displayFolder="" count="0" memberValueDatatype="130" unbalanced="0"/>
    <cacheHierarchy uniqueName="[Table2].[Loan Amount]" caption="Loan Amount" attribute="1" defaultMemberUniqueName="[Table2].[Loan Amount].[All]" allUniqueName="[Table2].[Loan Amount].[All]" dimensionUniqueName="[Table2]" displayFolder="" count="0" memberValueDatatype="20" unbalanced="0"/>
    <cacheHierarchy uniqueName="[Table2].[Agreed Amount]" caption="Agreed Amount" attribute="1" defaultMemberUniqueName="[Table2].[Agreed Amount].[All]" allUniqueName="[Table2].[Agreed Amount].[All]" dimensionUniqueName="[Table2]" displayFolder="" count="0" memberValueDatatype="20" unbalanced="0"/>
    <cacheHierarchy uniqueName="[Table2].[Disbursed date]" caption="Disbursed date" attribute="1" defaultMemberUniqueName="[Table2].[Disbursed date].[All]" allUniqueName="[Table2].[Disbursed date].[All]" dimensionUniqueName="[Table2]" displayFolder="" count="0" memberValueDatatype="130" unbalanced="0"/>
    <cacheHierarchy uniqueName="[Table2].[Age]" caption="Age" attribute="1" defaultMemberUniqueName="[Table2].[Age].[All]" allUniqueName="[Table2].[Age].[All]" dimensionUniqueName="[Table2]" displayFolder="" count="0" memberValueDatatype="5" unbalanced="0"/>
    <cacheHierarchy uniqueName="[Table2].[Capital Total Due]" caption="Capital Total Due" attribute="1" defaultMemberUniqueName="[Table2].[Capital Total Due].[All]" allUniqueName="[Table2].[Capital Total Due].[All]" dimensionUniqueName="[Table2]" displayFolder="" count="0" memberValueDatatype="20" unbalanced="0"/>
    <cacheHierarchy uniqueName="[Table2].[Interest Total Due]" caption="Interest Total Due" attribute="1" defaultMemberUniqueName="[Table2].[Interest Total Due].[All]" allUniqueName="[Table2].[Interest Total Due].[All]" dimensionUniqueName="[Table2]" displayFolder="" count="0" memberValueDatatype="20" unbalanced="0"/>
    <cacheHierarchy uniqueName="[Table2].[Total Due]" caption="Total Due" attribute="1" defaultMemberUniqueName="[Table2].[Total Due].[All]" allUniqueName="[Table2].[Total Due].[All]" dimensionUniqueName="[Table2]" displayFolder="" count="0" memberValueDatatype="20" unbalanced="0"/>
    <cacheHierarchy uniqueName="[Table2].[Total Paid]" caption="Total Paid" attribute="1" defaultMemberUniqueName="[Table2].[Total Paid].[All]" allUniqueName="[Table2].[Total Paid].[All]" dimensionUniqueName="[Table2]" displayFolder="" count="0" memberValueDatatype="20" unbalanced="0"/>
    <cacheHierarchy uniqueName="[Table2].[Arrears]" caption="Arrears" attribute="1" defaultMemberUniqueName="[Table2].[Arrears].[All]" allUniqueName="[Table2].[Arrears].[All]" dimensionUniqueName="[Table2]" displayFolder="" count="0" memberValueDatatype="20" unbalanced="0"/>
    <cacheHierarchy uniqueName="[Table2].[Total Over Paid]" caption="Total Over Paid" attribute="1" defaultMemberUniqueName="[Table2].[Total Over Paid].[All]" allUniqueName="[Table2].[Total Over Paid].[All]" dimensionUniqueName="[Table2]" displayFolder="" count="0" memberValueDatatype="20" unbalanced="0"/>
    <cacheHierarchy uniqueName="[Table2].[Total Arrears + Total Over Paid]" caption="Total Arrears + Total Over Paid" attribute="1" defaultMemberUniqueName="[Table2].[Total Arrears + Total Over Paid].[All]" allUniqueName="[Table2].[Total Arrears + Total Over Paid].[All]" dimensionUniqueName="[Table2]" displayFolder="" count="0" memberValueDatatype="20" unbalanced="0"/>
    <cacheHierarchy uniqueName="[Table2].[Future Capital]" caption="Future Capital" attribute="1" defaultMemberUniqueName="[Table2].[Future Capital].[All]" allUniqueName="[Table2].[Future Capital].[All]" dimensionUniqueName="[Table2]" displayFolder="" count="0" memberValueDatatype="20" unbalanced="0"/>
    <cacheHierarchy uniqueName="[Table2].[Portfolio (Arrears + Future Capital)]" caption="Portfolio (Arrears + Future Capital)" attribute="1" defaultMemberUniqueName="[Table2].[Portfolio (Arrears + Future Capital)].[All]" allUniqueName="[Table2].[Portfolio (Arrears + Future Capital)].[All]" dimensionUniqueName="[Table2]" displayFolder="" count="0" memberValueDatatype="20" unbalanced="0"/>
    <cacheHierarchy uniqueName="[Table2].[Future Interest]" caption="Future Interest" attribute="1" defaultMemberUniqueName="[Table2].[Future Interest].[All]" allUniqueName="[Table2].[Future Interest].[All]" dimensionUniqueName="[Table2]" displayFolder="" count="0" memberValueDatatype="20" unbalanced="0"/>
    <cacheHierarchy uniqueName="[Table2].[Last Payment Date]" caption="Last Payment Date" attribute="1" defaultMemberUniqueName="[Table2].[Last Payment Date].[All]" allUniqueName="[Table2].[Last Payment Date].[All]" dimensionUniqueName="[Table2]" displayFolder="" count="0" memberValueDatatype="130" unbalanced="0"/>
    <cacheHierarchy uniqueName="[Table2].[Last Payment Amount]" caption="Last Payment Amount" attribute="1" defaultMemberUniqueName="[Table2].[Last Payment Amount].[All]" allUniqueName="[Table2].[Last Payment Amount].[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Column1]" caption="Column1" attribute="1" defaultMemberUniqueName="[Table2].[Column1].[All]" allUniqueName="[Table2].[Column1].[All]" dimensionUniqueName="[Table2]" displayFolder="" count="0" memberValueDatatype="130" unbalanced="0"/>
    <cacheHierarchy uniqueName="[Table3].[Column1]" caption="Column1" attribute="1" defaultMemberUniqueName="[Table3].[Column1].[All]" allUniqueName="[Table3].[Column1].[All]" dimensionUniqueName="[Table3]" displayFolder="" count="2" memberValueDatatype="130" unbalanced="0">
      <fieldsUsage count="2">
        <fieldUsage x="-1"/>
        <fieldUsage x="0"/>
      </fieldsUsage>
    </cacheHierarchy>
    <cacheHierarchy uniqueName="[Table3].[Branch]" caption="Branch" attribute="1" defaultMemberUniqueName="[Table3].[Branch].[All]" allUniqueName="[Table3].[Branch].[All]" dimensionUniqueName="[Table3]" displayFolder="" count="0" memberValueDatatype="130" unbalanced="0"/>
    <cacheHierarchy uniqueName="[Table3].[Credit Officer]" caption="Credit Officer" attribute="1" defaultMemberUniqueName="[Table3].[Credit Officer].[All]" allUniqueName="[Table3].[Credit Officer].[All]" dimensionUniqueName="[Table3]" displayFolder="" count="0" memberValueDatatype="130" unbalanced="0"/>
    <cacheHierarchy uniqueName="[Table4].[no]" caption="no" attribute="1" defaultMemberUniqueName="[Table4].[no].[All]" allUniqueName="[Table4].[no].[All]" dimensionUniqueName="[Table4]" displayFolder="" count="0" memberValueDatatype="130" unbalanced="0"/>
    <cacheHierarchy uniqueName="[Table4].[Center]" caption="Center" attribute="1" defaultMemberUniqueName="[Table4].[Center].[All]" allUniqueName="[Table4].[Center].[All]" dimensionUniqueName="[Table4]" displayFolder="" count="0" memberValueDatatype="130" unbalanced="0"/>
    <cacheHierarchy uniqueName="[Table4].[Loan No]" caption="Loan No" attribute="1" defaultMemberUniqueName="[Table4].[Loan No].[All]" allUniqueName="[Table4].[Loan No].[All]" dimensionUniqueName="[Table4]" displayFolder="" count="0" memberValueDatatype="130" unbalanced="0"/>
    <cacheHierarchy uniqueName="[Table4].[Client]" caption="Client" attribute="1" defaultMemberUniqueName="[Table4].[Client].[All]" allUniqueName="[Table4].[Client].[All]" dimensionUniqueName="[Table4]" displayFolder="" count="0" memberValueDatatype="130" unbalanced="0"/>
    <cacheHierarchy uniqueName="[Table4].[Credit Officer]" caption="Credit Officer" attribute="1" defaultMemberUniqueName="[Table4].[Credit Officer].[All]" allUniqueName="[Table4].[Credit Officer].[All]" dimensionUniqueName="[Table4]" displayFolder="" count="0" memberValueDatatype="130" unbalanced="0"/>
    <cacheHierarchy uniqueName="[Table4].[Disbursement Date]" caption="Disbursement Date" attribute="1" defaultMemberUniqueName="[Table4].[Disbursement Date].[All]" allUniqueName="[Table4].[Disbursement Date].[All]" dimensionUniqueName="[Table4]" displayFolder="" count="0" memberValueDatatype="130" unbalanced="0"/>
    <cacheHierarchy uniqueName="[Table4].[Loan Amount]" caption="Loan Amount" attribute="1" defaultMemberUniqueName="[Table4].[Loan Amount].[All]" allUniqueName="[Table4].[Loan Amount].[All]" dimensionUniqueName="[Table4]" displayFolder="" count="0" memberValueDatatype="20" unbalanced="0"/>
    <cacheHierarchy uniqueName="[Table4].[Rental]" caption="Rental" attribute="1" defaultMemberUniqueName="[Table4].[Rental].[All]" allUniqueName="[Table4].[Rental].[All]" dimensionUniqueName="[Table4]" displayFolder="" count="0" memberValueDatatype="20" unbalanced="0"/>
    <cacheHierarchy uniqueName="[Table4].[Agreed Amount]" caption="Agreed Amount" attribute="1" defaultMemberUniqueName="[Table4].[Agreed Amount].[All]" allUniqueName="[Table4].[Agreed Amount].[All]" dimensionUniqueName="[Table4]" displayFolder="" count="0" memberValueDatatype="20" unbalanced="0"/>
    <cacheHierarchy uniqueName="[Table4].[Age]" caption="Age" attribute="1" defaultMemberUniqueName="[Table4].[Age].[All]" allUniqueName="[Table4].[Age].[All]" dimensionUniqueName="[Table4]" displayFolder="" count="0" memberValueDatatype="5" unbalanced="0"/>
    <cacheHierarchy uniqueName="[Table4].[Current Arrears + Debit]" caption="Current Arrears + Debit" attribute="1" defaultMemberUniqueName="[Table4].[Current Arrears + Debit].[All]" allUniqueName="[Table4].[Current Arrears + Debit].[All]" dimensionUniqueName="[Table4]" displayFolder="" count="0" memberValueDatatype="20" unbalanced="0"/>
    <cacheHierarchy uniqueName="[Table4].[Total Due]" caption="Total Due" attribute="1" defaultMemberUniqueName="[Table4].[Total Due].[All]" allUniqueName="[Table4].[Total Due].[All]" dimensionUniqueName="[Table4]" displayFolder="" count="0" memberValueDatatype="20" unbalanced="0"/>
    <cacheHierarchy uniqueName="[Table4].[Total Paid]" caption="Total Paid" attribute="1" defaultMemberUniqueName="[Table4].[Total Paid].[All]" allUniqueName="[Table4].[Total Paid].[All]" dimensionUniqueName="[Table4]" displayFolder="" count="0" memberValueDatatype="20" unbalanced="0"/>
    <cacheHierarchy uniqueName="[Table4].[Full Balance]" caption="Full Balance" attribute="1" defaultMemberUniqueName="[Table4].[Full Balance].[All]" allUniqueName="[Table4].[Full Balance].[All]" dimensionUniqueName="[Table4]" displayFolder="" count="0" memberValueDatatype="20" unbalanced="0"/>
    <cacheHierarchy uniqueName="[Table4].[Last Payment Date]" caption="Last Payment Date" attribute="1" defaultMemberUniqueName="[Table4].[Last Payment Date].[All]" allUniqueName="[Table4].[Last Payment Date].[All]" dimensionUniqueName="[Table4]" displayFolder="" count="0" memberValueDatatype="130" unbalanced="0"/>
    <cacheHierarchy uniqueName="[Table4].[Last Payment Amount]" caption="Last Payment Amount" attribute="1" defaultMemberUniqueName="[Table4].[Last Payment Amount].[All]" allUniqueName="[Table4].[Last Payment Amount].[All]" dimensionUniqueName="[Table4]" displayFolder="" count="0" memberValueDatatype="20" unbalanced="0"/>
    <cacheHierarchy uniqueName="[Table4].[Arrears_Type]" caption="Arrears_Type" attribute="1" defaultMemberUniqueName="[Table4].[Arrears_Type].[All]" allUniqueName="[Table4].[Arrears_Type].[All]" dimensionUniqueName="[Table4]" displayFolder="" count="0" memberValueDatatype="130" unbalanced="0"/>
    <cacheHierarchy uniqueName="[Table4].[Active_OC]" caption="Active_OC" attribute="1" defaultMemberUniqueName="[Table4].[Active_OC].[All]" allUniqueName="[Table4].[Active_OC].[All]" dimensionUniqueName="[Table4]" displayFolder="" count="2" memberValueDatatype="130" unbalanced="0">
      <fieldsUsage count="2">
        <fieldUsage x="-1"/>
        <fieldUsage x="2"/>
      </fieldsUsage>
    </cacheHierarchy>
    <cacheHierarchy uniqueName="[Table5].[Center]" caption="Center" attribute="1" defaultMemberUniqueName="[Table5].[Center].[All]" allUniqueName="[Table5].[Center].[All]" dimensionUniqueName="[Table5]" displayFolder="" count="0" memberValueDatatype="130" unbalanced="0"/>
    <cacheHierarchy uniqueName="[Table5].[Credit Officer]" caption="Credit Officer" attribute="1" defaultMemberUniqueName="[Table5].[Credit Officer].[All]" allUniqueName="[Table5].[Credit Officer].[All]" dimensionUniqueName="[Table5]" displayFolder="" count="0" memberValueDatatype="130" unbalanced="0"/>
    <cacheHierarchy uniqueName="[Table5].[Number of Loans]" caption="Number of Loans" attribute="1" defaultMemberUniqueName="[Table5].[Number of Loans].[All]" allUniqueName="[Table5].[Number of Loans].[All]" dimensionUniqueName="[Table5]" displayFolder="" count="0" memberValueDatatype="20" unbalanced="0"/>
    <cacheHierarchy uniqueName="[Table5].[Net Arrears]" caption="Net Arrears" attribute="1" defaultMemberUniqueName="[Table5].[Net Arrears].[All]" allUniqueName="[Table5].[Net Arrears].[All]" dimensionUniqueName="[Table5]" displayFolder="" count="0" memberValueDatatype="20" unbalanced="0"/>
    <cacheHierarchy uniqueName="[Table5].[Gross Arrears]" caption="Gross Arrears" attribute="1" defaultMemberUniqueName="[Table5].[Gross Arrears].[All]" allUniqueName="[Table5].[Gross Arrears].[All]" dimensionUniqueName="[Table5]" displayFolder="" count="0" memberValueDatatype="20" unbalanced="0"/>
    <cacheHierarchy uniqueName="[Table5].[Total Future Capital Outstanding + Arrears]" caption="Total Future Capital Outstanding + Arrears" attribute="1" defaultMemberUniqueName="[Table5].[Total Future Capital Outstanding + Arrears].[All]" allUniqueName="[Table5].[Total Future Capital Outstanding + Arrears].[All]" dimensionUniqueName="[Table5]" displayFolder="" count="0" memberValueDatatype="20" unbalanced="0"/>
    <cacheHierarchy uniqueName="[Table5].[&lt;0]" caption="&lt;0" attribute="1" defaultMemberUniqueName="[Table5].[&lt;0].[All]" allUniqueName="[Table5].[&lt;0].[All]" dimensionUniqueName="[Table5]"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Loan No]" caption="Count of Loan No" measure="1" displayFolder="" measureGroup="Table2" count="0" hidden="1">
      <extLst>
        <ext xmlns:x15="http://schemas.microsoft.com/office/spreadsheetml/2010/11/main" uri="{B97F6D7D-B522-45F9-BDA1-12C45D357490}">
          <x15:cacheHierarchy aggregatedColumn="3"/>
        </ext>
      </extLst>
    </cacheHierarchy>
    <cacheHierarchy uniqueName="[Measures].[Sum of Current Arrears + Debit]" caption="Sum of Current Arrears + Debit" measure="1" displayFolder="" measureGroup="Table4" count="0" hidden="1">
      <extLst>
        <ext xmlns:x15="http://schemas.microsoft.com/office/spreadsheetml/2010/11/main" uri="{B97F6D7D-B522-45F9-BDA1-12C45D357490}">
          <x15:cacheHierarchy aggregatedColumn="44"/>
        </ext>
      </extLst>
    </cacheHierarchy>
    <cacheHierarchy uniqueName="[Measures].[Count of Loan No 2]" caption="Count of Loan No 2" measure="1" displayFolder="" measureGroup="Table4" count="0" hidden="1">
      <extLst>
        <ext xmlns:x15="http://schemas.microsoft.com/office/spreadsheetml/2010/11/main" uri="{B97F6D7D-B522-45F9-BDA1-12C45D357490}">
          <x15:cacheHierarchy aggregatedColumn="36"/>
        </ext>
      </extLst>
    </cacheHierarchy>
    <cacheHierarchy uniqueName="[Measures].[Count of Active_OC]" caption="Count of Active_OC" measure="1" displayFolder="" measureGroup="Table4" count="0" oneField="1" hidden="1">
      <fieldsUsage count="1">
        <fieldUsage x="1"/>
      </fieldsUsage>
      <extLst>
        <ext xmlns:x15="http://schemas.microsoft.com/office/spreadsheetml/2010/11/main" uri="{B97F6D7D-B522-45F9-BDA1-12C45D357490}">
          <x15:cacheHierarchy aggregatedColumn="51"/>
        </ext>
      </extLst>
    </cacheHierarchy>
    <cacheHierarchy uniqueName="[Measures].[Sum of Gross Arrears]" caption="Sum of Gross Arrears" measure="1" displayFolder="" measureGroup="Table5" count="0" hidden="1">
      <extLst>
        <ext xmlns:x15="http://schemas.microsoft.com/office/spreadsheetml/2010/11/main" uri="{B97F6D7D-B522-45F9-BDA1-12C45D357490}">
          <x15:cacheHierarchy aggregatedColumn="56"/>
        </ext>
      </extLst>
    </cacheHierarchy>
    <cacheHierarchy uniqueName="[Measures].[Sum of Number of Loans]" caption="Sum of Number of Loans" measure="1" displayFolder="" measureGroup="Table5" count="0" hidden="1">
      <extLst>
        <ext xmlns:x15="http://schemas.microsoft.com/office/spreadsheetml/2010/11/main" uri="{B97F6D7D-B522-45F9-BDA1-12C45D357490}">
          <x15:cacheHierarchy aggregatedColumn="54"/>
        </ext>
      </extLst>
    </cacheHierarchy>
    <cacheHierarchy uniqueName="[Measures].[Count of Column1]" caption="Count of Column1" measure="1" displayFolder="" measureGroup="Table3" count="0" hidden="1">
      <extLst>
        <ext xmlns:x15="http://schemas.microsoft.com/office/spreadsheetml/2010/11/main" uri="{B97F6D7D-B522-45F9-BDA1-12C45D357490}">
          <x15:cacheHierarchy aggregatedColumn="31"/>
        </ext>
      </extLst>
    </cacheHierarchy>
    <cacheHierarchy uniqueName="[Measures].[Sum of &lt;0]" caption="Sum of &lt;0" measure="1" displayFolder="" measureGroup="Table5" count="0" hidden="1">
      <extLst>
        <ext xmlns:x15="http://schemas.microsoft.com/office/spreadsheetml/2010/11/main" uri="{B97F6D7D-B522-45F9-BDA1-12C45D357490}">
          <x15:cacheHierarchy aggregatedColumn="58"/>
        </ext>
      </extLst>
    </cacheHierarchy>
  </cacheHierarchies>
  <kpis count="0"/>
  <dimensions count="5">
    <dimension measure="1" name="Measures" uniqueName="[Measures]" caption="Measures"/>
    <dimension name="Table2" uniqueName="[Table2]" caption="Table2"/>
    <dimension name="Table3" uniqueName="[Table3]" caption="Table3"/>
    <dimension name="Table4" uniqueName="[Table4]" caption="Table4"/>
    <dimension name="Table5" uniqueName="[Table5]" caption="Table5"/>
  </dimensions>
  <measureGroups count="4">
    <measureGroup name="Table2" caption="Table2"/>
    <measureGroup name="Table3" caption="Table3"/>
    <measureGroup name="Table4" caption="Table4"/>
    <measureGroup name="Table5" caption="Table5"/>
  </measureGroups>
  <maps count="7">
    <map measureGroup="0" dimension="1"/>
    <map measureGroup="0" dimension="2"/>
    <map measureGroup="1" dimension="2"/>
    <map measureGroup="2" dimension="2"/>
    <map measureGroup="2" dimension="3"/>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THA" refreshedDate="46249.583845949077" createdVersion="5" refreshedVersion="8" minRefreshableVersion="3" recordCount="0" supportSubquery="1" supportAdvancedDrill="1" xr:uid="{29ACF3B5-183D-4B07-A250-D5D660CD615F}">
  <cacheSource type="external" connectionId="1"/>
  <cacheFields count="3">
    <cacheField name="[Table3].[Column1].[Column1]" caption="Column1" numFmtId="0" hierarchy="31" level="1">
      <sharedItems count="2">
        <s v="Eastern Region"/>
        <s v="Uva Region"/>
      </sharedItems>
    </cacheField>
    <cacheField name="[Measures].[Count of Loan No]" caption="Count of Loan No" numFmtId="0" hierarchy="64" level="32767"/>
    <cacheField name="[Table2].[Column1].[Column1]" caption="Column1" numFmtId="0" hierarchy="30" level="1">
      <sharedItems containsSemiMixedTypes="0" containsNonDate="0" containsString="0"/>
    </cacheField>
  </cacheFields>
  <cacheHierarchies count="72">
    <cacheHierarchy uniqueName="[Table2].[No]" caption="No" attribute="1" defaultMemberUniqueName="[Table2].[No].[All]" allUniqueName="[Table2].[No].[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enter]" caption="Center" attribute="1" defaultMemberUniqueName="[Table2].[Center].[All]" allUniqueName="[Table2].[Center].[All]" dimensionUniqueName="[Table2]" displayFolder="" count="0" memberValueDatatype="130" unbalanced="0"/>
    <cacheHierarchy uniqueName="[Table2].[Loan No]" caption="Loan No" attribute="1" defaultMemberUniqueName="[Table2].[Loan No].[All]" allUniqueName="[Table2].[Loan No].[All]" dimensionUniqueName="[Table2]" displayFolder="" count="0" memberValueDatatype="130" unbalanced="0"/>
    <cacheHierarchy uniqueName="[Table2].[Client NIC]" caption="Client NIC" attribute="1" defaultMemberUniqueName="[Table2].[Client NIC].[All]" allUniqueName="[Table2].[Client NIC].[All]" dimensionUniqueName="[Table2]" displayFolder="" count="0" memberValueDatatype="130" unbalanced="0"/>
    <cacheHierarchy uniqueName="[Table2].[Client Name]" caption="Client Name" attribute="1" defaultMemberUniqueName="[Table2].[Client Name].[All]" allUniqueName="[Table2].[Client Name].[All]" dimensionUniqueName="[Table2]" displayFolder="" count="0" memberValueDatatype="130" unbalanced="0"/>
    <cacheHierarchy uniqueName="[Table2].[Client Contact No]" caption="Client Contact No" attribute="1" defaultMemberUniqueName="[Table2].[Client Contact No].[All]" allUniqueName="[Table2].[Client Contact No].[All]" dimensionUniqueName="[Table2]" displayFolder="" count="0" memberValueDatatype="130" unbalanced="0"/>
    <cacheHierarchy uniqueName="[Table2].[Client Address]" caption="Client Address" attribute="1" defaultMemberUniqueName="[Table2].[Client Address].[All]" allUniqueName="[Table2].[Client Address].[All]" dimensionUniqueName="[Table2]" displayFolder="" count="0" memberValueDatatype="130" unbalanced="0"/>
    <cacheHierarchy uniqueName="[Table2].[FM.NIC]" caption="FM.NIC" attribute="1" defaultMemberUniqueName="[Table2].[FM.NIC].[All]" allUniqueName="[Table2].[FM.NIC].[All]" dimensionUniqueName="[Table2]" displayFolder="" count="0" memberValueDatatype="130" unbalanced="0"/>
    <cacheHierarchy uniqueName="[Table2].[FM Name]" caption="FM Name" attribute="1" defaultMemberUniqueName="[Table2].[FM Name].[All]" allUniqueName="[Table2].[FM Name].[All]" dimensionUniqueName="[Table2]" displayFolder="" count="0" memberValueDatatype="130" unbalanced="0"/>
    <cacheHierarchy uniqueName="[Table2].[FM Contact No]" caption="FM Contact No" attribute="1" defaultMemberUniqueName="[Table2].[FM Contact No].[All]" allUniqueName="[Table2].[FM Contact No].[All]" dimensionUniqueName="[Table2]" displayFolder="" count="0" memberValueDatatype="130" unbalanced="0"/>
    <cacheHierarchy uniqueName="[Table2].[FM Address]" caption="FM Address" attribute="1" defaultMemberUniqueName="[Table2].[FM Address].[All]" allUniqueName="[Table2].[FM Address].[All]" dimensionUniqueName="[Table2]" displayFolder="" count="0" memberValueDatatype="130" unbalanced="0"/>
    <cacheHierarchy uniqueName="[Table2].[Credit Officer]" caption="Credit Officer" attribute="1" defaultMemberUniqueName="[Table2].[Credit Officer].[All]" allUniqueName="[Table2].[Credit Officer].[All]" dimensionUniqueName="[Table2]" displayFolder="" count="0" memberValueDatatype="130" unbalanced="0"/>
    <cacheHierarchy uniqueName="[Table2].[Loan Amount]" caption="Loan Amount" attribute="1" defaultMemberUniqueName="[Table2].[Loan Amount].[All]" allUniqueName="[Table2].[Loan Amount].[All]" dimensionUniqueName="[Table2]" displayFolder="" count="0" memberValueDatatype="20" unbalanced="0"/>
    <cacheHierarchy uniqueName="[Table2].[Agreed Amount]" caption="Agreed Amount" attribute="1" defaultMemberUniqueName="[Table2].[Agreed Amount].[All]" allUniqueName="[Table2].[Agreed Amount].[All]" dimensionUniqueName="[Table2]" displayFolder="" count="0" memberValueDatatype="20" unbalanced="0"/>
    <cacheHierarchy uniqueName="[Table2].[Disbursed date]" caption="Disbursed date" attribute="1" defaultMemberUniqueName="[Table2].[Disbursed date].[All]" allUniqueName="[Table2].[Disbursed date].[All]" dimensionUniqueName="[Table2]" displayFolder="" count="0" memberValueDatatype="130" unbalanced="0"/>
    <cacheHierarchy uniqueName="[Table2].[Age]" caption="Age" attribute="1" defaultMemberUniqueName="[Table2].[Age].[All]" allUniqueName="[Table2].[Age].[All]" dimensionUniqueName="[Table2]" displayFolder="" count="0" memberValueDatatype="5" unbalanced="0"/>
    <cacheHierarchy uniqueName="[Table2].[Capital Total Due]" caption="Capital Total Due" attribute="1" defaultMemberUniqueName="[Table2].[Capital Total Due].[All]" allUniqueName="[Table2].[Capital Total Due].[All]" dimensionUniqueName="[Table2]" displayFolder="" count="0" memberValueDatatype="20" unbalanced="0"/>
    <cacheHierarchy uniqueName="[Table2].[Interest Total Due]" caption="Interest Total Due" attribute="1" defaultMemberUniqueName="[Table2].[Interest Total Due].[All]" allUniqueName="[Table2].[Interest Total Due].[All]" dimensionUniqueName="[Table2]" displayFolder="" count="0" memberValueDatatype="20" unbalanced="0"/>
    <cacheHierarchy uniqueName="[Table2].[Total Due]" caption="Total Due" attribute="1" defaultMemberUniqueName="[Table2].[Total Due].[All]" allUniqueName="[Table2].[Total Due].[All]" dimensionUniqueName="[Table2]" displayFolder="" count="0" memberValueDatatype="20" unbalanced="0"/>
    <cacheHierarchy uniqueName="[Table2].[Total Paid]" caption="Total Paid" attribute="1" defaultMemberUniqueName="[Table2].[Total Paid].[All]" allUniqueName="[Table2].[Total Paid].[All]" dimensionUniqueName="[Table2]" displayFolder="" count="0" memberValueDatatype="20" unbalanced="0"/>
    <cacheHierarchy uniqueName="[Table2].[Arrears]" caption="Arrears" attribute="1" defaultMemberUniqueName="[Table2].[Arrears].[All]" allUniqueName="[Table2].[Arrears].[All]" dimensionUniqueName="[Table2]" displayFolder="" count="0" memberValueDatatype="20" unbalanced="0"/>
    <cacheHierarchy uniqueName="[Table2].[Total Over Paid]" caption="Total Over Paid" attribute="1" defaultMemberUniqueName="[Table2].[Total Over Paid].[All]" allUniqueName="[Table2].[Total Over Paid].[All]" dimensionUniqueName="[Table2]" displayFolder="" count="0" memberValueDatatype="20" unbalanced="0"/>
    <cacheHierarchy uniqueName="[Table2].[Total Arrears + Total Over Paid]" caption="Total Arrears + Total Over Paid" attribute="1" defaultMemberUniqueName="[Table2].[Total Arrears + Total Over Paid].[All]" allUniqueName="[Table2].[Total Arrears + Total Over Paid].[All]" dimensionUniqueName="[Table2]" displayFolder="" count="0" memberValueDatatype="20" unbalanced="0"/>
    <cacheHierarchy uniqueName="[Table2].[Future Capital]" caption="Future Capital" attribute="1" defaultMemberUniqueName="[Table2].[Future Capital].[All]" allUniqueName="[Table2].[Future Capital].[All]" dimensionUniqueName="[Table2]" displayFolder="" count="0" memberValueDatatype="20" unbalanced="0"/>
    <cacheHierarchy uniqueName="[Table2].[Portfolio (Arrears + Future Capital)]" caption="Portfolio (Arrears + Future Capital)" attribute="1" defaultMemberUniqueName="[Table2].[Portfolio (Arrears + Future Capital)].[All]" allUniqueName="[Table2].[Portfolio (Arrears + Future Capital)].[All]" dimensionUniqueName="[Table2]" displayFolder="" count="0" memberValueDatatype="20" unbalanced="0"/>
    <cacheHierarchy uniqueName="[Table2].[Future Interest]" caption="Future Interest" attribute="1" defaultMemberUniqueName="[Table2].[Future Interest].[All]" allUniqueName="[Table2].[Future Interest].[All]" dimensionUniqueName="[Table2]" displayFolder="" count="0" memberValueDatatype="20" unbalanced="0"/>
    <cacheHierarchy uniqueName="[Table2].[Last Payment Date]" caption="Last Payment Date" attribute="1" defaultMemberUniqueName="[Table2].[Last Payment Date].[All]" allUniqueName="[Table2].[Last Payment Date].[All]" dimensionUniqueName="[Table2]" displayFolder="" count="0" memberValueDatatype="130" unbalanced="0"/>
    <cacheHierarchy uniqueName="[Table2].[Last Payment Amount]" caption="Last Payment Amount" attribute="1" defaultMemberUniqueName="[Table2].[Last Payment Amount].[All]" allUniqueName="[Table2].[Last Payment Amount].[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Column1]" caption="Column1" attribute="1" defaultMemberUniqueName="[Table2].[Column1].[All]" allUniqueName="[Table2].[Column1].[All]" dimensionUniqueName="[Table2]" displayFolder="" count="2" memberValueDatatype="130" unbalanced="0">
      <fieldsUsage count="2">
        <fieldUsage x="-1"/>
        <fieldUsage x="2"/>
      </fieldsUsage>
    </cacheHierarchy>
    <cacheHierarchy uniqueName="[Table3].[Column1]" caption="Column1" attribute="1" defaultMemberUniqueName="[Table3].[Column1].[All]" allUniqueName="[Table3].[Column1].[All]" dimensionUniqueName="[Table3]" displayFolder="" count="2" memberValueDatatype="130" unbalanced="0">
      <fieldsUsage count="2">
        <fieldUsage x="-1"/>
        <fieldUsage x="0"/>
      </fieldsUsage>
    </cacheHierarchy>
    <cacheHierarchy uniqueName="[Table3].[Branch]" caption="Branch" attribute="1" defaultMemberUniqueName="[Table3].[Branch].[All]" allUniqueName="[Table3].[Branch].[All]" dimensionUniqueName="[Table3]" displayFolder="" count="0" memberValueDatatype="130" unbalanced="0"/>
    <cacheHierarchy uniqueName="[Table3].[Credit Officer]" caption="Credit Officer" attribute="1" defaultMemberUniqueName="[Table3].[Credit Officer].[All]" allUniqueName="[Table3].[Credit Officer].[All]" dimensionUniqueName="[Table3]" displayFolder="" count="0" memberValueDatatype="130" unbalanced="0"/>
    <cacheHierarchy uniqueName="[Table4].[no]" caption="no" attribute="1" defaultMemberUniqueName="[Table4].[no].[All]" allUniqueName="[Table4].[no].[All]" dimensionUniqueName="[Table4]" displayFolder="" count="0" memberValueDatatype="130" unbalanced="0"/>
    <cacheHierarchy uniqueName="[Table4].[Center]" caption="Center" attribute="1" defaultMemberUniqueName="[Table4].[Center].[All]" allUniqueName="[Table4].[Center].[All]" dimensionUniqueName="[Table4]" displayFolder="" count="0" memberValueDatatype="130" unbalanced="0"/>
    <cacheHierarchy uniqueName="[Table4].[Loan No]" caption="Loan No" attribute="1" defaultMemberUniqueName="[Table4].[Loan No].[All]" allUniqueName="[Table4].[Loan No].[All]" dimensionUniqueName="[Table4]" displayFolder="" count="0" memberValueDatatype="130" unbalanced="0"/>
    <cacheHierarchy uniqueName="[Table4].[Client]" caption="Client" attribute="1" defaultMemberUniqueName="[Table4].[Client].[All]" allUniqueName="[Table4].[Client].[All]" dimensionUniqueName="[Table4]" displayFolder="" count="0" memberValueDatatype="130" unbalanced="0"/>
    <cacheHierarchy uniqueName="[Table4].[Credit Officer]" caption="Credit Officer" attribute="1" defaultMemberUniqueName="[Table4].[Credit Officer].[All]" allUniqueName="[Table4].[Credit Officer].[All]" dimensionUniqueName="[Table4]" displayFolder="" count="0" memberValueDatatype="130" unbalanced="0"/>
    <cacheHierarchy uniqueName="[Table4].[Disbursement Date]" caption="Disbursement Date" attribute="1" defaultMemberUniqueName="[Table4].[Disbursement Date].[All]" allUniqueName="[Table4].[Disbursement Date].[All]" dimensionUniqueName="[Table4]" displayFolder="" count="0" memberValueDatatype="130" unbalanced="0"/>
    <cacheHierarchy uniqueName="[Table4].[Loan Amount]" caption="Loan Amount" attribute="1" defaultMemberUniqueName="[Table4].[Loan Amount].[All]" allUniqueName="[Table4].[Loan Amount].[All]" dimensionUniqueName="[Table4]" displayFolder="" count="0" memberValueDatatype="20" unbalanced="0"/>
    <cacheHierarchy uniqueName="[Table4].[Rental]" caption="Rental" attribute="1" defaultMemberUniqueName="[Table4].[Rental].[All]" allUniqueName="[Table4].[Rental].[All]" dimensionUniqueName="[Table4]" displayFolder="" count="0" memberValueDatatype="20" unbalanced="0"/>
    <cacheHierarchy uniqueName="[Table4].[Agreed Amount]" caption="Agreed Amount" attribute="1" defaultMemberUniqueName="[Table4].[Agreed Amount].[All]" allUniqueName="[Table4].[Agreed Amount].[All]" dimensionUniqueName="[Table4]" displayFolder="" count="0" memberValueDatatype="20" unbalanced="0"/>
    <cacheHierarchy uniqueName="[Table4].[Age]" caption="Age" attribute="1" defaultMemberUniqueName="[Table4].[Age].[All]" allUniqueName="[Table4].[Age].[All]" dimensionUniqueName="[Table4]" displayFolder="" count="0" memberValueDatatype="5" unbalanced="0"/>
    <cacheHierarchy uniqueName="[Table4].[Current Arrears + Debit]" caption="Current Arrears + Debit" attribute="1" defaultMemberUniqueName="[Table4].[Current Arrears + Debit].[All]" allUniqueName="[Table4].[Current Arrears + Debit].[All]" dimensionUniqueName="[Table4]" displayFolder="" count="0" memberValueDatatype="20" unbalanced="0"/>
    <cacheHierarchy uniqueName="[Table4].[Total Due]" caption="Total Due" attribute="1" defaultMemberUniqueName="[Table4].[Total Due].[All]" allUniqueName="[Table4].[Total Due].[All]" dimensionUniqueName="[Table4]" displayFolder="" count="0" memberValueDatatype="20" unbalanced="0"/>
    <cacheHierarchy uniqueName="[Table4].[Total Paid]" caption="Total Paid" attribute="1" defaultMemberUniqueName="[Table4].[Total Paid].[All]" allUniqueName="[Table4].[Total Paid].[All]" dimensionUniqueName="[Table4]" displayFolder="" count="0" memberValueDatatype="20" unbalanced="0"/>
    <cacheHierarchy uniqueName="[Table4].[Full Balance]" caption="Full Balance" attribute="1" defaultMemberUniqueName="[Table4].[Full Balance].[All]" allUniqueName="[Table4].[Full Balance].[All]" dimensionUniqueName="[Table4]" displayFolder="" count="0" memberValueDatatype="20" unbalanced="0"/>
    <cacheHierarchy uniqueName="[Table4].[Last Payment Date]" caption="Last Payment Date" attribute="1" defaultMemberUniqueName="[Table4].[Last Payment Date].[All]" allUniqueName="[Table4].[Last Payment Date].[All]" dimensionUniqueName="[Table4]" displayFolder="" count="0" memberValueDatatype="130" unbalanced="0"/>
    <cacheHierarchy uniqueName="[Table4].[Last Payment Amount]" caption="Last Payment Amount" attribute="1" defaultMemberUniqueName="[Table4].[Last Payment Amount].[All]" allUniqueName="[Table4].[Last Payment Amount].[All]" dimensionUniqueName="[Table4]" displayFolder="" count="0" memberValueDatatype="20" unbalanced="0"/>
    <cacheHierarchy uniqueName="[Table4].[Arrears_Type]" caption="Arrears_Type" attribute="1" defaultMemberUniqueName="[Table4].[Arrears_Type].[All]" allUniqueName="[Table4].[Arrears_Type].[All]" dimensionUniqueName="[Table4]" displayFolder="" count="0" memberValueDatatype="130" unbalanced="0"/>
    <cacheHierarchy uniqueName="[Table4].[Active_OC]" caption="Active_OC" attribute="1" defaultMemberUniqueName="[Table4].[Active_OC].[All]" allUniqueName="[Table4].[Active_OC].[All]" dimensionUniqueName="[Table4]" displayFolder="" count="0" memberValueDatatype="130" unbalanced="0"/>
    <cacheHierarchy uniqueName="[Table5].[Center]" caption="Center" attribute="1" defaultMemberUniqueName="[Table5].[Center].[All]" allUniqueName="[Table5].[Center].[All]" dimensionUniqueName="[Table5]" displayFolder="" count="0" memberValueDatatype="130" unbalanced="0"/>
    <cacheHierarchy uniqueName="[Table5].[Credit Officer]" caption="Credit Officer" attribute="1" defaultMemberUniqueName="[Table5].[Credit Officer].[All]" allUniqueName="[Table5].[Credit Officer].[All]" dimensionUniqueName="[Table5]" displayFolder="" count="0" memberValueDatatype="130" unbalanced="0"/>
    <cacheHierarchy uniqueName="[Table5].[Number of Loans]" caption="Number of Loans" attribute="1" defaultMemberUniqueName="[Table5].[Number of Loans].[All]" allUniqueName="[Table5].[Number of Loans].[All]" dimensionUniqueName="[Table5]" displayFolder="" count="0" memberValueDatatype="20" unbalanced="0"/>
    <cacheHierarchy uniqueName="[Table5].[Net Arrears]" caption="Net Arrears" attribute="1" defaultMemberUniqueName="[Table5].[Net Arrears].[All]" allUniqueName="[Table5].[Net Arrears].[All]" dimensionUniqueName="[Table5]" displayFolder="" count="0" memberValueDatatype="20" unbalanced="0"/>
    <cacheHierarchy uniqueName="[Table5].[Gross Arrears]" caption="Gross Arrears" attribute="1" defaultMemberUniqueName="[Table5].[Gross Arrears].[All]" allUniqueName="[Table5].[Gross Arrears].[All]" dimensionUniqueName="[Table5]" displayFolder="" count="0" memberValueDatatype="20" unbalanced="0"/>
    <cacheHierarchy uniqueName="[Table5].[Total Future Capital Outstanding + Arrears]" caption="Total Future Capital Outstanding + Arrears" attribute="1" defaultMemberUniqueName="[Table5].[Total Future Capital Outstanding + Arrears].[All]" allUniqueName="[Table5].[Total Future Capital Outstanding + Arrears].[All]" dimensionUniqueName="[Table5]" displayFolder="" count="0" memberValueDatatype="20" unbalanced="0"/>
    <cacheHierarchy uniqueName="[Table5].[&lt;0]" caption="&lt;0" attribute="1" defaultMemberUniqueName="[Table5].[&lt;0].[All]" allUniqueName="[Table5].[&lt;0].[All]" dimensionUniqueName="[Table5]"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Loan No]" caption="Count of Loan No" measure="1" displayFolder="" measureGroup="Table2"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Current Arrears + Debit]" caption="Sum of Current Arrears + Debit" measure="1" displayFolder="" measureGroup="Table4" count="0" hidden="1">
      <extLst>
        <ext xmlns:x15="http://schemas.microsoft.com/office/spreadsheetml/2010/11/main" uri="{B97F6D7D-B522-45F9-BDA1-12C45D357490}">
          <x15:cacheHierarchy aggregatedColumn="44"/>
        </ext>
      </extLst>
    </cacheHierarchy>
    <cacheHierarchy uniqueName="[Measures].[Count of Loan No 2]" caption="Count of Loan No 2" measure="1" displayFolder="" measureGroup="Table4" count="0" hidden="1">
      <extLst>
        <ext xmlns:x15="http://schemas.microsoft.com/office/spreadsheetml/2010/11/main" uri="{B97F6D7D-B522-45F9-BDA1-12C45D357490}">
          <x15:cacheHierarchy aggregatedColumn="36"/>
        </ext>
      </extLst>
    </cacheHierarchy>
    <cacheHierarchy uniqueName="[Measures].[Count of Active_OC]" caption="Count of Active_OC" measure="1" displayFolder="" measureGroup="Table4" count="0" hidden="1">
      <extLst>
        <ext xmlns:x15="http://schemas.microsoft.com/office/spreadsheetml/2010/11/main" uri="{B97F6D7D-B522-45F9-BDA1-12C45D357490}">
          <x15:cacheHierarchy aggregatedColumn="51"/>
        </ext>
      </extLst>
    </cacheHierarchy>
    <cacheHierarchy uniqueName="[Measures].[Sum of Gross Arrears]" caption="Sum of Gross Arrears" measure="1" displayFolder="" measureGroup="Table5" count="0" hidden="1">
      <extLst>
        <ext xmlns:x15="http://schemas.microsoft.com/office/spreadsheetml/2010/11/main" uri="{B97F6D7D-B522-45F9-BDA1-12C45D357490}">
          <x15:cacheHierarchy aggregatedColumn="56"/>
        </ext>
      </extLst>
    </cacheHierarchy>
    <cacheHierarchy uniqueName="[Measures].[Sum of Number of Loans]" caption="Sum of Number of Loans" measure="1" displayFolder="" measureGroup="Table5" count="0" hidden="1">
      <extLst>
        <ext xmlns:x15="http://schemas.microsoft.com/office/spreadsheetml/2010/11/main" uri="{B97F6D7D-B522-45F9-BDA1-12C45D357490}">
          <x15:cacheHierarchy aggregatedColumn="54"/>
        </ext>
      </extLst>
    </cacheHierarchy>
    <cacheHierarchy uniqueName="[Measures].[Count of Column1]" caption="Count of Column1" measure="1" displayFolder="" measureGroup="Table3" count="0" hidden="1">
      <extLst>
        <ext xmlns:x15="http://schemas.microsoft.com/office/spreadsheetml/2010/11/main" uri="{B97F6D7D-B522-45F9-BDA1-12C45D357490}">
          <x15:cacheHierarchy aggregatedColumn="31"/>
        </ext>
      </extLst>
    </cacheHierarchy>
    <cacheHierarchy uniqueName="[Measures].[Sum of &lt;0]" caption="Sum of &lt;0" measure="1" displayFolder="" measureGroup="Table5" count="0" hidden="1">
      <extLst>
        <ext xmlns:x15="http://schemas.microsoft.com/office/spreadsheetml/2010/11/main" uri="{B97F6D7D-B522-45F9-BDA1-12C45D357490}">
          <x15:cacheHierarchy aggregatedColumn="58"/>
        </ext>
      </extLst>
    </cacheHierarchy>
  </cacheHierarchies>
  <kpis count="0"/>
  <dimensions count="5">
    <dimension measure="1" name="Measures" uniqueName="[Measures]" caption="Measures"/>
    <dimension name="Table2" uniqueName="[Table2]" caption="Table2"/>
    <dimension name="Table3" uniqueName="[Table3]" caption="Table3"/>
    <dimension name="Table4" uniqueName="[Table4]" caption="Table4"/>
    <dimension name="Table5" uniqueName="[Table5]" caption="Table5"/>
  </dimensions>
  <measureGroups count="4">
    <measureGroup name="Table2" caption="Table2"/>
    <measureGroup name="Table3" caption="Table3"/>
    <measureGroup name="Table4" caption="Table4"/>
    <measureGroup name="Table5" caption="Table5"/>
  </measureGroups>
  <maps count="7">
    <map measureGroup="0" dimension="1"/>
    <map measureGroup="0" dimension="2"/>
    <map measureGroup="1" dimension="2"/>
    <map measureGroup="2" dimension="2"/>
    <map measureGroup="2" dimension="3"/>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THA" refreshedDate="46249.583844791669" createdVersion="5" refreshedVersion="8" minRefreshableVersion="3" recordCount="0" supportSubquery="1" supportAdvancedDrill="1" xr:uid="{2019DB09-CB1F-411C-B012-43DF2657BE6C}">
  <cacheSource type="external" connectionId="1"/>
  <cacheFields count="2">
    <cacheField name="[Table3].[Column1].[Column1]" caption="Column1" numFmtId="0" hierarchy="31" level="1">
      <sharedItems count="2">
        <s v="Eastern Region"/>
        <s v="Uva Region"/>
      </sharedItems>
    </cacheField>
    <cacheField name="[Measures].[Count of Loan No]" caption="Count of Loan No" numFmtId="0" hierarchy="64" level="32767"/>
  </cacheFields>
  <cacheHierarchies count="72">
    <cacheHierarchy uniqueName="[Table2].[No]" caption="No" attribute="1" defaultMemberUniqueName="[Table2].[No].[All]" allUniqueName="[Table2].[No].[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enter]" caption="Center" attribute="1" defaultMemberUniqueName="[Table2].[Center].[All]" allUniqueName="[Table2].[Center].[All]" dimensionUniqueName="[Table2]" displayFolder="" count="0" memberValueDatatype="130" unbalanced="0"/>
    <cacheHierarchy uniqueName="[Table2].[Loan No]" caption="Loan No" attribute="1" defaultMemberUniqueName="[Table2].[Loan No].[All]" allUniqueName="[Table2].[Loan No].[All]" dimensionUniqueName="[Table2]" displayFolder="" count="0" memberValueDatatype="130" unbalanced="0"/>
    <cacheHierarchy uniqueName="[Table2].[Client NIC]" caption="Client NIC" attribute="1" defaultMemberUniqueName="[Table2].[Client NIC].[All]" allUniqueName="[Table2].[Client NIC].[All]" dimensionUniqueName="[Table2]" displayFolder="" count="0" memberValueDatatype="130" unbalanced="0"/>
    <cacheHierarchy uniqueName="[Table2].[Client Name]" caption="Client Name" attribute="1" defaultMemberUniqueName="[Table2].[Client Name].[All]" allUniqueName="[Table2].[Client Name].[All]" dimensionUniqueName="[Table2]" displayFolder="" count="0" memberValueDatatype="130" unbalanced="0"/>
    <cacheHierarchy uniqueName="[Table2].[Client Contact No]" caption="Client Contact No" attribute="1" defaultMemberUniqueName="[Table2].[Client Contact No].[All]" allUniqueName="[Table2].[Client Contact No].[All]" dimensionUniqueName="[Table2]" displayFolder="" count="0" memberValueDatatype="130" unbalanced="0"/>
    <cacheHierarchy uniqueName="[Table2].[Client Address]" caption="Client Address" attribute="1" defaultMemberUniqueName="[Table2].[Client Address].[All]" allUniqueName="[Table2].[Client Address].[All]" dimensionUniqueName="[Table2]" displayFolder="" count="0" memberValueDatatype="130" unbalanced="0"/>
    <cacheHierarchy uniqueName="[Table2].[FM.NIC]" caption="FM.NIC" attribute="1" defaultMemberUniqueName="[Table2].[FM.NIC].[All]" allUniqueName="[Table2].[FM.NIC].[All]" dimensionUniqueName="[Table2]" displayFolder="" count="0" memberValueDatatype="130" unbalanced="0"/>
    <cacheHierarchy uniqueName="[Table2].[FM Name]" caption="FM Name" attribute="1" defaultMemberUniqueName="[Table2].[FM Name].[All]" allUniqueName="[Table2].[FM Name].[All]" dimensionUniqueName="[Table2]" displayFolder="" count="0" memberValueDatatype="130" unbalanced="0"/>
    <cacheHierarchy uniqueName="[Table2].[FM Contact No]" caption="FM Contact No" attribute="1" defaultMemberUniqueName="[Table2].[FM Contact No].[All]" allUniqueName="[Table2].[FM Contact No].[All]" dimensionUniqueName="[Table2]" displayFolder="" count="0" memberValueDatatype="130" unbalanced="0"/>
    <cacheHierarchy uniqueName="[Table2].[FM Address]" caption="FM Address" attribute="1" defaultMemberUniqueName="[Table2].[FM Address].[All]" allUniqueName="[Table2].[FM Address].[All]" dimensionUniqueName="[Table2]" displayFolder="" count="0" memberValueDatatype="130" unbalanced="0"/>
    <cacheHierarchy uniqueName="[Table2].[Credit Officer]" caption="Credit Officer" attribute="1" defaultMemberUniqueName="[Table2].[Credit Officer].[All]" allUniqueName="[Table2].[Credit Officer].[All]" dimensionUniqueName="[Table2]" displayFolder="" count="0" memberValueDatatype="130" unbalanced="0"/>
    <cacheHierarchy uniqueName="[Table2].[Loan Amount]" caption="Loan Amount" attribute="1" defaultMemberUniqueName="[Table2].[Loan Amount].[All]" allUniqueName="[Table2].[Loan Amount].[All]" dimensionUniqueName="[Table2]" displayFolder="" count="0" memberValueDatatype="20" unbalanced="0"/>
    <cacheHierarchy uniqueName="[Table2].[Agreed Amount]" caption="Agreed Amount" attribute="1" defaultMemberUniqueName="[Table2].[Agreed Amount].[All]" allUniqueName="[Table2].[Agreed Amount].[All]" dimensionUniqueName="[Table2]" displayFolder="" count="0" memberValueDatatype="20" unbalanced="0"/>
    <cacheHierarchy uniqueName="[Table2].[Disbursed date]" caption="Disbursed date" attribute="1" defaultMemberUniqueName="[Table2].[Disbursed date].[All]" allUniqueName="[Table2].[Disbursed date].[All]" dimensionUniqueName="[Table2]" displayFolder="" count="0" memberValueDatatype="130" unbalanced="0"/>
    <cacheHierarchy uniqueName="[Table2].[Age]" caption="Age" attribute="1" defaultMemberUniqueName="[Table2].[Age].[All]" allUniqueName="[Table2].[Age].[All]" dimensionUniqueName="[Table2]" displayFolder="" count="0" memberValueDatatype="5" unbalanced="0"/>
    <cacheHierarchy uniqueName="[Table2].[Capital Total Due]" caption="Capital Total Due" attribute="1" defaultMemberUniqueName="[Table2].[Capital Total Due].[All]" allUniqueName="[Table2].[Capital Total Due].[All]" dimensionUniqueName="[Table2]" displayFolder="" count="0" memberValueDatatype="20" unbalanced="0"/>
    <cacheHierarchy uniqueName="[Table2].[Interest Total Due]" caption="Interest Total Due" attribute="1" defaultMemberUniqueName="[Table2].[Interest Total Due].[All]" allUniqueName="[Table2].[Interest Total Due].[All]" dimensionUniqueName="[Table2]" displayFolder="" count="0" memberValueDatatype="20" unbalanced="0"/>
    <cacheHierarchy uniqueName="[Table2].[Total Due]" caption="Total Due" attribute="1" defaultMemberUniqueName="[Table2].[Total Due].[All]" allUniqueName="[Table2].[Total Due].[All]" dimensionUniqueName="[Table2]" displayFolder="" count="0" memberValueDatatype="20" unbalanced="0"/>
    <cacheHierarchy uniqueName="[Table2].[Total Paid]" caption="Total Paid" attribute="1" defaultMemberUniqueName="[Table2].[Total Paid].[All]" allUniqueName="[Table2].[Total Paid].[All]" dimensionUniqueName="[Table2]" displayFolder="" count="0" memberValueDatatype="20" unbalanced="0"/>
    <cacheHierarchy uniqueName="[Table2].[Arrears]" caption="Arrears" attribute="1" defaultMemberUniqueName="[Table2].[Arrears].[All]" allUniqueName="[Table2].[Arrears].[All]" dimensionUniqueName="[Table2]" displayFolder="" count="0" memberValueDatatype="20" unbalanced="0"/>
    <cacheHierarchy uniqueName="[Table2].[Total Over Paid]" caption="Total Over Paid" attribute="1" defaultMemberUniqueName="[Table2].[Total Over Paid].[All]" allUniqueName="[Table2].[Total Over Paid].[All]" dimensionUniqueName="[Table2]" displayFolder="" count="0" memberValueDatatype="20" unbalanced="0"/>
    <cacheHierarchy uniqueName="[Table2].[Total Arrears + Total Over Paid]" caption="Total Arrears + Total Over Paid" attribute="1" defaultMemberUniqueName="[Table2].[Total Arrears + Total Over Paid].[All]" allUniqueName="[Table2].[Total Arrears + Total Over Paid].[All]" dimensionUniqueName="[Table2]" displayFolder="" count="0" memberValueDatatype="20" unbalanced="0"/>
    <cacheHierarchy uniqueName="[Table2].[Future Capital]" caption="Future Capital" attribute="1" defaultMemberUniqueName="[Table2].[Future Capital].[All]" allUniqueName="[Table2].[Future Capital].[All]" dimensionUniqueName="[Table2]" displayFolder="" count="0" memberValueDatatype="20" unbalanced="0"/>
    <cacheHierarchy uniqueName="[Table2].[Portfolio (Arrears + Future Capital)]" caption="Portfolio (Arrears + Future Capital)" attribute="1" defaultMemberUniqueName="[Table2].[Portfolio (Arrears + Future Capital)].[All]" allUniqueName="[Table2].[Portfolio (Arrears + Future Capital)].[All]" dimensionUniqueName="[Table2]" displayFolder="" count="0" memberValueDatatype="20" unbalanced="0"/>
    <cacheHierarchy uniqueName="[Table2].[Future Interest]" caption="Future Interest" attribute="1" defaultMemberUniqueName="[Table2].[Future Interest].[All]" allUniqueName="[Table2].[Future Interest].[All]" dimensionUniqueName="[Table2]" displayFolder="" count="0" memberValueDatatype="20" unbalanced="0"/>
    <cacheHierarchy uniqueName="[Table2].[Last Payment Date]" caption="Last Payment Date" attribute="1" defaultMemberUniqueName="[Table2].[Last Payment Date].[All]" allUniqueName="[Table2].[Last Payment Date].[All]" dimensionUniqueName="[Table2]" displayFolder="" count="0" memberValueDatatype="130" unbalanced="0"/>
    <cacheHierarchy uniqueName="[Table2].[Last Payment Amount]" caption="Last Payment Amount" attribute="1" defaultMemberUniqueName="[Table2].[Last Payment Amount].[All]" allUniqueName="[Table2].[Last Payment Amount].[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Column1]" caption="Column1" attribute="1" defaultMemberUniqueName="[Table2].[Column1].[All]" allUniqueName="[Table2].[Column1].[All]" dimensionUniqueName="[Table2]" displayFolder="" count="0" memberValueDatatype="130" unbalanced="0"/>
    <cacheHierarchy uniqueName="[Table3].[Column1]" caption="Column1" attribute="1" defaultMemberUniqueName="[Table3].[Column1].[All]" allUniqueName="[Table3].[Column1].[All]" dimensionUniqueName="[Table3]" displayFolder="" count="2" memberValueDatatype="130" unbalanced="0">
      <fieldsUsage count="2">
        <fieldUsage x="-1"/>
        <fieldUsage x="0"/>
      </fieldsUsage>
    </cacheHierarchy>
    <cacheHierarchy uniqueName="[Table3].[Branch]" caption="Branch" attribute="1" defaultMemberUniqueName="[Table3].[Branch].[All]" allUniqueName="[Table3].[Branch].[All]" dimensionUniqueName="[Table3]" displayFolder="" count="0" memberValueDatatype="130" unbalanced="0"/>
    <cacheHierarchy uniqueName="[Table3].[Credit Officer]" caption="Credit Officer" attribute="1" defaultMemberUniqueName="[Table3].[Credit Officer].[All]" allUniqueName="[Table3].[Credit Officer].[All]" dimensionUniqueName="[Table3]" displayFolder="" count="0" memberValueDatatype="130" unbalanced="0"/>
    <cacheHierarchy uniqueName="[Table4].[no]" caption="no" attribute="1" defaultMemberUniqueName="[Table4].[no].[All]" allUniqueName="[Table4].[no].[All]" dimensionUniqueName="[Table4]" displayFolder="" count="0" memberValueDatatype="130" unbalanced="0"/>
    <cacheHierarchy uniqueName="[Table4].[Center]" caption="Center" attribute="1" defaultMemberUniqueName="[Table4].[Center].[All]" allUniqueName="[Table4].[Center].[All]" dimensionUniqueName="[Table4]" displayFolder="" count="0" memberValueDatatype="130" unbalanced="0"/>
    <cacheHierarchy uniqueName="[Table4].[Loan No]" caption="Loan No" attribute="1" defaultMemberUniqueName="[Table4].[Loan No].[All]" allUniqueName="[Table4].[Loan No].[All]" dimensionUniqueName="[Table4]" displayFolder="" count="0" memberValueDatatype="130" unbalanced="0"/>
    <cacheHierarchy uniqueName="[Table4].[Client]" caption="Client" attribute="1" defaultMemberUniqueName="[Table4].[Client].[All]" allUniqueName="[Table4].[Client].[All]" dimensionUniqueName="[Table4]" displayFolder="" count="0" memberValueDatatype="130" unbalanced="0"/>
    <cacheHierarchy uniqueName="[Table4].[Credit Officer]" caption="Credit Officer" attribute="1" defaultMemberUniqueName="[Table4].[Credit Officer].[All]" allUniqueName="[Table4].[Credit Officer].[All]" dimensionUniqueName="[Table4]" displayFolder="" count="0" memberValueDatatype="130" unbalanced="0"/>
    <cacheHierarchy uniqueName="[Table4].[Disbursement Date]" caption="Disbursement Date" attribute="1" defaultMemberUniqueName="[Table4].[Disbursement Date].[All]" allUniqueName="[Table4].[Disbursement Date].[All]" dimensionUniqueName="[Table4]" displayFolder="" count="0" memberValueDatatype="130" unbalanced="0"/>
    <cacheHierarchy uniqueName="[Table4].[Loan Amount]" caption="Loan Amount" attribute="1" defaultMemberUniqueName="[Table4].[Loan Amount].[All]" allUniqueName="[Table4].[Loan Amount].[All]" dimensionUniqueName="[Table4]" displayFolder="" count="0" memberValueDatatype="20" unbalanced="0"/>
    <cacheHierarchy uniqueName="[Table4].[Rental]" caption="Rental" attribute="1" defaultMemberUniqueName="[Table4].[Rental].[All]" allUniqueName="[Table4].[Rental].[All]" dimensionUniqueName="[Table4]" displayFolder="" count="0" memberValueDatatype="20" unbalanced="0"/>
    <cacheHierarchy uniqueName="[Table4].[Agreed Amount]" caption="Agreed Amount" attribute="1" defaultMemberUniqueName="[Table4].[Agreed Amount].[All]" allUniqueName="[Table4].[Agreed Amount].[All]" dimensionUniqueName="[Table4]" displayFolder="" count="0" memberValueDatatype="20" unbalanced="0"/>
    <cacheHierarchy uniqueName="[Table4].[Age]" caption="Age" attribute="1" defaultMemberUniqueName="[Table4].[Age].[All]" allUniqueName="[Table4].[Age].[All]" dimensionUniqueName="[Table4]" displayFolder="" count="0" memberValueDatatype="5" unbalanced="0"/>
    <cacheHierarchy uniqueName="[Table4].[Current Arrears + Debit]" caption="Current Arrears + Debit" attribute="1" defaultMemberUniqueName="[Table4].[Current Arrears + Debit].[All]" allUniqueName="[Table4].[Current Arrears + Debit].[All]" dimensionUniqueName="[Table4]" displayFolder="" count="0" memberValueDatatype="20" unbalanced="0"/>
    <cacheHierarchy uniqueName="[Table4].[Total Due]" caption="Total Due" attribute="1" defaultMemberUniqueName="[Table4].[Total Due].[All]" allUniqueName="[Table4].[Total Due].[All]" dimensionUniqueName="[Table4]" displayFolder="" count="0" memberValueDatatype="20" unbalanced="0"/>
    <cacheHierarchy uniqueName="[Table4].[Total Paid]" caption="Total Paid" attribute="1" defaultMemberUniqueName="[Table4].[Total Paid].[All]" allUniqueName="[Table4].[Total Paid].[All]" dimensionUniqueName="[Table4]" displayFolder="" count="0" memberValueDatatype="20" unbalanced="0"/>
    <cacheHierarchy uniqueName="[Table4].[Full Balance]" caption="Full Balance" attribute="1" defaultMemberUniqueName="[Table4].[Full Balance].[All]" allUniqueName="[Table4].[Full Balance].[All]" dimensionUniqueName="[Table4]" displayFolder="" count="0" memberValueDatatype="20" unbalanced="0"/>
    <cacheHierarchy uniqueName="[Table4].[Last Payment Date]" caption="Last Payment Date" attribute="1" defaultMemberUniqueName="[Table4].[Last Payment Date].[All]" allUniqueName="[Table4].[Last Payment Date].[All]" dimensionUniqueName="[Table4]" displayFolder="" count="0" memberValueDatatype="130" unbalanced="0"/>
    <cacheHierarchy uniqueName="[Table4].[Last Payment Amount]" caption="Last Payment Amount" attribute="1" defaultMemberUniqueName="[Table4].[Last Payment Amount].[All]" allUniqueName="[Table4].[Last Payment Amount].[All]" dimensionUniqueName="[Table4]" displayFolder="" count="0" memberValueDatatype="20" unbalanced="0"/>
    <cacheHierarchy uniqueName="[Table4].[Arrears_Type]" caption="Arrears_Type" attribute="1" defaultMemberUniqueName="[Table4].[Arrears_Type].[All]" allUniqueName="[Table4].[Arrears_Type].[All]" dimensionUniqueName="[Table4]" displayFolder="" count="0" memberValueDatatype="130" unbalanced="0"/>
    <cacheHierarchy uniqueName="[Table4].[Active_OC]" caption="Active_OC" attribute="1" defaultMemberUniqueName="[Table4].[Active_OC].[All]" allUniqueName="[Table4].[Active_OC].[All]" dimensionUniqueName="[Table4]" displayFolder="" count="0" memberValueDatatype="130" unbalanced="0"/>
    <cacheHierarchy uniqueName="[Table5].[Center]" caption="Center" attribute="1" defaultMemberUniqueName="[Table5].[Center].[All]" allUniqueName="[Table5].[Center].[All]" dimensionUniqueName="[Table5]" displayFolder="" count="0" memberValueDatatype="130" unbalanced="0"/>
    <cacheHierarchy uniqueName="[Table5].[Credit Officer]" caption="Credit Officer" attribute="1" defaultMemberUniqueName="[Table5].[Credit Officer].[All]" allUniqueName="[Table5].[Credit Officer].[All]" dimensionUniqueName="[Table5]" displayFolder="" count="0" memberValueDatatype="130" unbalanced="0"/>
    <cacheHierarchy uniqueName="[Table5].[Number of Loans]" caption="Number of Loans" attribute="1" defaultMemberUniqueName="[Table5].[Number of Loans].[All]" allUniqueName="[Table5].[Number of Loans].[All]" dimensionUniqueName="[Table5]" displayFolder="" count="0" memberValueDatatype="20" unbalanced="0"/>
    <cacheHierarchy uniqueName="[Table5].[Net Arrears]" caption="Net Arrears" attribute="1" defaultMemberUniqueName="[Table5].[Net Arrears].[All]" allUniqueName="[Table5].[Net Arrears].[All]" dimensionUniqueName="[Table5]" displayFolder="" count="0" memberValueDatatype="20" unbalanced="0"/>
    <cacheHierarchy uniqueName="[Table5].[Gross Arrears]" caption="Gross Arrears" attribute="1" defaultMemberUniqueName="[Table5].[Gross Arrears].[All]" allUniqueName="[Table5].[Gross Arrears].[All]" dimensionUniqueName="[Table5]" displayFolder="" count="0" memberValueDatatype="20" unbalanced="0"/>
    <cacheHierarchy uniqueName="[Table5].[Total Future Capital Outstanding + Arrears]" caption="Total Future Capital Outstanding + Arrears" attribute="1" defaultMemberUniqueName="[Table5].[Total Future Capital Outstanding + Arrears].[All]" allUniqueName="[Table5].[Total Future Capital Outstanding + Arrears].[All]" dimensionUniqueName="[Table5]" displayFolder="" count="0" memberValueDatatype="20" unbalanced="0"/>
    <cacheHierarchy uniqueName="[Table5].[&lt;0]" caption="&lt;0" attribute="1" defaultMemberUniqueName="[Table5].[&lt;0].[All]" allUniqueName="[Table5].[&lt;0].[All]" dimensionUniqueName="[Table5]"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Loan No]" caption="Count of Loan No" measure="1" displayFolder="" measureGroup="Table2"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Current Arrears + Debit]" caption="Sum of Current Arrears + Debit" measure="1" displayFolder="" measureGroup="Table4" count="0" hidden="1">
      <extLst>
        <ext xmlns:x15="http://schemas.microsoft.com/office/spreadsheetml/2010/11/main" uri="{B97F6D7D-B522-45F9-BDA1-12C45D357490}">
          <x15:cacheHierarchy aggregatedColumn="44"/>
        </ext>
      </extLst>
    </cacheHierarchy>
    <cacheHierarchy uniqueName="[Measures].[Count of Loan No 2]" caption="Count of Loan No 2" measure="1" displayFolder="" measureGroup="Table4" count="0" hidden="1">
      <extLst>
        <ext xmlns:x15="http://schemas.microsoft.com/office/spreadsheetml/2010/11/main" uri="{B97F6D7D-B522-45F9-BDA1-12C45D357490}">
          <x15:cacheHierarchy aggregatedColumn="36"/>
        </ext>
      </extLst>
    </cacheHierarchy>
    <cacheHierarchy uniqueName="[Measures].[Count of Active_OC]" caption="Count of Active_OC" measure="1" displayFolder="" measureGroup="Table4" count="0" hidden="1">
      <extLst>
        <ext xmlns:x15="http://schemas.microsoft.com/office/spreadsheetml/2010/11/main" uri="{B97F6D7D-B522-45F9-BDA1-12C45D357490}">
          <x15:cacheHierarchy aggregatedColumn="51"/>
        </ext>
      </extLst>
    </cacheHierarchy>
    <cacheHierarchy uniqueName="[Measures].[Sum of Gross Arrears]" caption="Sum of Gross Arrears" measure="1" displayFolder="" measureGroup="Table5" count="0" hidden="1">
      <extLst>
        <ext xmlns:x15="http://schemas.microsoft.com/office/spreadsheetml/2010/11/main" uri="{B97F6D7D-B522-45F9-BDA1-12C45D357490}">
          <x15:cacheHierarchy aggregatedColumn="56"/>
        </ext>
      </extLst>
    </cacheHierarchy>
    <cacheHierarchy uniqueName="[Measures].[Sum of Number of Loans]" caption="Sum of Number of Loans" measure="1" displayFolder="" measureGroup="Table5" count="0" hidden="1">
      <extLst>
        <ext xmlns:x15="http://schemas.microsoft.com/office/spreadsheetml/2010/11/main" uri="{B97F6D7D-B522-45F9-BDA1-12C45D357490}">
          <x15:cacheHierarchy aggregatedColumn="54"/>
        </ext>
      </extLst>
    </cacheHierarchy>
    <cacheHierarchy uniqueName="[Measures].[Count of Column1]" caption="Count of Column1" measure="1" displayFolder="" measureGroup="Table3" count="0" hidden="1">
      <extLst>
        <ext xmlns:x15="http://schemas.microsoft.com/office/spreadsheetml/2010/11/main" uri="{B97F6D7D-B522-45F9-BDA1-12C45D357490}">
          <x15:cacheHierarchy aggregatedColumn="31"/>
        </ext>
      </extLst>
    </cacheHierarchy>
    <cacheHierarchy uniqueName="[Measures].[Sum of &lt;0]" caption="Sum of &lt;0" measure="1" displayFolder="" measureGroup="Table5" count="0" hidden="1">
      <extLst>
        <ext xmlns:x15="http://schemas.microsoft.com/office/spreadsheetml/2010/11/main" uri="{B97F6D7D-B522-45F9-BDA1-12C45D357490}">
          <x15:cacheHierarchy aggregatedColumn="58"/>
        </ext>
      </extLst>
    </cacheHierarchy>
  </cacheHierarchies>
  <kpis count="0"/>
  <dimensions count="5">
    <dimension measure="1" name="Measures" uniqueName="[Measures]" caption="Measures"/>
    <dimension name="Table2" uniqueName="[Table2]" caption="Table2"/>
    <dimension name="Table3" uniqueName="[Table3]" caption="Table3"/>
    <dimension name="Table4" uniqueName="[Table4]" caption="Table4"/>
    <dimension name="Table5" uniqueName="[Table5]" caption="Table5"/>
  </dimensions>
  <measureGroups count="4">
    <measureGroup name="Table2" caption="Table2"/>
    <measureGroup name="Table3" caption="Table3"/>
    <measureGroup name="Table4" caption="Table4"/>
    <measureGroup name="Table5" caption="Table5"/>
  </measureGroups>
  <maps count="7">
    <map measureGroup="0" dimension="1"/>
    <map measureGroup="0" dimension="2"/>
    <map measureGroup="1" dimension="2"/>
    <map measureGroup="2" dimension="2"/>
    <map measureGroup="2" dimension="3"/>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THA" refreshedDate="46249.589220254631" createdVersion="5" refreshedVersion="8" minRefreshableVersion="3" recordCount="0" supportSubquery="1" supportAdvancedDrill="1" xr:uid="{4BF59B01-B90C-423E-AE37-12BD225F1362}">
  <cacheSource type="external" connectionId="1"/>
  <cacheFields count="3">
    <cacheField name="[Table3].[Column1].[Column1]" caption="Column1" numFmtId="0" hierarchy="31" level="1">
      <sharedItems containsBlank="1" count="3">
        <s v="Eastern Region"/>
        <s v="Uva Region"/>
        <m/>
      </sharedItems>
    </cacheField>
    <cacheField name="[Measures].[Sum of &lt;0]" caption="Sum of &lt;0" numFmtId="0" hierarchy="71" level="32767"/>
    <cacheField name="[Measures].[Sum of Number of Loans]" caption="Sum of Number of Loans" numFmtId="0" hierarchy="69" level="32767"/>
  </cacheFields>
  <cacheHierarchies count="72">
    <cacheHierarchy uniqueName="[Table2].[No]" caption="No" attribute="1" defaultMemberUniqueName="[Table2].[No].[All]" allUniqueName="[Table2].[No].[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enter]" caption="Center" attribute="1" defaultMemberUniqueName="[Table2].[Center].[All]" allUniqueName="[Table2].[Center].[All]" dimensionUniqueName="[Table2]" displayFolder="" count="0" memberValueDatatype="130" unbalanced="0"/>
    <cacheHierarchy uniqueName="[Table2].[Loan No]" caption="Loan No" attribute="1" defaultMemberUniqueName="[Table2].[Loan No].[All]" allUniqueName="[Table2].[Loan No].[All]" dimensionUniqueName="[Table2]" displayFolder="" count="0" memberValueDatatype="130" unbalanced="0"/>
    <cacheHierarchy uniqueName="[Table2].[Client NIC]" caption="Client NIC" attribute="1" defaultMemberUniqueName="[Table2].[Client NIC].[All]" allUniqueName="[Table2].[Client NIC].[All]" dimensionUniqueName="[Table2]" displayFolder="" count="0" memberValueDatatype="130" unbalanced="0"/>
    <cacheHierarchy uniqueName="[Table2].[Client Name]" caption="Client Name" attribute="1" defaultMemberUniqueName="[Table2].[Client Name].[All]" allUniqueName="[Table2].[Client Name].[All]" dimensionUniqueName="[Table2]" displayFolder="" count="0" memberValueDatatype="130" unbalanced="0"/>
    <cacheHierarchy uniqueName="[Table2].[Client Contact No]" caption="Client Contact No" attribute="1" defaultMemberUniqueName="[Table2].[Client Contact No].[All]" allUniqueName="[Table2].[Client Contact No].[All]" dimensionUniqueName="[Table2]" displayFolder="" count="0" memberValueDatatype="130" unbalanced="0"/>
    <cacheHierarchy uniqueName="[Table2].[Client Address]" caption="Client Address" attribute="1" defaultMemberUniqueName="[Table2].[Client Address].[All]" allUniqueName="[Table2].[Client Address].[All]" dimensionUniqueName="[Table2]" displayFolder="" count="0" memberValueDatatype="130" unbalanced="0"/>
    <cacheHierarchy uniqueName="[Table2].[FM.NIC]" caption="FM.NIC" attribute="1" defaultMemberUniqueName="[Table2].[FM.NIC].[All]" allUniqueName="[Table2].[FM.NIC].[All]" dimensionUniqueName="[Table2]" displayFolder="" count="0" memberValueDatatype="130" unbalanced="0"/>
    <cacheHierarchy uniqueName="[Table2].[FM Name]" caption="FM Name" attribute="1" defaultMemberUniqueName="[Table2].[FM Name].[All]" allUniqueName="[Table2].[FM Name].[All]" dimensionUniqueName="[Table2]" displayFolder="" count="0" memberValueDatatype="130" unbalanced="0"/>
    <cacheHierarchy uniqueName="[Table2].[FM Contact No]" caption="FM Contact No" attribute="1" defaultMemberUniqueName="[Table2].[FM Contact No].[All]" allUniqueName="[Table2].[FM Contact No].[All]" dimensionUniqueName="[Table2]" displayFolder="" count="0" memberValueDatatype="130" unbalanced="0"/>
    <cacheHierarchy uniqueName="[Table2].[FM Address]" caption="FM Address" attribute="1" defaultMemberUniqueName="[Table2].[FM Address].[All]" allUniqueName="[Table2].[FM Address].[All]" dimensionUniqueName="[Table2]" displayFolder="" count="0" memberValueDatatype="130" unbalanced="0"/>
    <cacheHierarchy uniqueName="[Table2].[Credit Officer]" caption="Credit Officer" attribute="1" defaultMemberUniqueName="[Table2].[Credit Officer].[All]" allUniqueName="[Table2].[Credit Officer].[All]" dimensionUniqueName="[Table2]" displayFolder="" count="0" memberValueDatatype="130" unbalanced="0"/>
    <cacheHierarchy uniqueName="[Table2].[Loan Amount]" caption="Loan Amount" attribute="1" defaultMemberUniqueName="[Table2].[Loan Amount].[All]" allUniqueName="[Table2].[Loan Amount].[All]" dimensionUniqueName="[Table2]" displayFolder="" count="0" memberValueDatatype="20" unbalanced="0"/>
    <cacheHierarchy uniqueName="[Table2].[Agreed Amount]" caption="Agreed Amount" attribute="1" defaultMemberUniqueName="[Table2].[Agreed Amount].[All]" allUniqueName="[Table2].[Agreed Amount].[All]" dimensionUniqueName="[Table2]" displayFolder="" count="0" memberValueDatatype="20" unbalanced="0"/>
    <cacheHierarchy uniqueName="[Table2].[Disbursed date]" caption="Disbursed date" attribute="1" defaultMemberUniqueName="[Table2].[Disbursed date].[All]" allUniqueName="[Table2].[Disbursed date].[All]" dimensionUniqueName="[Table2]" displayFolder="" count="0" memberValueDatatype="130" unbalanced="0"/>
    <cacheHierarchy uniqueName="[Table2].[Age]" caption="Age" attribute="1" defaultMemberUniqueName="[Table2].[Age].[All]" allUniqueName="[Table2].[Age].[All]" dimensionUniqueName="[Table2]" displayFolder="" count="0" memberValueDatatype="5" unbalanced="0"/>
    <cacheHierarchy uniqueName="[Table2].[Capital Total Due]" caption="Capital Total Due" attribute="1" defaultMemberUniqueName="[Table2].[Capital Total Due].[All]" allUniqueName="[Table2].[Capital Total Due].[All]" dimensionUniqueName="[Table2]" displayFolder="" count="0" memberValueDatatype="20" unbalanced="0"/>
    <cacheHierarchy uniqueName="[Table2].[Interest Total Due]" caption="Interest Total Due" attribute="1" defaultMemberUniqueName="[Table2].[Interest Total Due].[All]" allUniqueName="[Table2].[Interest Total Due].[All]" dimensionUniqueName="[Table2]" displayFolder="" count="0" memberValueDatatype="20" unbalanced="0"/>
    <cacheHierarchy uniqueName="[Table2].[Total Due]" caption="Total Due" attribute="1" defaultMemberUniqueName="[Table2].[Total Due].[All]" allUniqueName="[Table2].[Total Due].[All]" dimensionUniqueName="[Table2]" displayFolder="" count="0" memberValueDatatype="20" unbalanced="0"/>
    <cacheHierarchy uniqueName="[Table2].[Total Paid]" caption="Total Paid" attribute="1" defaultMemberUniqueName="[Table2].[Total Paid].[All]" allUniqueName="[Table2].[Total Paid].[All]" dimensionUniqueName="[Table2]" displayFolder="" count="0" memberValueDatatype="20" unbalanced="0"/>
    <cacheHierarchy uniqueName="[Table2].[Arrears]" caption="Arrears" attribute="1" defaultMemberUniqueName="[Table2].[Arrears].[All]" allUniqueName="[Table2].[Arrears].[All]" dimensionUniqueName="[Table2]" displayFolder="" count="0" memberValueDatatype="20" unbalanced="0"/>
    <cacheHierarchy uniqueName="[Table2].[Total Over Paid]" caption="Total Over Paid" attribute="1" defaultMemberUniqueName="[Table2].[Total Over Paid].[All]" allUniqueName="[Table2].[Total Over Paid].[All]" dimensionUniqueName="[Table2]" displayFolder="" count="0" memberValueDatatype="20" unbalanced="0"/>
    <cacheHierarchy uniqueName="[Table2].[Total Arrears + Total Over Paid]" caption="Total Arrears + Total Over Paid" attribute="1" defaultMemberUniqueName="[Table2].[Total Arrears + Total Over Paid].[All]" allUniqueName="[Table2].[Total Arrears + Total Over Paid].[All]" dimensionUniqueName="[Table2]" displayFolder="" count="0" memberValueDatatype="20" unbalanced="0"/>
    <cacheHierarchy uniqueName="[Table2].[Future Capital]" caption="Future Capital" attribute="1" defaultMemberUniqueName="[Table2].[Future Capital].[All]" allUniqueName="[Table2].[Future Capital].[All]" dimensionUniqueName="[Table2]" displayFolder="" count="0" memberValueDatatype="20" unbalanced="0"/>
    <cacheHierarchy uniqueName="[Table2].[Portfolio (Arrears + Future Capital)]" caption="Portfolio (Arrears + Future Capital)" attribute="1" defaultMemberUniqueName="[Table2].[Portfolio (Arrears + Future Capital)].[All]" allUniqueName="[Table2].[Portfolio (Arrears + Future Capital)].[All]" dimensionUniqueName="[Table2]" displayFolder="" count="0" memberValueDatatype="20" unbalanced="0"/>
    <cacheHierarchy uniqueName="[Table2].[Future Interest]" caption="Future Interest" attribute="1" defaultMemberUniqueName="[Table2].[Future Interest].[All]" allUniqueName="[Table2].[Future Interest].[All]" dimensionUniqueName="[Table2]" displayFolder="" count="0" memberValueDatatype="20" unbalanced="0"/>
    <cacheHierarchy uniqueName="[Table2].[Last Payment Date]" caption="Last Payment Date" attribute="1" defaultMemberUniqueName="[Table2].[Last Payment Date].[All]" allUniqueName="[Table2].[Last Payment Date].[All]" dimensionUniqueName="[Table2]" displayFolder="" count="0" memberValueDatatype="130" unbalanced="0"/>
    <cacheHierarchy uniqueName="[Table2].[Last Payment Amount]" caption="Last Payment Amount" attribute="1" defaultMemberUniqueName="[Table2].[Last Payment Amount].[All]" allUniqueName="[Table2].[Last Payment Amount].[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Column1]" caption="Column1" attribute="1" defaultMemberUniqueName="[Table2].[Column1].[All]" allUniqueName="[Table2].[Column1].[All]" dimensionUniqueName="[Table2]" displayFolder="" count="0" memberValueDatatype="130" unbalanced="0"/>
    <cacheHierarchy uniqueName="[Table3].[Column1]" caption="Column1" attribute="1" defaultMemberUniqueName="[Table3].[Column1].[All]" allUniqueName="[Table3].[Column1].[All]" dimensionUniqueName="[Table3]" displayFolder="" count="2" memberValueDatatype="130" unbalanced="0">
      <fieldsUsage count="2">
        <fieldUsage x="-1"/>
        <fieldUsage x="0"/>
      </fieldsUsage>
    </cacheHierarchy>
    <cacheHierarchy uniqueName="[Table3].[Branch]" caption="Branch" attribute="1" defaultMemberUniqueName="[Table3].[Branch].[All]" allUniqueName="[Table3].[Branch].[All]" dimensionUniqueName="[Table3]" displayFolder="" count="0" memberValueDatatype="130" unbalanced="0"/>
    <cacheHierarchy uniqueName="[Table3].[Credit Officer]" caption="Credit Officer" attribute="1" defaultMemberUniqueName="[Table3].[Credit Officer].[All]" allUniqueName="[Table3].[Credit Officer].[All]" dimensionUniqueName="[Table3]" displayFolder="" count="0" memberValueDatatype="130" unbalanced="0"/>
    <cacheHierarchy uniqueName="[Table4].[no]" caption="no" attribute="1" defaultMemberUniqueName="[Table4].[no].[All]" allUniqueName="[Table4].[no].[All]" dimensionUniqueName="[Table4]" displayFolder="" count="0" memberValueDatatype="130" unbalanced="0"/>
    <cacheHierarchy uniqueName="[Table4].[Center]" caption="Center" attribute="1" defaultMemberUniqueName="[Table4].[Center].[All]" allUniqueName="[Table4].[Center].[All]" dimensionUniqueName="[Table4]" displayFolder="" count="0" memberValueDatatype="130" unbalanced="0"/>
    <cacheHierarchy uniqueName="[Table4].[Loan No]" caption="Loan No" attribute="1" defaultMemberUniqueName="[Table4].[Loan No].[All]" allUniqueName="[Table4].[Loan No].[All]" dimensionUniqueName="[Table4]" displayFolder="" count="0" memberValueDatatype="130" unbalanced="0"/>
    <cacheHierarchy uniqueName="[Table4].[Client]" caption="Client" attribute="1" defaultMemberUniqueName="[Table4].[Client].[All]" allUniqueName="[Table4].[Client].[All]" dimensionUniqueName="[Table4]" displayFolder="" count="0" memberValueDatatype="130" unbalanced="0"/>
    <cacheHierarchy uniqueName="[Table4].[Credit Officer]" caption="Credit Officer" attribute="1" defaultMemberUniqueName="[Table4].[Credit Officer].[All]" allUniqueName="[Table4].[Credit Officer].[All]" dimensionUniqueName="[Table4]" displayFolder="" count="0" memberValueDatatype="130" unbalanced="0"/>
    <cacheHierarchy uniqueName="[Table4].[Disbursement Date]" caption="Disbursement Date" attribute="1" defaultMemberUniqueName="[Table4].[Disbursement Date].[All]" allUniqueName="[Table4].[Disbursement Date].[All]" dimensionUniqueName="[Table4]" displayFolder="" count="0" memberValueDatatype="130" unbalanced="0"/>
    <cacheHierarchy uniqueName="[Table4].[Loan Amount]" caption="Loan Amount" attribute="1" defaultMemberUniqueName="[Table4].[Loan Amount].[All]" allUniqueName="[Table4].[Loan Amount].[All]" dimensionUniqueName="[Table4]" displayFolder="" count="0" memberValueDatatype="20" unbalanced="0"/>
    <cacheHierarchy uniqueName="[Table4].[Rental]" caption="Rental" attribute="1" defaultMemberUniqueName="[Table4].[Rental].[All]" allUniqueName="[Table4].[Rental].[All]" dimensionUniqueName="[Table4]" displayFolder="" count="0" memberValueDatatype="20" unbalanced="0"/>
    <cacheHierarchy uniqueName="[Table4].[Agreed Amount]" caption="Agreed Amount" attribute="1" defaultMemberUniqueName="[Table4].[Agreed Amount].[All]" allUniqueName="[Table4].[Agreed Amount].[All]" dimensionUniqueName="[Table4]" displayFolder="" count="0" memberValueDatatype="20" unbalanced="0"/>
    <cacheHierarchy uniqueName="[Table4].[Age]" caption="Age" attribute="1" defaultMemberUniqueName="[Table4].[Age].[All]" allUniqueName="[Table4].[Age].[All]" dimensionUniqueName="[Table4]" displayFolder="" count="0" memberValueDatatype="5" unbalanced="0"/>
    <cacheHierarchy uniqueName="[Table4].[Current Arrears + Debit]" caption="Current Arrears + Debit" attribute="1" defaultMemberUniqueName="[Table4].[Current Arrears + Debit].[All]" allUniqueName="[Table4].[Current Arrears + Debit].[All]" dimensionUniqueName="[Table4]" displayFolder="" count="0" memberValueDatatype="20" unbalanced="0"/>
    <cacheHierarchy uniqueName="[Table4].[Total Due]" caption="Total Due" attribute="1" defaultMemberUniqueName="[Table4].[Total Due].[All]" allUniqueName="[Table4].[Total Due].[All]" dimensionUniqueName="[Table4]" displayFolder="" count="0" memberValueDatatype="20" unbalanced="0"/>
    <cacheHierarchy uniqueName="[Table4].[Total Paid]" caption="Total Paid" attribute="1" defaultMemberUniqueName="[Table4].[Total Paid].[All]" allUniqueName="[Table4].[Total Paid].[All]" dimensionUniqueName="[Table4]" displayFolder="" count="0" memberValueDatatype="20" unbalanced="0"/>
    <cacheHierarchy uniqueName="[Table4].[Full Balance]" caption="Full Balance" attribute="1" defaultMemberUniqueName="[Table4].[Full Balance].[All]" allUniqueName="[Table4].[Full Balance].[All]" dimensionUniqueName="[Table4]" displayFolder="" count="0" memberValueDatatype="20" unbalanced="0"/>
    <cacheHierarchy uniqueName="[Table4].[Last Payment Date]" caption="Last Payment Date" attribute="1" defaultMemberUniqueName="[Table4].[Last Payment Date].[All]" allUniqueName="[Table4].[Last Payment Date].[All]" dimensionUniqueName="[Table4]" displayFolder="" count="0" memberValueDatatype="130" unbalanced="0"/>
    <cacheHierarchy uniqueName="[Table4].[Last Payment Amount]" caption="Last Payment Amount" attribute="1" defaultMemberUniqueName="[Table4].[Last Payment Amount].[All]" allUniqueName="[Table4].[Last Payment Amount].[All]" dimensionUniqueName="[Table4]" displayFolder="" count="0" memberValueDatatype="20" unbalanced="0"/>
    <cacheHierarchy uniqueName="[Table4].[Arrears_Type]" caption="Arrears_Type" attribute="1" defaultMemberUniqueName="[Table4].[Arrears_Type].[All]" allUniqueName="[Table4].[Arrears_Type].[All]" dimensionUniqueName="[Table4]" displayFolder="" count="0" memberValueDatatype="130" unbalanced="0"/>
    <cacheHierarchy uniqueName="[Table4].[Active_OC]" caption="Active_OC" attribute="1" defaultMemberUniqueName="[Table4].[Active_OC].[All]" allUniqueName="[Table4].[Active_OC].[All]" dimensionUniqueName="[Table4]" displayFolder="" count="0" memberValueDatatype="130" unbalanced="0"/>
    <cacheHierarchy uniqueName="[Table5].[Center]" caption="Center" attribute="1" defaultMemberUniqueName="[Table5].[Center].[All]" allUniqueName="[Table5].[Center].[All]" dimensionUniqueName="[Table5]" displayFolder="" count="0" memberValueDatatype="130" unbalanced="0"/>
    <cacheHierarchy uniqueName="[Table5].[Credit Officer]" caption="Credit Officer" attribute="1" defaultMemberUniqueName="[Table5].[Credit Officer].[All]" allUniqueName="[Table5].[Credit Officer].[All]" dimensionUniqueName="[Table5]" displayFolder="" count="0" memberValueDatatype="130" unbalanced="0"/>
    <cacheHierarchy uniqueName="[Table5].[Number of Loans]" caption="Number of Loans" attribute="1" defaultMemberUniqueName="[Table5].[Number of Loans].[All]" allUniqueName="[Table5].[Number of Loans].[All]" dimensionUniqueName="[Table5]" displayFolder="" count="0" memberValueDatatype="20" unbalanced="0"/>
    <cacheHierarchy uniqueName="[Table5].[Net Arrears]" caption="Net Arrears" attribute="1" defaultMemberUniqueName="[Table5].[Net Arrears].[All]" allUniqueName="[Table5].[Net Arrears].[All]" dimensionUniqueName="[Table5]" displayFolder="" count="0" memberValueDatatype="20" unbalanced="0"/>
    <cacheHierarchy uniqueName="[Table5].[Gross Arrears]" caption="Gross Arrears" attribute="1" defaultMemberUniqueName="[Table5].[Gross Arrears].[All]" allUniqueName="[Table5].[Gross Arrears].[All]" dimensionUniqueName="[Table5]" displayFolder="" count="0" memberValueDatatype="20" unbalanced="0"/>
    <cacheHierarchy uniqueName="[Table5].[Total Future Capital Outstanding + Arrears]" caption="Total Future Capital Outstanding + Arrears" attribute="1" defaultMemberUniqueName="[Table5].[Total Future Capital Outstanding + Arrears].[All]" allUniqueName="[Table5].[Total Future Capital Outstanding + Arrears].[All]" dimensionUniqueName="[Table5]" displayFolder="" count="0" memberValueDatatype="20" unbalanced="0"/>
    <cacheHierarchy uniqueName="[Table5].[&lt;0]" caption="&lt;0" attribute="1" defaultMemberUniqueName="[Table5].[&lt;0].[All]" allUniqueName="[Table5].[&lt;0].[All]" dimensionUniqueName="[Table5]"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Loan No]" caption="Count of Loan No" measure="1" displayFolder="" measureGroup="Table2" count="0" hidden="1">
      <extLst>
        <ext xmlns:x15="http://schemas.microsoft.com/office/spreadsheetml/2010/11/main" uri="{B97F6D7D-B522-45F9-BDA1-12C45D357490}">
          <x15:cacheHierarchy aggregatedColumn="3"/>
        </ext>
      </extLst>
    </cacheHierarchy>
    <cacheHierarchy uniqueName="[Measures].[Sum of Current Arrears + Debit]" caption="Sum of Current Arrears + Debit" measure="1" displayFolder="" measureGroup="Table4" count="0" hidden="1">
      <extLst>
        <ext xmlns:x15="http://schemas.microsoft.com/office/spreadsheetml/2010/11/main" uri="{B97F6D7D-B522-45F9-BDA1-12C45D357490}">
          <x15:cacheHierarchy aggregatedColumn="44"/>
        </ext>
      </extLst>
    </cacheHierarchy>
    <cacheHierarchy uniqueName="[Measures].[Count of Loan No 2]" caption="Count of Loan No 2" measure="1" displayFolder="" measureGroup="Table4" count="0" hidden="1">
      <extLst>
        <ext xmlns:x15="http://schemas.microsoft.com/office/spreadsheetml/2010/11/main" uri="{B97F6D7D-B522-45F9-BDA1-12C45D357490}">
          <x15:cacheHierarchy aggregatedColumn="36"/>
        </ext>
      </extLst>
    </cacheHierarchy>
    <cacheHierarchy uniqueName="[Measures].[Count of Active_OC]" caption="Count of Active_OC" measure="1" displayFolder="" measureGroup="Table4" count="0" hidden="1">
      <extLst>
        <ext xmlns:x15="http://schemas.microsoft.com/office/spreadsheetml/2010/11/main" uri="{B97F6D7D-B522-45F9-BDA1-12C45D357490}">
          <x15:cacheHierarchy aggregatedColumn="51"/>
        </ext>
      </extLst>
    </cacheHierarchy>
    <cacheHierarchy uniqueName="[Measures].[Sum of Gross Arrears]" caption="Sum of Gross Arrears" measure="1" displayFolder="" measureGroup="Table5" count="0" hidden="1">
      <extLst>
        <ext xmlns:x15="http://schemas.microsoft.com/office/spreadsheetml/2010/11/main" uri="{B97F6D7D-B522-45F9-BDA1-12C45D357490}">
          <x15:cacheHierarchy aggregatedColumn="56"/>
        </ext>
      </extLst>
    </cacheHierarchy>
    <cacheHierarchy uniqueName="[Measures].[Sum of Number of Loans]" caption="Sum of Number of Loans" measure="1" displayFolder="" measureGroup="Table5" count="0" oneField="1" hidden="1">
      <fieldsUsage count="1">
        <fieldUsage x="2"/>
      </fieldsUsage>
      <extLst>
        <ext xmlns:x15="http://schemas.microsoft.com/office/spreadsheetml/2010/11/main" uri="{B97F6D7D-B522-45F9-BDA1-12C45D357490}">
          <x15:cacheHierarchy aggregatedColumn="54"/>
        </ext>
      </extLst>
    </cacheHierarchy>
    <cacheHierarchy uniqueName="[Measures].[Count of Column1]" caption="Count of Column1" measure="1" displayFolder="" measureGroup="Table3" count="0" hidden="1">
      <extLst>
        <ext xmlns:x15="http://schemas.microsoft.com/office/spreadsheetml/2010/11/main" uri="{B97F6D7D-B522-45F9-BDA1-12C45D357490}">
          <x15:cacheHierarchy aggregatedColumn="31"/>
        </ext>
      </extLst>
    </cacheHierarchy>
    <cacheHierarchy uniqueName="[Measures].[Sum of &lt;0]" caption="Sum of &lt;0" measure="1" displayFolder="" measureGroup="Table5" count="0" oneField="1" hidden="1">
      <fieldsUsage count="1">
        <fieldUsage x="1"/>
      </fieldsUsage>
      <extLst>
        <ext xmlns:x15="http://schemas.microsoft.com/office/spreadsheetml/2010/11/main" uri="{B97F6D7D-B522-45F9-BDA1-12C45D357490}">
          <x15:cacheHierarchy aggregatedColumn="58"/>
        </ext>
      </extLst>
    </cacheHierarchy>
  </cacheHierarchies>
  <kpis count="0"/>
  <dimensions count="5">
    <dimension measure="1" name="Measures" uniqueName="[Measures]" caption="Measures"/>
    <dimension name="Table2" uniqueName="[Table2]" caption="Table2"/>
    <dimension name="Table3" uniqueName="[Table3]" caption="Table3"/>
    <dimension name="Table4" uniqueName="[Table4]" caption="Table4"/>
    <dimension name="Table5" uniqueName="[Table5]" caption="Table5"/>
  </dimensions>
  <measureGroups count="4">
    <measureGroup name="Table2" caption="Table2"/>
    <measureGroup name="Table3" caption="Table3"/>
    <measureGroup name="Table4" caption="Table4"/>
    <measureGroup name="Table5" caption="Table5"/>
  </measureGroups>
  <maps count="7">
    <map measureGroup="0" dimension="1"/>
    <map measureGroup="0" dimension="2"/>
    <map measureGroup="1" dimension="2"/>
    <map measureGroup="2" dimension="2"/>
    <map measureGroup="2" dimension="3"/>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THA" refreshedDate="46250.793075925925" createdVersion="5" refreshedVersion="8" minRefreshableVersion="3" recordCount="0" supportSubquery="1" supportAdvancedDrill="1" xr:uid="{0113EB3F-64D1-474B-9B33-354D3AE8A02C}">
  <cacheSource type="external" connectionId="1"/>
  <cacheFields count="4">
    <cacheField name="[Table3].[Column1].[Column1]" caption="Column1" numFmtId="0" hierarchy="31" level="1">
      <sharedItems count="2">
        <s v="Eastern Region"/>
        <s v="Uva Region"/>
      </sharedItems>
    </cacheField>
    <cacheField name="[Measures].[Count of Loan No 2]" caption="Count of Loan No 2" numFmtId="0" hierarchy="66" level="32767"/>
    <cacheField name="[Measures].[Sum of Current Arrears + Debit]" caption="Sum of Current Arrears + Debit" numFmtId="0" hierarchy="65" level="32767"/>
    <cacheField name="[Table4].[Active_OC].[Active_OC]" caption="Active_OC" numFmtId="0" hierarchy="51" level="1">
      <sharedItems containsSemiMixedTypes="0" containsNonDate="0" containsString="0"/>
    </cacheField>
  </cacheFields>
  <cacheHierarchies count="72">
    <cacheHierarchy uniqueName="[Table2].[No]" caption="No" attribute="1" defaultMemberUniqueName="[Table2].[No].[All]" allUniqueName="[Table2].[No].[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enter]" caption="Center" attribute="1" defaultMemberUniqueName="[Table2].[Center].[All]" allUniqueName="[Table2].[Center].[All]" dimensionUniqueName="[Table2]" displayFolder="" count="0" memberValueDatatype="130" unbalanced="0"/>
    <cacheHierarchy uniqueName="[Table2].[Loan No]" caption="Loan No" attribute="1" defaultMemberUniqueName="[Table2].[Loan No].[All]" allUniqueName="[Table2].[Loan No].[All]" dimensionUniqueName="[Table2]" displayFolder="" count="0" memberValueDatatype="130" unbalanced="0"/>
    <cacheHierarchy uniqueName="[Table2].[Client NIC]" caption="Client NIC" attribute="1" defaultMemberUniqueName="[Table2].[Client NIC].[All]" allUniqueName="[Table2].[Client NIC].[All]" dimensionUniqueName="[Table2]" displayFolder="" count="0" memberValueDatatype="130" unbalanced="0"/>
    <cacheHierarchy uniqueName="[Table2].[Client Name]" caption="Client Name" attribute="1" defaultMemberUniqueName="[Table2].[Client Name].[All]" allUniqueName="[Table2].[Client Name].[All]" dimensionUniqueName="[Table2]" displayFolder="" count="0" memberValueDatatype="130" unbalanced="0"/>
    <cacheHierarchy uniqueName="[Table2].[Client Contact No]" caption="Client Contact No" attribute="1" defaultMemberUniqueName="[Table2].[Client Contact No].[All]" allUniqueName="[Table2].[Client Contact No].[All]" dimensionUniqueName="[Table2]" displayFolder="" count="0" memberValueDatatype="130" unbalanced="0"/>
    <cacheHierarchy uniqueName="[Table2].[Client Address]" caption="Client Address" attribute="1" defaultMemberUniqueName="[Table2].[Client Address].[All]" allUniqueName="[Table2].[Client Address].[All]" dimensionUniqueName="[Table2]" displayFolder="" count="0" memberValueDatatype="130" unbalanced="0"/>
    <cacheHierarchy uniqueName="[Table2].[FM.NIC]" caption="FM.NIC" attribute="1" defaultMemberUniqueName="[Table2].[FM.NIC].[All]" allUniqueName="[Table2].[FM.NIC].[All]" dimensionUniqueName="[Table2]" displayFolder="" count="0" memberValueDatatype="130" unbalanced="0"/>
    <cacheHierarchy uniqueName="[Table2].[FM Name]" caption="FM Name" attribute="1" defaultMemberUniqueName="[Table2].[FM Name].[All]" allUniqueName="[Table2].[FM Name].[All]" dimensionUniqueName="[Table2]" displayFolder="" count="0" memberValueDatatype="130" unbalanced="0"/>
    <cacheHierarchy uniqueName="[Table2].[FM Contact No]" caption="FM Contact No" attribute="1" defaultMemberUniqueName="[Table2].[FM Contact No].[All]" allUniqueName="[Table2].[FM Contact No].[All]" dimensionUniqueName="[Table2]" displayFolder="" count="0" memberValueDatatype="130" unbalanced="0"/>
    <cacheHierarchy uniqueName="[Table2].[FM Address]" caption="FM Address" attribute="1" defaultMemberUniqueName="[Table2].[FM Address].[All]" allUniqueName="[Table2].[FM Address].[All]" dimensionUniqueName="[Table2]" displayFolder="" count="0" memberValueDatatype="130" unbalanced="0"/>
    <cacheHierarchy uniqueName="[Table2].[Credit Officer]" caption="Credit Officer" attribute="1" defaultMemberUniqueName="[Table2].[Credit Officer].[All]" allUniqueName="[Table2].[Credit Officer].[All]" dimensionUniqueName="[Table2]" displayFolder="" count="0" memberValueDatatype="130" unbalanced="0"/>
    <cacheHierarchy uniqueName="[Table2].[Loan Amount]" caption="Loan Amount" attribute="1" defaultMemberUniqueName="[Table2].[Loan Amount].[All]" allUniqueName="[Table2].[Loan Amount].[All]" dimensionUniqueName="[Table2]" displayFolder="" count="0" memberValueDatatype="20" unbalanced="0"/>
    <cacheHierarchy uniqueName="[Table2].[Agreed Amount]" caption="Agreed Amount" attribute="1" defaultMemberUniqueName="[Table2].[Agreed Amount].[All]" allUniqueName="[Table2].[Agreed Amount].[All]" dimensionUniqueName="[Table2]" displayFolder="" count="0" memberValueDatatype="20" unbalanced="0"/>
    <cacheHierarchy uniqueName="[Table2].[Disbursed date]" caption="Disbursed date" attribute="1" defaultMemberUniqueName="[Table2].[Disbursed date].[All]" allUniqueName="[Table2].[Disbursed date].[All]" dimensionUniqueName="[Table2]" displayFolder="" count="0" memberValueDatatype="130" unbalanced="0"/>
    <cacheHierarchy uniqueName="[Table2].[Age]" caption="Age" attribute="1" defaultMemberUniqueName="[Table2].[Age].[All]" allUniqueName="[Table2].[Age].[All]" dimensionUniqueName="[Table2]" displayFolder="" count="0" memberValueDatatype="5" unbalanced="0"/>
    <cacheHierarchy uniqueName="[Table2].[Capital Total Due]" caption="Capital Total Due" attribute="1" defaultMemberUniqueName="[Table2].[Capital Total Due].[All]" allUniqueName="[Table2].[Capital Total Due].[All]" dimensionUniqueName="[Table2]" displayFolder="" count="0" memberValueDatatype="20" unbalanced="0"/>
    <cacheHierarchy uniqueName="[Table2].[Interest Total Due]" caption="Interest Total Due" attribute="1" defaultMemberUniqueName="[Table2].[Interest Total Due].[All]" allUniqueName="[Table2].[Interest Total Due].[All]" dimensionUniqueName="[Table2]" displayFolder="" count="0" memberValueDatatype="20" unbalanced="0"/>
    <cacheHierarchy uniqueName="[Table2].[Total Due]" caption="Total Due" attribute="1" defaultMemberUniqueName="[Table2].[Total Due].[All]" allUniqueName="[Table2].[Total Due].[All]" dimensionUniqueName="[Table2]" displayFolder="" count="0" memberValueDatatype="20" unbalanced="0"/>
    <cacheHierarchy uniqueName="[Table2].[Total Paid]" caption="Total Paid" attribute="1" defaultMemberUniqueName="[Table2].[Total Paid].[All]" allUniqueName="[Table2].[Total Paid].[All]" dimensionUniqueName="[Table2]" displayFolder="" count="0" memberValueDatatype="20" unbalanced="0"/>
    <cacheHierarchy uniqueName="[Table2].[Arrears]" caption="Arrears" attribute="1" defaultMemberUniqueName="[Table2].[Arrears].[All]" allUniqueName="[Table2].[Arrears].[All]" dimensionUniqueName="[Table2]" displayFolder="" count="0" memberValueDatatype="20" unbalanced="0"/>
    <cacheHierarchy uniqueName="[Table2].[Total Over Paid]" caption="Total Over Paid" attribute="1" defaultMemberUniqueName="[Table2].[Total Over Paid].[All]" allUniqueName="[Table2].[Total Over Paid].[All]" dimensionUniqueName="[Table2]" displayFolder="" count="0" memberValueDatatype="20" unbalanced="0"/>
    <cacheHierarchy uniqueName="[Table2].[Total Arrears + Total Over Paid]" caption="Total Arrears + Total Over Paid" attribute="1" defaultMemberUniqueName="[Table2].[Total Arrears + Total Over Paid].[All]" allUniqueName="[Table2].[Total Arrears + Total Over Paid].[All]" dimensionUniqueName="[Table2]" displayFolder="" count="0" memberValueDatatype="20" unbalanced="0"/>
    <cacheHierarchy uniqueName="[Table2].[Future Capital]" caption="Future Capital" attribute="1" defaultMemberUniqueName="[Table2].[Future Capital].[All]" allUniqueName="[Table2].[Future Capital].[All]" dimensionUniqueName="[Table2]" displayFolder="" count="0" memberValueDatatype="20" unbalanced="0"/>
    <cacheHierarchy uniqueName="[Table2].[Portfolio (Arrears + Future Capital)]" caption="Portfolio (Arrears + Future Capital)" attribute="1" defaultMemberUniqueName="[Table2].[Portfolio (Arrears + Future Capital)].[All]" allUniqueName="[Table2].[Portfolio (Arrears + Future Capital)].[All]" dimensionUniqueName="[Table2]" displayFolder="" count="0" memberValueDatatype="20" unbalanced="0"/>
    <cacheHierarchy uniqueName="[Table2].[Future Interest]" caption="Future Interest" attribute="1" defaultMemberUniqueName="[Table2].[Future Interest].[All]" allUniqueName="[Table2].[Future Interest].[All]" dimensionUniqueName="[Table2]" displayFolder="" count="0" memberValueDatatype="20" unbalanced="0"/>
    <cacheHierarchy uniqueName="[Table2].[Last Payment Date]" caption="Last Payment Date" attribute="1" defaultMemberUniqueName="[Table2].[Last Payment Date].[All]" allUniqueName="[Table2].[Last Payment Date].[All]" dimensionUniqueName="[Table2]" displayFolder="" count="0" memberValueDatatype="130" unbalanced="0"/>
    <cacheHierarchy uniqueName="[Table2].[Last Payment Amount]" caption="Last Payment Amount" attribute="1" defaultMemberUniqueName="[Table2].[Last Payment Amount].[All]" allUniqueName="[Table2].[Last Payment Amount].[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Column1]" caption="Column1" attribute="1" defaultMemberUniqueName="[Table2].[Column1].[All]" allUniqueName="[Table2].[Column1].[All]" dimensionUniqueName="[Table2]" displayFolder="" count="0" memberValueDatatype="130" unbalanced="0"/>
    <cacheHierarchy uniqueName="[Table3].[Column1]" caption="Column1" attribute="1" defaultMemberUniqueName="[Table3].[Column1].[All]" allUniqueName="[Table3].[Column1].[All]" dimensionUniqueName="[Table3]" displayFolder="" count="2" memberValueDatatype="130" unbalanced="0">
      <fieldsUsage count="2">
        <fieldUsage x="-1"/>
        <fieldUsage x="0"/>
      </fieldsUsage>
    </cacheHierarchy>
    <cacheHierarchy uniqueName="[Table3].[Branch]" caption="Branch" attribute="1" defaultMemberUniqueName="[Table3].[Branch].[All]" allUniqueName="[Table3].[Branch].[All]" dimensionUniqueName="[Table3]" displayFolder="" count="0" memberValueDatatype="130" unbalanced="0"/>
    <cacheHierarchy uniqueName="[Table3].[Credit Officer]" caption="Credit Officer" attribute="1" defaultMemberUniqueName="[Table3].[Credit Officer].[All]" allUniqueName="[Table3].[Credit Officer].[All]" dimensionUniqueName="[Table3]" displayFolder="" count="0" memberValueDatatype="130" unbalanced="0"/>
    <cacheHierarchy uniqueName="[Table4].[no]" caption="no" attribute="1" defaultMemberUniqueName="[Table4].[no].[All]" allUniqueName="[Table4].[no].[All]" dimensionUniqueName="[Table4]" displayFolder="" count="0" memberValueDatatype="130" unbalanced="0"/>
    <cacheHierarchy uniqueName="[Table4].[Center]" caption="Center" attribute="1" defaultMemberUniqueName="[Table4].[Center].[All]" allUniqueName="[Table4].[Center].[All]" dimensionUniqueName="[Table4]" displayFolder="" count="0" memberValueDatatype="130" unbalanced="0"/>
    <cacheHierarchy uniqueName="[Table4].[Loan No]" caption="Loan No" attribute="1" defaultMemberUniqueName="[Table4].[Loan No].[All]" allUniqueName="[Table4].[Loan No].[All]" dimensionUniqueName="[Table4]" displayFolder="" count="0" memberValueDatatype="130" unbalanced="0"/>
    <cacheHierarchy uniqueName="[Table4].[Client]" caption="Client" attribute="1" defaultMemberUniqueName="[Table4].[Client].[All]" allUniqueName="[Table4].[Client].[All]" dimensionUniqueName="[Table4]" displayFolder="" count="0" memberValueDatatype="130" unbalanced="0"/>
    <cacheHierarchy uniqueName="[Table4].[Credit Officer]" caption="Credit Officer" attribute="1" defaultMemberUniqueName="[Table4].[Credit Officer].[All]" allUniqueName="[Table4].[Credit Officer].[All]" dimensionUniqueName="[Table4]" displayFolder="" count="0" memberValueDatatype="130" unbalanced="0"/>
    <cacheHierarchy uniqueName="[Table4].[Disbursement Date]" caption="Disbursement Date" attribute="1" defaultMemberUniqueName="[Table4].[Disbursement Date].[All]" allUniqueName="[Table4].[Disbursement Date].[All]" dimensionUniqueName="[Table4]" displayFolder="" count="0" memberValueDatatype="130" unbalanced="0"/>
    <cacheHierarchy uniqueName="[Table4].[Loan Amount]" caption="Loan Amount" attribute="1" defaultMemberUniqueName="[Table4].[Loan Amount].[All]" allUniqueName="[Table4].[Loan Amount].[All]" dimensionUniqueName="[Table4]" displayFolder="" count="0" memberValueDatatype="20" unbalanced="0"/>
    <cacheHierarchy uniqueName="[Table4].[Rental]" caption="Rental" attribute="1" defaultMemberUniqueName="[Table4].[Rental].[All]" allUniqueName="[Table4].[Rental].[All]" dimensionUniqueName="[Table4]" displayFolder="" count="0" memberValueDatatype="20" unbalanced="0"/>
    <cacheHierarchy uniqueName="[Table4].[Agreed Amount]" caption="Agreed Amount" attribute="1" defaultMemberUniqueName="[Table4].[Agreed Amount].[All]" allUniqueName="[Table4].[Agreed Amount].[All]" dimensionUniqueName="[Table4]" displayFolder="" count="0" memberValueDatatype="20" unbalanced="0"/>
    <cacheHierarchy uniqueName="[Table4].[Age]" caption="Age" attribute="1" defaultMemberUniqueName="[Table4].[Age].[All]" allUniqueName="[Table4].[Age].[All]" dimensionUniqueName="[Table4]" displayFolder="" count="0" memberValueDatatype="5" unbalanced="0"/>
    <cacheHierarchy uniqueName="[Table4].[Current Arrears + Debit]" caption="Current Arrears + Debit" attribute="1" defaultMemberUniqueName="[Table4].[Current Arrears + Debit].[All]" allUniqueName="[Table4].[Current Arrears + Debit].[All]" dimensionUniqueName="[Table4]" displayFolder="" count="0" memberValueDatatype="20" unbalanced="0"/>
    <cacheHierarchy uniqueName="[Table4].[Total Due]" caption="Total Due" attribute="1" defaultMemberUniqueName="[Table4].[Total Due].[All]" allUniqueName="[Table4].[Total Due].[All]" dimensionUniqueName="[Table4]" displayFolder="" count="0" memberValueDatatype="20" unbalanced="0"/>
    <cacheHierarchy uniqueName="[Table4].[Total Paid]" caption="Total Paid" attribute="1" defaultMemberUniqueName="[Table4].[Total Paid].[All]" allUniqueName="[Table4].[Total Paid].[All]" dimensionUniqueName="[Table4]" displayFolder="" count="0" memberValueDatatype="20" unbalanced="0"/>
    <cacheHierarchy uniqueName="[Table4].[Full Balance]" caption="Full Balance" attribute="1" defaultMemberUniqueName="[Table4].[Full Balance].[All]" allUniqueName="[Table4].[Full Balance].[All]" dimensionUniqueName="[Table4]" displayFolder="" count="0" memberValueDatatype="20" unbalanced="0"/>
    <cacheHierarchy uniqueName="[Table4].[Last Payment Date]" caption="Last Payment Date" attribute="1" defaultMemberUniqueName="[Table4].[Last Payment Date].[All]" allUniqueName="[Table4].[Last Payment Date].[All]" dimensionUniqueName="[Table4]" displayFolder="" count="0" memberValueDatatype="130" unbalanced="0"/>
    <cacheHierarchy uniqueName="[Table4].[Last Payment Amount]" caption="Last Payment Amount" attribute="1" defaultMemberUniqueName="[Table4].[Last Payment Amount].[All]" allUniqueName="[Table4].[Last Payment Amount].[All]" dimensionUniqueName="[Table4]" displayFolder="" count="0" memberValueDatatype="20" unbalanced="0"/>
    <cacheHierarchy uniqueName="[Table4].[Arrears_Type]" caption="Arrears_Type" attribute="1" defaultMemberUniqueName="[Table4].[Arrears_Type].[All]" allUniqueName="[Table4].[Arrears_Type].[All]" dimensionUniqueName="[Table4]" displayFolder="" count="0" memberValueDatatype="130" unbalanced="0"/>
    <cacheHierarchy uniqueName="[Table4].[Active_OC]" caption="Active_OC" attribute="1" defaultMemberUniqueName="[Table4].[Active_OC].[All]" allUniqueName="[Table4].[Active_OC].[All]" dimensionUniqueName="[Table4]" displayFolder="" count="2" memberValueDatatype="130" unbalanced="0">
      <fieldsUsage count="2">
        <fieldUsage x="-1"/>
        <fieldUsage x="3"/>
      </fieldsUsage>
    </cacheHierarchy>
    <cacheHierarchy uniqueName="[Table5].[Center]" caption="Center" attribute="1" defaultMemberUniqueName="[Table5].[Center].[All]" allUniqueName="[Table5].[Center].[All]" dimensionUniqueName="[Table5]" displayFolder="" count="0" memberValueDatatype="130" unbalanced="0"/>
    <cacheHierarchy uniqueName="[Table5].[Credit Officer]" caption="Credit Officer" attribute="1" defaultMemberUniqueName="[Table5].[Credit Officer].[All]" allUniqueName="[Table5].[Credit Officer].[All]" dimensionUniqueName="[Table5]" displayFolder="" count="0" memberValueDatatype="130" unbalanced="0"/>
    <cacheHierarchy uniqueName="[Table5].[Number of Loans]" caption="Number of Loans" attribute="1" defaultMemberUniqueName="[Table5].[Number of Loans].[All]" allUniqueName="[Table5].[Number of Loans].[All]" dimensionUniqueName="[Table5]" displayFolder="" count="0" memberValueDatatype="20" unbalanced="0"/>
    <cacheHierarchy uniqueName="[Table5].[Net Arrears]" caption="Net Arrears" attribute="1" defaultMemberUniqueName="[Table5].[Net Arrears].[All]" allUniqueName="[Table5].[Net Arrears].[All]" dimensionUniqueName="[Table5]" displayFolder="" count="0" memberValueDatatype="20" unbalanced="0"/>
    <cacheHierarchy uniqueName="[Table5].[Gross Arrears]" caption="Gross Arrears" attribute="1" defaultMemberUniqueName="[Table5].[Gross Arrears].[All]" allUniqueName="[Table5].[Gross Arrears].[All]" dimensionUniqueName="[Table5]" displayFolder="" count="0" memberValueDatatype="20" unbalanced="0"/>
    <cacheHierarchy uniqueName="[Table5].[Total Future Capital Outstanding + Arrears]" caption="Total Future Capital Outstanding + Arrears" attribute="1" defaultMemberUniqueName="[Table5].[Total Future Capital Outstanding + Arrears].[All]" allUniqueName="[Table5].[Total Future Capital Outstanding + Arrears].[All]" dimensionUniqueName="[Table5]" displayFolder="" count="0" memberValueDatatype="20" unbalanced="0"/>
    <cacheHierarchy uniqueName="[Table5].[&lt;0]" caption="&lt;0" attribute="1" defaultMemberUniqueName="[Table5].[&lt;0].[All]" allUniqueName="[Table5].[&lt;0].[All]" dimensionUniqueName="[Table5]"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Loan No]" caption="Count of Loan No" measure="1" displayFolder="" measureGroup="Table2" count="0" hidden="1">
      <extLst>
        <ext xmlns:x15="http://schemas.microsoft.com/office/spreadsheetml/2010/11/main" uri="{B97F6D7D-B522-45F9-BDA1-12C45D357490}">
          <x15:cacheHierarchy aggregatedColumn="3"/>
        </ext>
      </extLst>
    </cacheHierarchy>
    <cacheHierarchy uniqueName="[Measures].[Sum of Current Arrears + Debit]" caption="Sum of Current Arrears + Debit" measure="1" displayFolder="" measureGroup="Table4" count="0" oneField="1" hidden="1">
      <fieldsUsage count="1">
        <fieldUsage x="2"/>
      </fieldsUsage>
      <extLst>
        <ext xmlns:x15="http://schemas.microsoft.com/office/spreadsheetml/2010/11/main" uri="{B97F6D7D-B522-45F9-BDA1-12C45D357490}">
          <x15:cacheHierarchy aggregatedColumn="44"/>
        </ext>
      </extLst>
    </cacheHierarchy>
    <cacheHierarchy uniqueName="[Measures].[Count of Loan No 2]" caption="Count of Loan No 2" measure="1" displayFolder="" measureGroup="Table4"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Active_OC]" caption="Count of Active_OC" measure="1" displayFolder="" measureGroup="Table4" count="0" hidden="1">
      <extLst>
        <ext xmlns:x15="http://schemas.microsoft.com/office/spreadsheetml/2010/11/main" uri="{B97F6D7D-B522-45F9-BDA1-12C45D357490}">
          <x15:cacheHierarchy aggregatedColumn="51"/>
        </ext>
      </extLst>
    </cacheHierarchy>
    <cacheHierarchy uniqueName="[Measures].[Sum of Gross Arrears]" caption="Sum of Gross Arrears" measure="1" displayFolder="" measureGroup="Table5" count="0" hidden="1">
      <extLst>
        <ext xmlns:x15="http://schemas.microsoft.com/office/spreadsheetml/2010/11/main" uri="{B97F6D7D-B522-45F9-BDA1-12C45D357490}">
          <x15:cacheHierarchy aggregatedColumn="56"/>
        </ext>
      </extLst>
    </cacheHierarchy>
    <cacheHierarchy uniqueName="[Measures].[Sum of Number of Loans]" caption="Sum of Number of Loans" measure="1" displayFolder="" measureGroup="Table5" count="0" hidden="1">
      <extLst>
        <ext xmlns:x15="http://schemas.microsoft.com/office/spreadsheetml/2010/11/main" uri="{B97F6D7D-B522-45F9-BDA1-12C45D357490}">
          <x15:cacheHierarchy aggregatedColumn="54"/>
        </ext>
      </extLst>
    </cacheHierarchy>
    <cacheHierarchy uniqueName="[Measures].[Count of Column1]" caption="Count of Column1" measure="1" displayFolder="" measureGroup="Table3" count="0" hidden="1">
      <extLst>
        <ext xmlns:x15="http://schemas.microsoft.com/office/spreadsheetml/2010/11/main" uri="{B97F6D7D-B522-45F9-BDA1-12C45D357490}">
          <x15:cacheHierarchy aggregatedColumn="31"/>
        </ext>
      </extLst>
    </cacheHierarchy>
    <cacheHierarchy uniqueName="[Measures].[Sum of &lt;0]" caption="Sum of &lt;0" measure="1" displayFolder="" measureGroup="Table5" count="0" hidden="1">
      <extLst>
        <ext xmlns:x15="http://schemas.microsoft.com/office/spreadsheetml/2010/11/main" uri="{B97F6D7D-B522-45F9-BDA1-12C45D357490}">
          <x15:cacheHierarchy aggregatedColumn="58"/>
        </ext>
      </extLst>
    </cacheHierarchy>
  </cacheHierarchies>
  <kpis count="0"/>
  <dimensions count="5">
    <dimension measure="1" name="Measures" uniqueName="[Measures]" caption="Measures"/>
    <dimension name="Table2" uniqueName="[Table2]" caption="Table2"/>
    <dimension name="Table3" uniqueName="[Table3]" caption="Table3"/>
    <dimension name="Table4" uniqueName="[Table4]" caption="Table4"/>
    <dimension name="Table5" uniqueName="[Table5]" caption="Table5"/>
  </dimensions>
  <measureGroups count="4">
    <measureGroup name="Table2" caption="Table2"/>
    <measureGroup name="Table3" caption="Table3"/>
    <measureGroup name="Table4" caption="Table4"/>
    <measureGroup name="Table5" caption="Table5"/>
  </measureGroups>
  <maps count="7">
    <map measureGroup="0" dimension="1"/>
    <map measureGroup="0" dimension="2"/>
    <map measureGroup="1" dimension="2"/>
    <map measureGroup="2" dimension="2"/>
    <map measureGroup="2" dimension="3"/>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THA" refreshedDate="46250.795061921293" createdVersion="5" refreshedVersion="8" minRefreshableVersion="3" recordCount="0" supportSubquery="1" supportAdvancedDrill="1" xr:uid="{8B1B239A-84B8-46EA-B771-C9726BB99AB7}">
  <cacheSource type="external" connectionId="1"/>
  <cacheFields count="5">
    <cacheField name="[Table3].[Column1].[Column1]" caption="Column1" numFmtId="0" hierarchy="31" level="1">
      <sharedItems count="2">
        <s v="Eastern Region"/>
        <s v="Uva Region"/>
      </sharedItems>
    </cacheField>
    <cacheField name="[Measures].[Sum of Current Arrears + Debit]" caption="Sum of Current Arrears + Debit" numFmtId="0" hierarchy="65" level="32767"/>
    <cacheField name="[Table4].[Active_OC].[Active_OC]" caption="Active_OC" numFmtId="0" hierarchy="51" level="1">
      <sharedItems containsSemiMixedTypes="0" containsNonDate="0" containsString="0"/>
    </cacheField>
    <cacheField name="[Measures].[Count of Loan No 2]" caption="Count of Loan No 2" numFmtId="0" hierarchy="66" level="32767"/>
    <cacheField name="[Table4].[Arrears_Type].[Arrears_Type]" caption="Arrears_Type" numFmtId="0" hierarchy="50" level="1">
      <sharedItems containsSemiMixedTypes="0" containsNonDate="0" containsString="0"/>
    </cacheField>
  </cacheFields>
  <cacheHierarchies count="72">
    <cacheHierarchy uniqueName="[Table2].[No]" caption="No" attribute="1" defaultMemberUniqueName="[Table2].[No].[All]" allUniqueName="[Table2].[No].[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enter]" caption="Center" attribute="1" defaultMemberUniqueName="[Table2].[Center].[All]" allUniqueName="[Table2].[Center].[All]" dimensionUniqueName="[Table2]" displayFolder="" count="0" memberValueDatatype="130" unbalanced="0"/>
    <cacheHierarchy uniqueName="[Table2].[Loan No]" caption="Loan No" attribute="1" defaultMemberUniqueName="[Table2].[Loan No].[All]" allUniqueName="[Table2].[Loan No].[All]" dimensionUniqueName="[Table2]" displayFolder="" count="0" memberValueDatatype="130" unbalanced="0"/>
    <cacheHierarchy uniqueName="[Table2].[Client NIC]" caption="Client NIC" attribute="1" defaultMemberUniqueName="[Table2].[Client NIC].[All]" allUniqueName="[Table2].[Client NIC].[All]" dimensionUniqueName="[Table2]" displayFolder="" count="0" memberValueDatatype="130" unbalanced="0"/>
    <cacheHierarchy uniqueName="[Table2].[Client Name]" caption="Client Name" attribute="1" defaultMemberUniqueName="[Table2].[Client Name].[All]" allUniqueName="[Table2].[Client Name].[All]" dimensionUniqueName="[Table2]" displayFolder="" count="0" memberValueDatatype="130" unbalanced="0"/>
    <cacheHierarchy uniqueName="[Table2].[Client Contact No]" caption="Client Contact No" attribute="1" defaultMemberUniqueName="[Table2].[Client Contact No].[All]" allUniqueName="[Table2].[Client Contact No].[All]" dimensionUniqueName="[Table2]" displayFolder="" count="0" memberValueDatatype="130" unbalanced="0"/>
    <cacheHierarchy uniqueName="[Table2].[Client Address]" caption="Client Address" attribute="1" defaultMemberUniqueName="[Table2].[Client Address].[All]" allUniqueName="[Table2].[Client Address].[All]" dimensionUniqueName="[Table2]" displayFolder="" count="0" memberValueDatatype="130" unbalanced="0"/>
    <cacheHierarchy uniqueName="[Table2].[FM.NIC]" caption="FM.NIC" attribute="1" defaultMemberUniqueName="[Table2].[FM.NIC].[All]" allUniqueName="[Table2].[FM.NIC].[All]" dimensionUniqueName="[Table2]" displayFolder="" count="0" memberValueDatatype="130" unbalanced="0"/>
    <cacheHierarchy uniqueName="[Table2].[FM Name]" caption="FM Name" attribute="1" defaultMemberUniqueName="[Table2].[FM Name].[All]" allUniqueName="[Table2].[FM Name].[All]" dimensionUniqueName="[Table2]" displayFolder="" count="0" memberValueDatatype="130" unbalanced="0"/>
    <cacheHierarchy uniqueName="[Table2].[FM Contact No]" caption="FM Contact No" attribute="1" defaultMemberUniqueName="[Table2].[FM Contact No].[All]" allUniqueName="[Table2].[FM Contact No].[All]" dimensionUniqueName="[Table2]" displayFolder="" count="0" memberValueDatatype="130" unbalanced="0"/>
    <cacheHierarchy uniqueName="[Table2].[FM Address]" caption="FM Address" attribute="1" defaultMemberUniqueName="[Table2].[FM Address].[All]" allUniqueName="[Table2].[FM Address].[All]" dimensionUniqueName="[Table2]" displayFolder="" count="0" memberValueDatatype="130" unbalanced="0"/>
    <cacheHierarchy uniqueName="[Table2].[Credit Officer]" caption="Credit Officer" attribute="1" defaultMemberUniqueName="[Table2].[Credit Officer].[All]" allUniqueName="[Table2].[Credit Officer].[All]" dimensionUniqueName="[Table2]" displayFolder="" count="0" memberValueDatatype="130" unbalanced="0"/>
    <cacheHierarchy uniqueName="[Table2].[Loan Amount]" caption="Loan Amount" attribute="1" defaultMemberUniqueName="[Table2].[Loan Amount].[All]" allUniqueName="[Table2].[Loan Amount].[All]" dimensionUniqueName="[Table2]" displayFolder="" count="0" memberValueDatatype="20" unbalanced="0"/>
    <cacheHierarchy uniqueName="[Table2].[Agreed Amount]" caption="Agreed Amount" attribute="1" defaultMemberUniqueName="[Table2].[Agreed Amount].[All]" allUniqueName="[Table2].[Agreed Amount].[All]" dimensionUniqueName="[Table2]" displayFolder="" count="0" memberValueDatatype="20" unbalanced="0"/>
    <cacheHierarchy uniqueName="[Table2].[Disbursed date]" caption="Disbursed date" attribute="1" defaultMemberUniqueName="[Table2].[Disbursed date].[All]" allUniqueName="[Table2].[Disbursed date].[All]" dimensionUniqueName="[Table2]" displayFolder="" count="0" memberValueDatatype="130" unbalanced="0"/>
    <cacheHierarchy uniqueName="[Table2].[Age]" caption="Age" attribute="1" defaultMemberUniqueName="[Table2].[Age].[All]" allUniqueName="[Table2].[Age].[All]" dimensionUniqueName="[Table2]" displayFolder="" count="0" memberValueDatatype="5" unbalanced="0"/>
    <cacheHierarchy uniqueName="[Table2].[Capital Total Due]" caption="Capital Total Due" attribute="1" defaultMemberUniqueName="[Table2].[Capital Total Due].[All]" allUniqueName="[Table2].[Capital Total Due].[All]" dimensionUniqueName="[Table2]" displayFolder="" count="0" memberValueDatatype="20" unbalanced="0"/>
    <cacheHierarchy uniqueName="[Table2].[Interest Total Due]" caption="Interest Total Due" attribute="1" defaultMemberUniqueName="[Table2].[Interest Total Due].[All]" allUniqueName="[Table2].[Interest Total Due].[All]" dimensionUniqueName="[Table2]" displayFolder="" count="0" memberValueDatatype="20" unbalanced="0"/>
    <cacheHierarchy uniqueName="[Table2].[Total Due]" caption="Total Due" attribute="1" defaultMemberUniqueName="[Table2].[Total Due].[All]" allUniqueName="[Table2].[Total Due].[All]" dimensionUniqueName="[Table2]" displayFolder="" count="0" memberValueDatatype="20" unbalanced="0"/>
    <cacheHierarchy uniqueName="[Table2].[Total Paid]" caption="Total Paid" attribute="1" defaultMemberUniqueName="[Table2].[Total Paid].[All]" allUniqueName="[Table2].[Total Paid].[All]" dimensionUniqueName="[Table2]" displayFolder="" count="0" memberValueDatatype="20" unbalanced="0"/>
    <cacheHierarchy uniqueName="[Table2].[Arrears]" caption="Arrears" attribute="1" defaultMemberUniqueName="[Table2].[Arrears].[All]" allUniqueName="[Table2].[Arrears].[All]" dimensionUniqueName="[Table2]" displayFolder="" count="0" memberValueDatatype="20" unbalanced="0"/>
    <cacheHierarchy uniqueName="[Table2].[Total Over Paid]" caption="Total Over Paid" attribute="1" defaultMemberUniqueName="[Table2].[Total Over Paid].[All]" allUniqueName="[Table2].[Total Over Paid].[All]" dimensionUniqueName="[Table2]" displayFolder="" count="0" memberValueDatatype="20" unbalanced="0"/>
    <cacheHierarchy uniqueName="[Table2].[Total Arrears + Total Over Paid]" caption="Total Arrears + Total Over Paid" attribute="1" defaultMemberUniqueName="[Table2].[Total Arrears + Total Over Paid].[All]" allUniqueName="[Table2].[Total Arrears + Total Over Paid].[All]" dimensionUniqueName="[Table2]" displayFolder="" count="0" memberValueDatatype="20" unbalanced="0"/>
    <cacheHierarchy uniqueName="[Table2].[Future Capital]" caption="Future Capital" attribute="1" defaultMemberUniqueName="[Table2].[Future Capital].[All]" allUniqueName="[Table2].[Future Capital].[All]" dimensionUniqueName="[Table2]" displayFolder="" count="0" memberValueDatatype="20" unbalanced="0"/>
    <cacheHierarchy uniqueName="[Table2].[Portfolio (Arrears + Future Capital)]" caption="Portfolio (Arrears + Future Capital)" attribute="1" defaultMemberUniqueName="[Table2].[Portfolio (Arrears + Future Capital)].[All]" allUniqueName="[Table2].[Portfolio (Arrears + Future Capital)].[All]" dimensionUniqueName="[Table2]" displayFolder="" count="0" memberValueDatatype="20" unbalanced="0"/>
    <cacheHierarchy uniqueName="[Table2].[Future Interest]" caption="Future Interest" attribute="1" defaultMemberUniqueName="[Table2].[Future Interest].[All]" allUniqueName="[Table2].[Future Interest].[All]" dimensionUniqueName="[Table2]" displayFolder="" count="0" memberValueDatatype="20" unbalanced="0"/>
    <cacheHierarchy uniqueName="[Table2].[Last Payment Date]" caption="Last Payment Date" attribute="1" defaultMemberUniqueName="[Table2].[Last Payment Date].[All]" allUniqueName="[Table2].[Last Payment Date].[All]" dimensionUniqueName="[Table2]" displayFolder="" count="0" memberValueDatatype="130" unbalanced="0"/>
    <cacheHierarchy uniqueName="[Table2].[Last Payment Amount]" caption="Last Payment Amount" attribute="1" defaultMemberUniqueName="[Table2].[Last Payment Amount].[All]" allUniqueName="[Table2].[Last Payment Amount].[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Column1]" caption="Column1" attribute="1" defaultMemberUniqueName="[Table2].[Column1].[All]" allUniqueName="[Table2].[Column1].[All]" dimensionUniqueName="[Table2]" displayFolder="" count="0" memberValueDatatype="130" unbalanced="0"/>
    <cacheHierarchy uniqueName="[Table3].[Column1]" caption="Column1" attribute="1" defaultMemberUniqueName="[Table3].[Column1].[All]" allUniqueName="[Table3].[Column1].[All]" dimensionUniqueName="[Table3]" displayFolder="" count="2" memberValueDatatype="130" unbalanced="0">
      <fieldsUsage count="2">
        <fieldUsage x="-1"/>
        <fieldUsage x="0"/>
      </fieldsUsage>
    </cacheHierarchy>
    <cacheHierarchy uniqueName="[Table3].[Branch]" caption="Branch" attribute="1" defaultMemberUniqueName="[Table3].[Branch].[All]" allUniqueName="[Table3].[Branch].[All]" dimensionUniqueName="[Table3]" displayFolder="" count="0" memberValueDatatype="130" unbalanced="0"/>
    <cacheHierarchy uniqueName="[Table3].[Credit Officer]" caption="Credit Officer" attribute="1" defaultMemberUniqueName="[Table3].[Credit Officer].[All]" allUniqueName="[Table3].[Credit Officer].[All]" dimensionUniqueName="[Table3]" displayFolder="" count="0" memberValueDatatype="130" unbalanced="0"/>
    <cacheHierarchy uniqueName="[Table4].[no]" caption="no" attribute="1" defaultMemberUniqueName="[Table4].[no].[All]" allUniqueName="[Table4].[no].[All]" dimensionUniqueName="[Table4]" displayFolder="" count="0" memberValueDatatype="130" unbalanced="0"/>
    <cacheHierarchy uniqueName="[Table4].[Center]" caption="Center" attribute="1" defaultMemberUniqueName="[Table4].[Center].[All]" allUniqueName="[Table4].[Center].[All]" dimensionUniqueName="[Table4]" displayFolder="" count="0" memberValueDatatype="130" unbalanced="0"/>
    <cacheHierarchy uniqueName="[Table4].[Loan No]" caption="Loan No" attribute="1" defaultMemberUniqueName="[Table4].[Loan No].[All]" allUniqueName="[Table4].[Loan No].[All]" dimensionUniqueName="[Table4]" displayFolder="" count="0" memberValueDatatype="130" unbalanced="0"/>
    <cacheHierarchy uniqueName="[Table4].[Client]" caption="Client" attribute="1" defaultMemberUniqueName="[Table4].[Client].[All]" allUniqueName="[Table4].[Client].[All]" dimensionUniqueName="[Table4]" displayFolder="" count="0" memberValueDatatype="130" unbalanced="0"/>
    <cacheHierarchy uniqueName="[Table4].[Credit Officer]" caption="Credit Officer" attribute="1" defaultMemberUniqueName="[Table4].[Credit Officer].[All]" allUniqueName="[Table4].[Credit Officer].[All]" dimensionUniqueName="[Table4]" displayFolder="" count="0" memberValueDatatype="130" unbalanced="0"/>
    <cacheHierarchy uniqueName="[Table4].[Disbursement Date]" caption="Disbursement Date" attribute="1" defaultMemberUniqueName="[Table4].[Disbursement Date].[All]" allUniqueName="[Table4].[Disbursement Date].[All]" dimensionUniqueName="[Table4]" displayFolder="" count="0" memberValueDatatype="130" unbalanced="0"/>
    <cacheHierarchy uniqueName="[Table4].[Loan Amount]" caption="Loan Amount" attribute="1" defaultMemberUniqueName="[Table4].[Loan Amount].[All]" allUniqueName="[Table4].[Loan Amount].[All]" dimensionUniqueName="[Table4]" displayFolder="" count="0" memberValueDatatype="20" unbalanced="0"/>
    <cacheHierarchy uniqueName="[Table4].[Rental]" caption="Rental" attribute="1" defaultMemberUniqueName="[Table4].[Rental].[All]" allUniqueName="[Table4].[Rental].[All]" dimensionUniqueName="[Table4]" displayFolder="" count="0" memberValueDatatype="20" unbalanced="0"/>
    <cacheHierarchy uniqueName="[Table4].[Agreed Amount]" caption="Agreed Amount" attribute="1" defaultMemberUniqueName="[Table4].[Agreed Amount].[All]" allUniqueName="[Table4].[Agreed Amount].[All]" dimensionUniqueName="[Table4]" displayFolder="" count="0" memberValueDatatype="20" unbalanced="0"/>
    <cacheHierarchy uniqueName="[Table4].[Age]" caption="Age" attribute="1" defaultMemberUniqueName="[Table4].[Age].[All]" allUniqueName="[Table4].[Age].[All]" dimensionUniqueName="[Table4]" displayFolder="" count="0" memberValueDatatype="5" unbalanced="0"/>
    <cacheHierarchy uniqueName="[Table4].[Current Arrears + Debit]" caption="Current Arrears + Debit" attribute="1" defaultMemberUniqueName="[Table4].[Current Arrears + Debit].[All]" allUniqueName="[Table4].[Current Arrears + Debit].[All]" dimensionUniqueName="[Table4]" displayFolder="" count="0" memberValueDatatype="20" unbalanced="0"/>
    <cacheHierarchy uniqueName="[Table4].[Total Due]" caption="Total Due" attribute="1" defaultMemberUniqueName="[Table4].[Total Due].[All]" allUniqueName="[Table4].[Total Due].[All]" dimensionUniqueName="[Table4]" displayFolder="" count="0" memberValueDatatype="20" unbalanced="0"/>
    <cacheHierarchy uniqueName="[Table4].[Total Paid]" caption="Total Paid" attribute="1" defaultMemberUniqueName="[Table4].[Total Paid].[All]" allUniqueName="[Table4].[Total Paid].[All]" dimensionUniqueName="[Table4]" displayFolder="" count="0" memberValueDatatype="20" unbalanced="0"/>
    <cacheHierarchy uniqueName="[Table4].[Full Balance]" caption="Full Balance" attribute="1" defaultMemberUniqueName="[Table4].[Full Balance].[All]" allUniqueName="[Table4].[Full Balance].[All]" dimensionUniqueName="[Table4]" displayFolder="" count="0" memberValueDatatype="20" unbalanced="0"/>
    <cacheHierarchy uniqueName="[Table4].[Last Payment Date]" caption="Last Payment Date" attribute="1" defaultMemberUniqueName="[Table4].[Last Payment Date].[All]" allUniqueName="[Table4].[Last Payment Date].[All]" dimensionUniqueName="[Table4]" displayFolder="" count="0" memberValueDatatype="130" unbalanced="0"/>
    <cacheHierarchy uniqueName="[Table4].[Last Payment Amount]" caption="Last Payment Amount" attribute="1" defaultMemberUniqueName="[Table4].[Last Payment Amount].[All]" allUniqueName="[Table4].[Last Payment Amount].[All]" dimensionUniqueName="[Table4]" displayFolder="" count="0" memberValueDatatype="20" unbalanced="0"/>
    <cacheHierarchy uniqueName="[Table4].[Arrears_Type]" caption="Arrears_Type" attribute="1" defaultMemberUniqueName="[Table4].[Arrears_Type].[All]" allUniqueName="[Table4].[Arrears_Type].[All]" dimensionUniqueName="[Table4]" displayFolder="" count="2" memberValueDatatype="130" unbalanced="0">
      <fieldsUsage count="2">
        <fieldUsage x="-1"/>
        <fieldUsage x="4"/>
      </fieldsUsage>
    </cacheHierarchy>
    <cacheHierarchy uniqueName="[Table4].[Active_OC]" caption="Active_OC" attribute="1" defaultMemberUniqueName="[Table4].[Active_OC].[All]" allUniqueName="[Table4].[Active_OC].[All]" dimensionUniqueName="[Table4]" displayFolder="" count="2" memberValueDatatype="130" unbalanced="0">
      <fieldsUsage count="2">
        <fieldUsage x="-1"/>
        <fieldUsage x="2"/>
      </fieldsUsage>
    </cacheHierarchy>
    <cacheHierarchy uniqueName="[Table5].[Center]" caption="Center" attribute="1" defaultMemberUniqueName="[Table5].[Center].[All]" allUniqueName="[Table5].[Center].[All]" dimensionUniqueName="[Table5]" displayFolder="" count="0" memberValueDatatype="130" unbalanced="0"/>
    <cacheHierarchy uniqueName="[Table5].[Credit Officer]" caption="Credit Officer" attribute="1" defaultMemberUniqueName="[Table5].[Credit Officer].[All]" allUniqueName="[Table5].[Credit Officer].[All]" dimensionUniqueName="[Table5]" displayFolder="" count="0" memberValueDatatype="130" unbalanced="0"/>
    <cacheHierarchy uniqueName="[Table5].[Number of Loans]" caption="Number of Loans" attribute="1" defaultMemberUniqueName="[Table5].[Number of Loans].[All]" allUniqueName="[Table5].[Number of Loans].[All]" dimensionUniqueName="[Table5]" displayFolder="" count="0" memberValueDatatype="20" unbalanced="0"/>
    <cacheHierarchy uniqueName="[Table5].[Net Arrears]" caption="Net Arrears" attribute="1" defaultMemberUniqueName="[Table5].[Net Arrears].[All]" allUniqueName="[Table5].[Net Arrears].[All]" dimensionUniqueName="[Table5]" displayFolder="" count="0" memberValueDatatype="20" unbalanced="0"/>
    <cacheHierarchy uniqueName="[Table5].[Gross Arrears]" caption="Gross Arrears" attribute="1" defaultMemberUniqueName="[Table5].[Gross Arrears].[All]" allUniqueName="[Table5].[Gross Arrears].[All]" dimensionUniqueName="[Table5]" displayFolder="" count="0" memberValueDatatype="20" unbalanced="0"/>
    <cacheHierarchy uniqueName="[Table5].[Total Future Capital Outstanding + Arrears]" caption="Total Future Capital Outstanding + Arrears" attribute="1" defaultMemberUniqueName="[Table5].[Total Future Capital Outstanding + Arrears].[All]" allUniqueName="[Table5].[Total Future Capital Outstanding + Arrears].[All]" dimensionUniqueName="[Table5]" displayFolder="" count="0" memberValueDatatype="20" unbalanced="0"/>
    <cacheHierarchy uniqueName="[Table5].[&lt;0]" caption="&lt;0" attribute="1" defaultMemberUniqueName="[Table5].[&lt;0].[All]" allUniqueName="[Table5].[&lt;0].[All]" dimensionUniqueName="[Table5]"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Loan No]" caption="Count of Loan No" measure="1" displayFolder="" measureGroup="Table2" count="0" hidden="1">
      <extLst>
        <ext xmlns:x15="http://schemas.microsoft.com/office/spreadsheetml/2010/11/main" uri="{B97F6D7D-B522-45F9-BDA1-12C45D357490}">
          <x15:cacheHierarchy aggregatedColumn="3"/>
        </ext>
      </extLst>
    </cacheHierarchy>
    <cacheHierarchy uniqueName="[Measures].[Sum of Current Arrears + Debit]" caption="Sum of Current Arrears + Debit" measure="1" displayFolder="" measureGroup="Table4" count="0" oneField="1" hidden="1">
      <fieldsUsage count="1">
        <fieldUsage x="1"/>
      </fieldsUsage>
      <extLst>
        <ext xmlns:x15="http://schemas.microsoft.com/office/spreadsheetml/2010/11/main" uri="{B97F6D7D-B522-45F9-BDA1-12C45D357490}">
          <x15:cacheHierarchy aggregatedColumn="44"/>
        </ext>
      </extLst>
    </cacheHierarchy>
    <cacheHierarchy uniqueName="[Measures].[Count of Loan No 2]" caption="Count of Loan No 2" measure="1" displayFolder="" measureGroup="Table4" count="0" oneField="1" hidden="1">
      <fieldsUsage count="1">
        <fieldUsage x="3"/>
      </fieldsUsage>
      <extLst>
        <ext xmlns:x15="http://schemas.microsoft.com/office/spreadsheetml/2010/11/main" uri="{B97F6D7D-B522-45F9-BDA1-12C45D357490}">
          <x15:cacheHierarchy aggregatedColumn="36"/>
        </ext>
      </extLst>
    </cacheHierarchy>
    <cacheHierarchy uniqueName="[Measures].[Count of Active_OC]" caption="Count of Active_OC" measure="1" displayFolder="" measureGroup="Table4" count="0" hidden="1">
      <extLst>
        <ext xmlns:x15="http://schemas.microsoft.com/office/spreadsheetml/2010/11/main" uri="{B97F6D7D-B522-45F9-BDA1-12C45D357490}">
          <x15:cacheHierarchy aggregatedColumn="51"/>
        </ext>
      </extLst>
    </cacheHierarchy>
    <cacheHierarchy uniqueName="[Measures].[Sum of Gross Arrears]" caption="Sum of Gross Arrears" measure="1" displayFolder="" measureGroup="Table5" count="0" hidden="1">
      <extLst>
        <ext xmlns:x15="http://schemas.microsoft.com/office/spreadsheetml/2010/11/main" uri="{B97F6D7D-B522-45F9-BDA1-12C45D357490}">
          <x15:cacheHierarchy aggregatedColumn="56"/>
        </ext>
      </extLst>
    </cacheHierarchy>
    <cacheHierarchy uniqueName="[Measures].[Sum of Number of Loans]" caption="Sum of Number of Loans" measure="1" displayFolder="" measureGroup="Table5" count="0" hidden="1">
      <extLst>
        <ext xmlns:x15="http://schemas.microsoft.com/office/spreadsheetml/2010/11/main" uri="{B97F6D7D-B522-45F9-BDA1-12C45D357490}">
          <x15:cacheHierarchy aggregatedColumn="54"/>
        </ext>
      </extLst>
    </cacheHierarchy>
    <cacheHierarchy uniqueName="[Measures].[Count of Column1]" caption="Count of Column1" measure="1" displayFolder="" measureGroup="Table3" count="0" hidden="1">
      <extLst>
        <ext xmlns:x15="http://schemas.microsoft.com/office/spreadsheetml/2010/11/main" uri="{B97F6D7D-B522-45F9-BDA1-12C45D357490}">
          <x15:cacheHierarchy aggregatedColumn="31"/>
        </ext>
      </extLst>
    </cacheHierarchy>
    <cacheHierarchy uniqueName="[Measures].[Sum of &lt;0]" caption="Sum of &lt;0" measure="1" displayFolder="" measureGroup="Table5" count="0" hidden="1">
      <extLst>
        <ext xmlns:x15="http://schemas.microsoft.com/office/spreadsheetml/2010/11/main" uri="{B97F6D7D-B522-45F9-BDA1-12C45D357490}">
          <x15:cacheHierarchy aggregatedColumn="58"/>
        </ext>
      </extLst>
    </cacheHierarchy>
  </cacheHierarchies>
  <kpis count="0"/>
  <dimensions count="5">
    <dimension measure="1" name="Measures" uniqueName="[Measures]" caption="Measures"/>
    <dimension name="Table2" uniqueName="[Table2]" caption="Table2"/>
    <dimension name="Table3" uniqueName="[Table3]" caption="Table3"/>
    <dimension name="Table4" uniqueName="[Table4]" caption="Table4"/>
    <dimension name="Table5" uniqueName="[Table5]" caption="Table5"/>
  </dimensions>
  <measureGroups count="4">
    <measureGroup name="Table2" caption="Table2"/>
    <measureGroup name="Table3" caption="Table3"/>
    <measureGroup name="Table4" caption="Table4"/>
    <measureGroup name="Table5" caption="Table5"/>
  </measureGroups>
  <maps count="7">
    <map measureGroup="0" dimension="1"/>
    <map measureGroup="0" dimension="2"/>
    <map measureGroup="1" dimension="2"/>
    <map measureGroup="2" dimension="2"/>
    <map measureGroup="2" dimension="3"/>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THA" refreshedDate="46249.583846643516" createdVersion="3" refreshedVersion="8" minRefreshableVersion="3" recordCount="0" supportSubquery="1" supportAdvancedDrill="1" xr:uid="{DA417FBC-6864-48ED-985A-5889004EE51E}">
  <cacheSource type="external" connectionId="1">
    <extLst>
      <ext xmlns:x14="http://schemas.microsoft.com/office/spreadsheetml/2009/9/main" uri="{F057638F-6D5F-4e77-A914-E7F072B9BCA8}">
        <x14:sourceConnection name="ThisWorkbookDataModel"/>
      </ext>
    </extLst>
  </cacheSource>
  <cacheFields count="0"/>
  <cacheHierarchies count="68">
    <cacheHierarchy uniqueName="[Table2].[No]" caption="No" attribute="1" defaultMemberUniqueName="[Table2].[No].[All]" allUniqueName="[Table2].[No].[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enter]" caption="Center" attribute="1" defaultMemberUniqueName="[Table2].[Center].[All]" allUniqueName="[Table2].[Center].[All]" dimensionUniqueName="[Table2]" displayFolder="" count="0" memberValueDatatype="130" unbalanced="0"/>
    <cacheHierarchy uniqueName="[Table2].[Loan No]" caption="Loan No" attribute="1" defaultMemberUniqueName="[Table2].[Loan No].[All]" allUniqueName="[Table2].[Loan No].[All]" dimensionUniqueName="[Table2]" displayFolder="" count="0" memberValueDatatype="130" unbalanced="0"/>
    <cacheHierarchy uniqueName="[Table2].[Client NIC]" caption="Client NIC" attribute="1" defaultMemberUniqueName="[Table2].[Client NIC].[All]" allUniqueName="[Table2].[Client NIC].[All]" dimensionUniqueName="[Table2]" displayFolder="" count="0" memberValueDatatype="130" unbalanced="0"/>
    <cacheHierarchy uniqueName="[Table2].[Client Name]" caption="Client Name" attribute="1" defaultMemberUniqueName="[Table2].[Client Name].[All]" allUniqueName="[Table2].[Client Name].[All]" dimensionUniqueName="[Table2]" displayFolder="" count="0" memberValueDatatype="130" unbalanced="0"/>
    <cacheHierarchy uniqueName="[Table2].[Client Contact No]" caption="Client Contact No" attribute="1" defaultMemberUniqueName="[Table2].[Client Contact No].[All]" allUniqueName="[Table2].[Client Contact No].[All]" dimensionUniqueName="[Table2]" displayFolder="" count="0" memberValueDatatype="130" unbalanced="0"/>
    <cacheHierarchy uniqueName="[Table2].[Client Address]" caption="Client Address" attribute="1" defaultMemberUniqueName="[Table2].[Client Address].[All]" allUniqueName="[Table2].[Client Address].[All]" dimensionUniqueName="[Table2]" displayFolder="" count="0" memberValueDatatype="130" unbalanced="0"/>
    <cacheHierarchy uniqueName="[Table2].[FM.NIC]" caption="FM.NIC" attribute="1" defaultMemberUniqueName="[Table2].[FM.NIC].[All]" allUniqueName="[Table2].[FM.NIC].[All]" dimensionUniqueName="[Table2]" displayFolder="" count="0" memberValueDatatype="130" unbalanced="0"/>
    <cacheHierarchy uniqueName="[Table2].[FM Name]" caption="FM Name" attribute="1" defaultMemberUniqueName="[Table2].[FM Name].[All]" allUniqueName="[Table2].[FM Name].[All]" dimensionUniqueName="[Table2]" displayFolder="" count="0" memberValueDatatype="130" unbalanced="0"/>
    <cacheHierarchy uniqueName="[Table2].[FM Contact No]" caption="FM Contact No" attribute="1" defaultMemberUniqueName="[Table2].[FM Contact No].[All]" allUniqueName="[Table2].[FM Contact No].[All]" dimensionUniqueName="[Table2]" displayFolder="" count="0" memberValueDatatype="130" unbalanced="0"/>
    <cacheHierarchy uniqueName="[Table2].[FM Address]" caption="FM Address" attribute="1" defaultMemberUniqueName="[Table2].[FM Address].[All]" allUniqueName="[Table2].[FM Address].[All]" dimensionUniqueName="[Table2]" displayFolder="" count="0" memberValueDatatype="130" unbalanced="0"/>
    <cacheHierarchy uniqueName="[Table2].[Credit Officer]" caption="Credit Officer" attribute="1" defaultMemberUniqueName="[Table2].[Credit Officer].[All]" allUniqueName="[Table2].[Credit Officer].[All]" dimensionUniqueName="[Table2]" displayFolder="" count="0" memberValueDatatype="130" unbalanced="0"/>
    <cacheHierarchy uniqueName="[Table2].[Loan Amount]" caption="Loan Amount" attribute="1" defaultMemberUniqueName="[Table2].[Loan Amount].[All]" allUniqueName="[Table2].[Loan Amount].[All]" dimensionUniqueName="[Table2]" displayFolder="" count="0" memberValueDatatype="20" unbalanced="0"/>
    <cacheHierarchy uniqueName="[Table2].[Agreed Amount]" caption="Agreed Amount" attribute="1" defaultMemberUniqueName="[Table2].[Agreed Amount].[All]" allUniqueName="[Table2].[Agreed Amount].[All]" dimensionUniqueName="[Table2]" displayFolder="" count="0" memberValueDatatype="20" unbalanced="0"/>
    <cacheHierarchy uniqueName="[Table2].[Disbursed date]" caption="Disbursed date" attribute="1" defaultMemberUniqueName="[Table2].[Disbursed date].[All]" allUniqueName="[Table2].[Disbursed date].[All]" dimensionUniqueName="[Table2]" displayFolder="" count="0" memberValueDatatype="130" unbalanced="0"/>
    <cacheHierarchy uniqueName="[Table2].[Age]" caption="Age" attribute="1" defaultMemberUniqueName="[Table2].[Age].[All]" allUniqueName="[Table2].[Age].[All]" dimensionUniqueName="[Table2]" displayFolder="" count="0" memberValueDatatype="5" unbalanced="0"/>
    <cacheHierarchy uniqueName="[Table2].[Capital Total Due]" caption="Capital Total Due" attribute="1" defaultMemberUniqueName="[Table2].[Capital Total Due].[All]" allUniqueName="[Table2].[Capital Total Due].[All]" dimensionUniqueName="[Table2]" displayFolder="" count="0" memberValueDatatype="20" unbalanced="0"/>
    <cacheHierarchy uniqueName="[Table2].[Interest Total Due]" caption="Interest Total Due" attribute="1" defaultMemberUniqueName="[Table2].[Interest Total Due].[All]" allUniqueName="[Table2].[Interest Total Due].[All]" dimensionUniqueName="[Table2]" displayFolder="" count="0" memberValueDatatype="20" unbalanced="0"/>
    <cacheHierarchy uniqueName="[Table2].[Total Due]" caption="Total Due" attribute="1" defaultMemberUniqueName="[Table2].[Total Due].[All]" allUniqueName="[Table2].[Total Due].[All]" dimensionUniqueName="[Table2]" displayFolder="" count="0" memberValueDatatype="20" unbalanced="0"/>
    <cacheHierarchy uniqueName="[Table2].[Total Paid]" caption="Total Paid" attribute="1" defaultMemberUniqueName="[Table2].[Total Paid].[All]" allUniqueName="[Table2].[Total Paid].[All]" dimensionUniqueName="[Table2]" displayFolder="" count="0" memberValueDatatype="20" unbalanced="0"/>
    <cacheHierarchy uniqueName="[Table2].[Arrears]" caption="Arrears" attribute="1" defaultMemberUniqueName="[Table2].[Arrears].[All]" allUniqueName="[Table2].[Arrears].[All]" dimensionUniqueName="[Table2]" displayFolder="" count="0" memberValueDatatype="20" unbalanced="0"/>
    <cacheHierarchy uniqueName="[Table2].[Total Over Paid]" caption="Total Over Paid" attribute="1" defaultMemberUniqueName="[Table2].[Total Over Paid].[All]" allUniqueName="[Table2].[Total Over Paid].[All]" dimensionUniqueName="[Table2]" displayFolder="" count="0" memberValueDatatype="20" unbalanced="0"/>
    <cacheHierarchy uniqueName="[Table2].[Total Arrears + Total Over Paid]" caption="Total Arrears + Total Over Paid" attribute="1" defaultMemberUniqueName="[Table2].[Total Arrears + Total Over Paid].[All]" allUniqueName="[Table2].[Total Arrears + Total Over Paid].[All]" dimensionUniqueName="[Table2]" displayFolder="" count="0" memberValueDatatype="20" unbalanced="0"/>
    <cacheHierarchy uniqueName="[Table2].[Future Capital]" caption="Future Capital" attribute="1" defaultMemberUniqueName="[Table2].[Future Capital].[All]" allUniqueName="[Table2].[Future Capital].[All]" dimensionUniqueName="[Table2]" displayFolder="" count="0" memberValueDatatype="20" unbalanced="0"/>
    <cacheHierarchy uniqueName="[Table2].[Portfolio (Arrears + Future Capital)]" caption="Portfolio (Arrears + Future Capital)" attribute="1" defaultMemberUniqueName="[Table2].[Portfolio (Arrears + Future Capital)].[All]" allUniqueName="[Table2].[Portfolio (Arrears + Future Capital)].[All]" dimensionUniqueName="[Table2]" displayFolder="" count="0" memberValueDatatype="20" unbalanced="0"/>
    <cacheHierarchy uniqueName="[Table2].[Future Interest]" caption="Future Interest" attribute="1" defaultMemberUniqueName="[Table2].[Future Interest].[All]" allUniqueName="[Table2].[Future Interest].[All]" dimensionUniqueName="[Table2]" displayFolder="" count="0" memberValueDatatype="20" unbalanced="0"/>
    <cacheHierarchy uniqueName="[Table2].[Last Payment Date]" caption="Last Payment Date" attribute="1" defaultMemberUniqueName="[Table2].[Last Payment Date].[All]" allUniqueName="[Table2].[Last Payment Date].[All]" dimensionUniqueName="[Table2]" displayFolder="" count="0" memberValueDatatype="130" unbalanced="0"/>
    <cacheHierarchy uniqueName="[Table2].[Last Payment Amount]" caption="Last Payment Amount" attribute="1" defaultMemberUniqueName="[Table2].[Last Payment Amount].[All]" allUniqueName="[Table2].[Last Payment Amount].[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Column1]" caption="Column1" attribute="1" defaultMemberUniqueName="[Table2].[Column1].[All]" allUniqueName="[Table2].[Column1].[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able3].[Branch]" caption="Branch" attribute="1" defaultMemberUniqueName="[Table3].[Branch].[All]" allUniqueName="[Table3].[Branch].[All]" dimensionUniqueName="[Table3]" displayFolder="" count="0" memberValueDatatype="130" unbalanced="0"/>
    <cacheHierarchy uniqueName="[Table3].[Credit Officer]" caption="Credit Officer" attribute="1" defaultMemberUniqueName="[Table3].[Credit Officer].[All]" allUniqueName="[Table3].[Credit Officer].[All]" dimensionUniqueName="[Table3]" displayFolder="" count="0" memberValueDatatype="130" unbalanced="0"/>
    <cacheHierarchy uniqueName="[Table4].[no]" caption="no" attribute="1" defaultMemberUniqueName="[Table4].[no].[All]" allUniqueName="[Table4].[no].[All]" dimensionUniqueName="[Table4]" displayFolder="" count="0" memberValueDatatype="130" unbalanced="0"/>
    <cacheHierarchy uniqueName="[Table4].[Center]" caption="Center" attribute="1" defaultMemberUniqueName="[Table4].[Center].[All]" allUniqueName="[Table4].[Center].[All]" dimensionUniqueName="[Table4]" displayFolder="" count="0" memberValueDatatype="130" unbalanced="0"/>
    <cacheHierarchy uniqueName="[Table4].[Loan No]" caption="Loan No" attribute="1" defaultMemberUniqueName="[Table4].[Loan No].[All]" allUniqueName="[Table4].[Loan No].[All]" dimensionUniqueName="[Table4]" displayFolder="" count="0" memberValueDatatype="130" unbalanced="0"/>
    <cacheHierarchy uniqueName="[Table4].[Client]" caption="Client" attribute="1" defaultMemberUniqueName="[Table4].[Client].[All]" allUniqueName="[Table4].[Client].[All]" dimensionUniqueName="[Table4]" displayFolder="" count="0" memberValueDatatype="130" unbalanced="0"/>
    <cacheHierarchy uniqueName="[Table4].[Credit Officer]" caption="Credit Officer" attribute="1" defaultMemberUniqueName="[Table4].[Credit Officer].[All]" allUniqueName="[Table4].[Credit Officer].[All]" dimensionUniqueName="[Table4]" displayFolder="" count="0" memberValueDatatype="130" unbalanced="0"/>
    <cacheHierarchy uniqueName="[Table4].[Disbursement Date]" caption="Disbursement Date" attribute="1" defaultMemberUniqueName="[Table4].[Disbursement Date].[All]" allUniqueName="[Table4].[Disbursement Date].[All]" dimensionUniqueName="[Table4]" displayFolder="" count="0" memberValueDatatype="130" unbalanced="0"/>
    <cacheHierarchy uniqueName="[Table4].[Loan Amount]" caption="Loan Amount" attribute="1" defaultMemberUniqueName="[Table4].[Loan Amount].[All]" allUniqueName="[Table4].[Loan Amount].[All]" dimensionUniqueName="[Table4]" displayFolder="" count="0" memberValueDatatype="20" unbalanced="0"/>
    <cacheHierarchy uniqueName="[Table4].[Rental]" caption="Rental" attribute="1" defaultMemberUniqueName="[Table4].[Rental].[All]" allUniqueName="[Table4].[Rental].[All]" dimensionUniqueName="[Table4]" displayFolder="" count="0" memberValueDatatype="20" unbalanced="0"/>
    <cacheHierarchy uniqueName="[Table4].[Agreed Amount]" caption="Agreed Amount" attribute="1" defaultMemberUniqueName="[Table4].[Agreed Amount].[All]" allUniqueName="[Table4].[Agreed Amount].[All]" dimensionUniqueName="[Table4]" displayFolder="" count="0" memberValueDatatype="20" unbalanced="0"/>
    <cacheHierarchy uniqueName="[Table4].[Age]" caption="Age" attribute="1" defaultMemberUniqueName="[Table4].[Age].[All]" allUniqueName="[Table4].[Age].[All]" dimensionUniqueName="[Table4]" displayFolder="" count="0" memberValueDatatype="5" unbalanced="0"/>
    <cacheHierarchy uniqueName="[Table4].[Current Arrears + Debit]" caption="Current Arrears + Debit" attribute="1" defaultMemberUniqueName="[Table4].[Current Arrears + Debit].[All]" allUniqueName="[Table4].[Current Arrears + Debit].[All]" dimensionUniqueName="[Table4]" displayFolder="" count="0" memberValueDatatype="20" unbalanced="0"/>
    <cacheHierarchy uniqueName="[Table4].[Total Due]" caption="Total Due" attribute="1" defaultMemberUniqueName="[Table4].[Total Due].[All]" allUniqueName="[Table4].[Total Due].[All]" dimensionUniqueName="[Table4]" displayFolder="" count="0" memberValueDatatype="20" unbalanced="0"/>
    <cacheHierarchy uniqueName="[Table4].[Total Paid]" caption="Total Paid" attribute="1" defaultMemberUniqueName="[Table4].[Total Paid].[All]" allUniqueName="[Table4].[Total Paid].[All]" dimensionUniqueName="[Table4]" displayFolder="" count="0" memberValueDatatype="20" unbalanced="0"/>
    <cacheHierarchy uniqueName="[Table4].[Full Balance]" caption="Full Balance" attribute="1" defaultMemberUniqueName="[Table4].[Full Balance].[All]" allUniqueName="[Table4].[Full Balance].[All]" dimensionUniqueName="[Table4]" displayFolder="" count="0" memberValueDatatype="20" unbalanced="0"/>
    <cacheHierarchy uniqueName="[Table4].[Last Payment Date]" caption="Last Payment Date" attribute="1" defaultMemberUniqueName="[Table4].[Last Payment Date].[All]" allUniqueName="[Table4].[Last Payment Date].[All]" dimensionUniqueName="[Table4]" displayFolder="" count="0" memberValueDatatype="130" unbalanced="0"/>
    <cacheHierarchy uniqueName="[Table4].[Last Payment Amount]" caption="Last Payment Amount" attribute="1" defaultMemberUniqueName="[Table4].[Last Payment Amount].[All]" allUniqueName="[Table4].[Last Payment Amount].[All]" dimensionUniqueName="[Table4]" displayFolder="" count="0" memberValueDatatype="20" unbalanced="0"/>
    <cacheHierarchy uniqueName="[Table4].[Arrears_Type]" caption="Arrears_Type" attribute="1" defaultMemberUniqueName="[Table4].[Arrears_Type].[All]" allUniqueName="[Table4].[Arrears_Type].[All]" dimensionUniqueName="[Table4]" displayFolder="" count="2" memberValueDatatype="130" unbalanced="0"/>
    <cacheHierarchy uniqueName="[Table4].[Active_OC]" caption="Active_OC" attribute="1" defaultMemberUniqueName="[Table4].[Active_OC].[All]" allUniqueName="[Table4].[Active_OC].[All]" dimensionUniqueName="[Table4]" displayFolder="" count="2" memberValueDatatype="130" unbalanced="0"/>
    <cacheHierarchy uniqueName="[Table5].[Center]" caption="Center" attribute="1" defaultMemberUniqueName="[Table5].[Center].[All]" allUniqueName="[Table5].[Center].[All]" dimensionUniqueName="[Table5]" displayFolder="" count="0" memberValueDatatype="130" unbalanced="0"/>
    <cacheHierarchy uniqueName="[Table5].[Credit Officer]" caption="Credit Officer" attribute="1" defaultMemberUniqueName="[Table5].[Credit Officer].[All]" allUniqueName="[Table5].[Credit Officer].[All]" dimensionUniqueName="[Table5]" displayFolder="" count="0" memberValueDatatype="130" unbalanced="0"/>
    <cacheHierarchy uniqueName="[Table5].[Number of Loans]" caption="Number of Loans" attribute="1" defaultMemberUniqueName="[Table5].[Number of Loans].[All]" allUniqueName="[Table5].[Number of Loans].[All]" dimensionUniqueName="[Table5]" displayFolder="" count="0" memberValueDatatype="20" unbalanced="0"/>
    <cacheHierarchy uniqueName="[Table5].[Net Arrears]" caption="Net Arrears" attribute="1" defaultMemberUniqueName="[Table5].[Net Arrears].[All]" allUniqueName="[Table5].[Net Arrears].[All]" dimensionUniqueName="[Table5]" displayFolder="" count="0" memberValueDatatype="20" unbalanced="0"/>
    <cacheHierarchy uniqueName="[Table5].[Gross Arrears]" caption="Gross Arrears" attribute="1" defaultMemberUniqueName="[Table5].[Gross Arrears].[All]" allUniqueName="[Table5].[Gross Arrears].[All]" dimensionUniqueName="[Table5]" displayFolder="" count="0" memberValueDatatype="20" unbalanced="0"/>
    <cacheHierarchy uniqueName="[Table5].[Total Future Capital Outstanding + Arrears]" caption="Total Future Capital Outstanding + Arrears" attribute="1" defaultMemberUniqueName="[Table5].[Total Future Capital Outstanding + Arrears].[All]" allUniqueName="[Table5].[Total Future Capital Outstanding + Arrears].[All]" dimensionUniqueName="[Table5]" displayFolder="" count="0" memberValueDatatype="20" unbalanced="0"/>
    <cacheHierarchy uniqueName="[Table5].[&lt;0]" caption="&lt;0" attribute="1" defaultMemberUniqueName="[Table5].[&lt;0].[All]" allUniqueName="[Table5].[&lt;0].[All]" dimensionUniqueName="[Table5]"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Loan No]" caption="Count of Loan No" measure="1" displayFolder="" measureGroup="Table2" count="0" hidden="1">
      <extLst>
        <ext xmlns:x15="http://schemas.microsoft.com/office/spreadsheetml/2010/11/main" uri="{B97F6D7D-B522-45F9-BDA1-12C45D357490}">
          <x15:cacheHierarchy aggregatedColumn="3"/>
        </ext>
      </extLst>
    </cacheHierarchy>
    <cacheHierarchy uniqueName="[Measures].[Sum of Current Arrears + Debit]" caption="Sum of Current Arrears + Debit" measure="1" displayFolder="" measureGroup="Table4" count="0" hidden="1">
      <extLst>
        <ext xmlns:x15="http://schemas.microsoft.com/office/spreadsheetml/2010/11/main" uri="{B97F6D7D-B522-45F9-BDA1-12C45D357490}">
          <x15:cacheHierarchy aggregatedColumn="44"/>
        </ext>
      </extLst>
    </cacheHierarchy>
    <cacheHierarchy uniqueName="[Measures].[Count of Loan No 2]" caption="Count of Loan No 2" measure="1" displayFolder="" measureGroup="Table4" count="0" hidden="1">
      <extLst>
        <ext xmlns:x15="http://schemas.microsoft.com/office/spreadsheetml/2010/11/main" uri="{B97F6D7D-B522-45F9-BDA1-12C45D357490}">
          <x15:cacheHierarchy aggregatedColumn="36"/>
        </ext>
      </extLst>
    </cacheHierarchy>
    <cacheHierarchy uniqueName="[Measures].[Count of Active_OC]" caption="Count of Active_OC" measure="1" displayFolder="" measureGroup="Table4" count="0" hidden="1">
      <extLst>
        <ext xmlns:x15="http://schemas.microsoft.com/office/spreadsheetml/2010/11/main" uri="{B97F6D7D-B522-45F9-BDA1-12C45D357490}">
          <x15:cacheHierarchy aggregatedColumn="51"/>
        </ext>
      </extLst>
    </cacheHierarchy>
  </cacheHierarchies>
  <kpis count="0"/>
  <extLst>
    <ext xmlns:x14="http://schemas.microsoft.com/office/spreadsheetml/2009/9/main" uri="{725AE2AE-9491-48be-B2B4-4EB974FC3084}">
      <x14:pivotCacheDefinition slicerData="1" pivotCacheId="6586284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37C04B-910C-40EA-91E6-310E03510B58}" name="PivotTable33" cacheId="1" applyNumberFormats="0" applyBorderFormats="0" applyFontFormats="0" applyPatternFormats="0" applyAlignmentFormats="0" applyWidthHeightFormats="1" dataCaption="Values" tag="1b8e5e62-d8e9-4866-b914-7cc4608590f8" updatedVersion="8" minRefreshableVersion="3" showDrill="0" useAutoFormatting="1" itemPrintTitles="1" createdVersion="5" indent="0" compact="0" compactData="0" multipleFieldFilters="0" chartFormat="1">
  <location ref="AC16:AD19" firstHeaderRow="1" firstDataRow="1" firstDataCol="1" rowPageCount="1" colPageCount="1"/>
  <pivotFields count="3">
    <pivotField name="Region" axis="axisRow"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3">
    <i>
      <x/>
    </i>
    <i>
      <x v="1"/>
    </i>
    <i t="grand">
      <x/>
    </i>
  </rowItems>
  <colItems count="1">
    <i/>
  </colItems>
  <pageFields count="1">
    <pageField fld="2" hier="51" name="[Table4].[Active_OC].&amp;[Active]" cap="Active"/>
  </pageFields>
  <dataFields count="1">
    <dataField name="Total Active" fld="1" subtotal="count"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Active_OC].&amp;[Activ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Active"/>
    <pivotHierarchy dragToData="1"/>
    <pivotHierarchy dragToData="1"/>
    <pivotHierarchy dragToData="1"/>
    <pivotHierarchy dragToData="1"/>
  </pivotHierarchies>
  <pivotTableStyleInfo name="Flattened Pivot Style" showRowHeaders="1" showColHeaders="1" showRowStripes="1"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Table3]"/>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2A51DB-D744-4084-9FB5-4E315B2F3E5B}" name="PivotTable30" cacheId="132" applyNumberFormats="0" applyBorderFormats="0" applyFontFormats="0" applyPatternFormats="0" applyAlignmentFormats="0" applyWidthHeightFormats="1" dataCaption="Values" tag="c1aae3ec-eb82-426d-8e48-62167d7fbca6" updatedVersion="8" minRefreshableVersion="3" showDrill="0" useAutoFormatting="1" subtotalHiddenItems="1" itemPrintTitles="1" createdVersion="5" indent="0" compact="0" compactData="0" multipleFieldFilters="0">
  <location ref="X9:Z12" firstHeaderRow="0" firstDataRow="1" firstDataCol="1"/>
  <pivotFields count="4">
    <pivotField axis="axisRow"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3">
    <i>
      <x/>
    </i>
    <i>
      <x v="1"/>
    </i>
    <i t="grand">
      <x/>
    </i>
  </rowItems>
  <colFields count="1">
    <field x="-2"/>
  </colFields>
  <colItems count="2">
    <i>
      <x/>
    </i>
    <i i="1">
      <x v="1"/>
    </i>
  </colItems>
  <dataFields count="2">
    <dataField name="Count of Loan No" fld="1" subtotal="count" baseField="0" baseItem="0"/>
    <dataField name="Sum of Current Arrears + Debit" fld="2"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Active_OC].&amp;[Activ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Table3]"/>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77C7E2-0610-41A4-832D-6248ABB995AD}" name="PivotTable29" cacheId="139" applyNumberFormats="0" applyBorderFormats="0" applyFontFormats="0" applyPatternFormats="0" applyAlignmentFormats="0" applyWidthHeightFormats="1" dataCaption="Values" tag="dae6500b-c937-4a16-85f5-a86235318ce2" updatedVersion="8" minRefreshableVersion="3" showDrill="0" useAutoFormatting="1" subtotalHiddenItems="1" itemPrintTitles="1" createdVersion="5" indent="0" compact="0" compactData="0" multipleFieldFilters="0">
  <location ref="X4:Z7" firstHeaderRow="0" firstDataRow="1" firstDataCol="1"/>
  <pivotFields count="5">
    <pivotField axis="axisRow"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3">
    <i>
      <x/>
    </i>
    <i>
      <x v="1"/>
    </i>
    <i t="grand">
      <x/>
    </i>
  </rowItems>
  <colFields count="1">
    <field x="-2"/>
  </colFields>
  <colItems count="2">
    <i>
      <x/>
    </i>
    <i i="1">
      <x v="1"/>
    </i>
  </colItems>
  <dataFields count="2">
    <dataField name="Count of Loan No" fld="3" subtotal="count" baseField="0" baseItem="0"/>
    <dataField name="Sum of Current Arrears + Debit" fld="1"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Arrears_Type].&amp;[Less_than_5000]"/>
      </members>
    </pivotHierarchy>
    <pivotHierarchy multipleItemSelectionAllowed="1" dragToData="1">
      <members count="1" level="1">
        <member name="[Table4].[Active_OC].&amp;[Activ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Table3]"/>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671C5F-F0B9-4C77-9F37-315B5D4E32B5}" name="PivotTable6" cacheId="2" applyNumberFormats="0" applyBorderFormats="0" applyFontFormats="0" applyPatternFormats="0" applyAlignmentFormats="0" applyWidthHeightFormats="1" dataCaption="Values" tag="4c71109e-bcdc-4c42-9bb0-ff0f1c826c91" updatedVersion="8" minRefreshableVersion="3" showDrill="0" useAutoFormatting="1" itemPrintTitles="1" createdVersion="5" indent="0" compact="0" compactData="0" multipleFieldFilters="0">
  <location ref="E3:F6" firstHeaderRow="1" firstDataRow="1" firstDataCol="1" rowPageCount="1" colPageCount="1"/>
  <pivotFields count="3">
    <pivotField axis="axisRow"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3">
    <i>
      <x/>
    </i>
    <i>
      <x v="1"/>
    </i>
    <i t="grand">
      <x/>
    </i>
  </rowItems>
  <colItems count="1">
    <i/>
  </colItems>
  <pageFields count="1">
    <pageField fld="2" hier="30" name="[Table2].[Column1].&amp;[Yes]" cap="Yes"/>
  </pageFields>
  <dataFields count="1">
    <dataField name="Count of Loan No" fld="1" subtotal="count"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olumn1].&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2CFA3D-846F-4A97-A7F8-2DD0B4956242}" name="PivotTable39" cacheId="4" applyNumberFormats="0" applyBorderFormats="0" applyFontFormats="0" applyPatternFormats="0" applyAlignmentFormats="0" applyWidthHeightFormats="1" dataCaption="Values" tag="3f81424a-2e0c-4a23-bcc2-1aad2ab43345" updatedVersion="8" minRefreshableVersion="3" showDrill="0" useAutoFormatting="1" itemPrintTitles="1" createdVersion="5" indent="0" compact="0" compactData="0" multipleFieldFilters="0">
  <location ref="AM13:AO17" firstHeaderRow="0" firstDataRow="1" firstDataCol="1"/>
  <pivotFields count="3">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4">
    <i>
      <x/>
    </i>
    <i>
      <x v="1"/>
    </i>
    <i>
      <x v="2"/>
    </i>
    <i t="grand">
      <x/>
    </i>
  </rowItems>
  <colFields count="1">
    <field x="-2"/>
  </colFields>
  <colItems count="2">
    <i>
      <x/>
    </i>
    <i i="1">
      <x v="1"/>
    </i>
  </colItems>
  <dataFields count="2">
    <dataField name="Sum of Number of Loans" fld="2" baseField="0" baseItem="0"/>
    <dataField name="Sum of &lt;0" fld="1"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Table3]"/>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32DC40-5C57-4CF9-8264-94A13523ABAD}" name="PivotTable38" cacheId="0" applyNumberFormats="0" applyBorderFormats="0" applyFontFormats="0" applyPatternFormats="0" applyAlignmentFormats="0" applyWidthHeightFormats="1" dataCaption="Values" tag="e3100832-e985-408c-a76a-5cb6f76f300e" updatedVersion="8" minRefreshableVersion="3" showDrill="0" useAutoFormatting="1" itemPrintTitles="1" createdVersion="5" indent="0" compact="0" compactData="0" multipleFieldFilters="0">
  <location ref="AM3:AO7" firstHeaderRow="0" firstDataRow="1" firstDataCol="1"/>
  <pivotFields count="3">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4">
    <i>
      <x/>
    </i>
    <i>
      <x v="1"/>
    </i>
    <i>
      <x v="2"/>
    </i>
    <i t="grand">
      <x/>
    </i>
  </rowItems>
  <colFields count="1">
    <field x="-2"/>
  </colFields>
  <colItems count="2">
    <i>
      <x/>
    </i>
    <i i="1">
      <x v="1"/>
    </i>
  </colItems>
  <dataFields count="2">
    <dataField name="Sum of Number of Loans" fld="2" baseField="0" baseItem="0"/>
    <dataField name="Sum of Gross Arrears" fld="1"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Table3]"/>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1CF921-86C2-43BD-89AE-6AE4673AB72F}" name="PivotTable5" cacheId="3" applyNumberFormats="0" applyBorderFormats="0" applyFontFormats="0" applyPatternFormats="0" applyAlignmentFormats="0" applyWidthHeightFormats="1" dataCaption="Values" tag="44519d24-7fe5-430e-969f-91c9bcd8dd8b" updatedVersion="8" minRefreshableVersion="3" showDrill="0" useAutoFormatting="1" itemPrintTitles="1" createdVersion="5" indent="0" compact="0" compactData="0" multipleFieldFilters="0">
  <location ref="B3:C6" firstHeaderRow="1" firstDataRow="1" firstDataCol="1"/>
  <pivotFields count="2">
    <pivotField axis="axisRow"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3">
    <i>
      <x/>
    </i>
    <i>
      <x v="1"/>
    </i>
    <i t="grand">
      <x/>
    </i>
  </rowItems>
  <colItems count="1">
    <i/>
  </colItems>
  <dataFields count="1">
    <dataField name="Count of Loan No" fld="1" subtotal="count"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rears_Type" xr10:uid="{84092077-086A-4C5F-9CE2-70DB79372870}" sourceName="[Table4].[Arrears_Type]">
  <pivotTables>
    <pivotTable tabId="3" name="PivotTable29"/>
  </pivotTables>
  <data>
    <olap pivotCacheId="658628449">
      <levels count="2">
        <level uniqueName="[Table4].[Arrears_Type].[(All)]" sourceCaption="(All)" count="0"/>
        <level uniqueName="[Table4].[Arrears_Type].[Arrears_Type]" sourceCaption="Arrears_Type" count="2">
          <ranges>
            <range startItem="0">
              <i n="[Table4].[Arrears_Type].&amp;[Greater_than_5000]" c="Greater_than_5000"/>
              <i n="[Table4].[Arrears_Type].&amp;[Less_than_5000]" c="Less_than_5000"/>
            </range>
          </ranges>
        </level>
      </levels>
      <selections count="1">
        <selection n="[Table4].[Arrears_Type].&amp;[Less_than_5000]"/>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e_OC" xr10:uid="{22070066-9BB4-46AC-BC33-4A542611D404}" sourceName="[Table4].[Active_OC]">
  <pivotTables>
    <pivotTable tabId="3" name="PivotTable29"/>
    <pivotTable tabId="3" name="PivotTable30"/>
  </pivotTables>
  <data>
    <olap pivotCacheId="658628449">
      <levels count="2">
        <level uniqueName="[Table4].[Active_OC].[(All)]" sourceCaption="(All)" count="0"/>
        <level uniqueName="[Table4].[Active_OC].[Active_OC]" sourceCaption="Active_OC" count="2">
          <ranges>
            <range startItem="0">
              <i n="[Table4].[Active_OC].&amp;[Active]" c="Active"/>
              <i n="[Table4].[Active_OC].&amp;[OC]" c="OC"/>
            </range>
          </ranges>
        </level>
      </levels>
      <selections count="1">
        <selection n="[Table4].[Active_OC].&amp;[Activ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rears_Type" xr10:uid="{09693DE4-3950-4105-8B47-9A6F14F62DFF}" cache="Slicer_Arrears_Type" caption="Arrears_Type" level="1" rowHeight="247650"/>
  <slicer name="Active_OC" xr10:uid="{545443DE-D8E1-4327-AD68-FE4E9FF77E16}" cache="Slicer_Active_OC" caption="Active_OC"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A265844-D74B-4621-8C24-A5166E6D101B}" name="Table5" displayName="Table5" ref="A1:G708" totalsRowShown="0" headerRowDxfId="22" headerRowBorderDxfId="21" tableBorderDxfId="20">
  <autoFilter ref="A1:G708" xr:uid="{1A265844-D74B-4621-8C24-A5166E6D101B}"/>
  <tableColumns count="7">
    <tableColumn id="1" xr3:uid="{0BDFCF71-6B0E-4DFC-B6EB-9185D52F7842}" name="Center"/>
    <tableColumn id="2" xr3:uid="{EDC6E8EC-CF47-4EC5-AED9-4A683D41979F}" name="Credit Officer"/>
    <tableColumn id="3" xr3:uid="{93EA3704-695D-4E2E-8E69-66CAFF55C0F8}" name="Number of Loans"/>
    <tableColumn id="4" xr3:uid="{6E49A9C6-3E74-4FD1-963F-21DD1847BD14}" name="Net Arrears" dataDxfId="19"/>
    <tableColumn id="5" xr3:uid="{1D447848-4655-4521-AF73-B30E09E6198F}" name="Gross Arrears"/>
    <tableColumn id="6" xr3:uid="{8A862D7B-D05A-42C1-9B7F-BC6C6B246D53}" name="Total Future Capital Outstanding + Arrears " dataDxfId="18"/>
    <tableColumn id="7" xr3:uid="{2F1BF760-0145-409F-8992-F6A15F053768}" name="&lt;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D969FF-EED3-4A16-896C-90DF8D3745F9}" name="Table4" displayName="Table4" ref="A1:R1537" totalsRowShown="0">
  <autoFilter ref="A1:R1537" xr:uid="{D0D969FF-EED3-4A16-896C-90DF8D3745F9}"/>
  <tableColumns count="18">
    <tableColumn id="1" xr3:uid="{93E72BE3-56DE-4852-BE25-099C04172667}" name="no"/>
    <tableColumn id="2" xr3:uid="{265AE22F-A595-480F-B046-EA1096E04C94}" name="Center"/>
    <tableColumn id="3" xr3:uid="{34DD8469-316C-4970-8EFF-9C5B35174F8C}" name="Loan No"/>
    <tableColumn id="4" xr3:uid="{14118105-C1F8-4DF0-9FDA-5994DF5584EE}" name="Client"/>
    <tableColumn id="5" xr3:uid="{BF5BF7D2-DA82-47D7-A629-8BAB346F84D0}" name="Credit Officer"/>
    <tableColumn id="6" xr3:uid="{FFC1DB16-F334-4536-BE01-4735C8C95966}" name="Disbursement Date"/>
    <tableColumn id="7" xr3:uid="{67AC54B8-BB9C-446E-B3C3-4A0789801E5E}" name="Loan Amount" dataDxfId="17"/>
    <tableColumn id="8" xr3:uid="{6B7266CC-34A7-4C46-99B5-AE4767C87C99}" name="Rental" dataDxfId="16"/>
    <tableColumn id="9" xr3:uid="{5F8EE17E-0141-44CA-9962-D3470F8715D0}" name="Agreed Amount" dataDxfId="15"/>
    <tableColumn id="10" xr3:uid="{A8C59D55-9904-4B27-BCA5-C6B2546F39C3}" name="Age"/>
    <tableColumn id="11" xr3:uid="{CCEEE64F-6496-4864-9F4B-53A0F70041CB}" name="Current Arrears + Debit"/>
    <tableColumn id="12" xr3:uid="{AACF48D8-E1E5-42AA-BF6F-B565F84C34F5}" name="Total Due"/>
    <tableColumn id="13" xr3:uid="{B84946C7-B983-4523-AEBE-B2A6C406F0F7}" name="Total Paid"/>
    <tableColumn id="14" xr3:uid="{DC75EC49-B803-40CD-AB09-92A5013F3EC7}" name="Full Balance" dataDxfId="14"/>
    <tableColumn id="15" xr3:uid="{DCB0FDDD-886F-40CC-B6FF-C05828F69E04}" name="Last Payment Date"/>
    <tableColumn id="16" xr3:uid="{20864343-8CA7-4116-AFC2-49468846FDF0}" name="Last Payment Amount"/>
    <tableColumn id="17" xr3:uid="{A4E8472D-7A3A-4C4F-A289-3F3A6A00E8AD}" name="Arrears_Type" dataDxfId="13">
      <calculatedColumnFormula>IF(Table4[[#This Row],[Current Arrears + Debit]]&lt;=5000,"Less_than_5000","Greater_than_5000")</calculatedColumnFormula>
    </tableColumn>
    <tableColumn id="18" xr3:uid="{860C4609-653A-433B-AAD3-5989C4A7CB5D}" name="Active_OC" dataDxfId="12">
      <calculatedColumnFormula>IF(Table4[[#This Row],[Full Balance]]=Table4[[#This Row],[Current Arrears + Debit]],"OC","Active")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275781-B471-4C14-A09F-97172AEE61C8}" name="Table3" displayName="Table3" ref="A1:C34" totalsRowShown="0">
  <autoFilter ref="A1:C34" xr:uid="{16275781-B471-4C14-A09F-97172AEE61C8}"/>
  <tableColumns count="3">
    <tableColumn id="3" xr3:uid="{A7ED6362-AD74-442E-992B-8F12BC07D40E}" name="Column1"/>
    <tableColumn id="1" xr3:uid="{EE5D4F01-6C29-4F4B-A21B-E0240FAF11AD}" name="Branch"/>
    <tableColumn id="2" xr3:uid="{270190A1-8A11-414C-BFD8-29255BE406FA}" name="Credit Offic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AB61F0-1385-419E-A33F-9C288AC8688A}" name="Table2" displayName="Table2" ref="A1:AE521" totalsRowShown="0">
  <autoFilter ref="A1:AE521" xr:uid="{CBAB61F0-1385-419E-A33F-9C288AC8688A}"/>
  <tableColumns count="31">
    <tableColumn id="1" xr3:uid="{48FAEAE7-1FFA-4208-B8D7-09C341423934}" name="No"/>
    <tableColumn id="2" xr3:uid="{1890CCBA-CCB3-4836-8786-7586B4E2702C}" name="Branch"/>
    <tableColumn id="3" xr3:uid="{29780F91-7AD1-4F6A-83D2-C1D9483B910C}" name="Center"/>
    <tableColumn id="4" xr3:uid="{69C06D1F-4C88-408F-B65A-D9629F4B0468}" name="Loan No"/>
    <tableColumn id="5" xr3:uid="{9F2B2B9C-67BE-4AD3-8083-589543E46BA2}" name="Client NIC"/>
    <tableColumn id="6" xr3:uid="{CA77DE39-8615-4227-A143-DD8945F7A0E1}" name="Client Name"/>
    <tableColumn id="7" xr3:uid="{42C07863-1048-4C74-8415-76D194E386CD}" name="Client Contact No"/>
    <tableColumn id="8" xr3:uid="{EF4D0181-10F3-4B13-A2CD-FEB61092535B}" name="Client Address"/>
    <tableColumn id="9" xr3:uid="{6A9CB207-29C9-4E36-B571-7BEDEE2A5FD7}" name="FM.NIC"/>
    <tableColumn id="10" xr3:uid="{B11F2745-7244-4689-BC0D-DE96BF5732D0}" name="FM Name"/>
    <tableColumn id="11" xr3:uid="{4B43678C-CCD9-4088-983B-A4CD9F6DDC65}" name="FM Contact No "/>
    <tableColumn id="12" xr3:uid="{AF355280-965B-4749-8F10-EA3D83CB3E6B}" name="FM Address "/>
    <tableColumn id="13" xr3:uid="{722F1685-08E4-44E4-8A7D-1BF0BE2878FC}" name="Credit Officer"/>
    <tableColumn id="14" xr3:uid="{C0C72788-B686-43C2-8AEA-9F42E3250F49}" name="Loan Amount" dataDxfId="11"/>
    <tableColumn id="15" xr3:uid="{C933105E-32A0-45BF-8521-0703B17B8BEC}" name="Agreed Amount" dataDxfId="10"/>
    <tableColumn id="16" xr3:uid="{6D71EC13-CF7B-40BB-BF82-8BDC4E764766}" name="Disbursed date"/>
    <tableColumn id="17" xr3:uid="{1F3C0BD9-1442-40A7-A27A-75DED996CDF3}" name="Age"/>
    <tableColumn id="18" xr3:uid="{B86B6DEA-4B8B-41BA-BC8D-346C6A1A0CCC}" name="Capital Total Due " dataDxfId="9"/>
    <tableColumn id="19" xr3:uid="{6352128C-D471-4AED-AC58-02555CA7F502}" name="Interest Total Due" dataDxfId="8"/>
    <tableColumn id="20" xr3:uid="{B3B56087-27D1-4138-BF61-ED41A273E803}" name="Total Due" dataDxfId="7"/>
    <tableColumn id="21" xr3:uid="{9221A92E-9E87-4135-9AA3-3387D6BBD98A}" name="Total Paid" dataDxfId="6"/>
    <tableColumn id="22" xr3:uid="{B2C81276-401F-436D-9C6F-2042B72B7672}" name="Arrears" dataDxfId="5"/>
    <tableColumn id="23" xr3:uid="{F78C568D-A33A-4DDD-9445-DE8AAAD4E8D1}" name="Total Over Paid"/>
    <tableColumn id="24" xr3:uid="{83382A98-2ED2-4B56-82AB-A127690A213E}" name="Total Arrears + Total Over Paid" dataDxfId="4"/>
    <tableColumn id="25" xr3:uid="{BDC557C9-3CD5-4F8A-B500-89E592F2BE5D}" name="Future Capital"/>
    <tableColumn id="26" xr3:uid="{8713FF6B-57B9-4703-B18B-D71F55C531C6}" name="Portfolio (Arrears + Future Capital)" dataDxfId="3"/>
    <tableColumn id="27" xr3:uid="{C6FF8F3C-6610-47E7-83A2-099F6ADBF2E8}" name="Future Interest"/>
    <tableColumn id="28" xr3:uid="{E775A437-0368-45EE-AA24-0CF9EB428519}" name="Last Payment Date"/>
    <tableColumn id="29" xr3:uid="{877D82D5-E325-43A9-A61E-D995C6E2960F}" name="Last Payment Amount" dataDxfId="2"/>
    <tableColumn id="30" xr3:uid="{28C1F62A-C90A-4026-A130-3DBDF8B35351}" name="Date" dataDxfId="1">
      <calculatedColumnFormula>DATEVALUE(Table2[[#This Row],[Last Payment Date]])</calculatedColumnFormula>
    </tableColumn>
    <tableColumn id="31" xr3:uid="{4877E143-4715-4E31-99E9-A63342A9A1C8}" name="Column1" dataDxfId="0">
      <calculatedColumnFormula>IF(Table2[[#This Row],[Date]]&lt;TODAY()-90,"Yes","No")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98B34-FB31-4E39-ADC8-F1AE7DCFC571}">
  <dimension ref="A1:G708"/>
  <sheetViews>
    <sheetView workbookViewId="0">
      <selection activeCell="B10" sqref="B10"/>
    </sheetView>
  </sheetViews>
  <sheetFormatPr defaultRowHeight="14.4" x14ac:dyDescent="0.3"/>
  <cols>
    <col min="1" max="1" width="38.6640625" bestFit="1" customWidth="1"/>
    <col min="2" max="2" width="37.109375" bestFit="1" customWidth="1"/>
    <col min="3" max="3" width="16.6640625" customWidth="1"/>
    <col min="4" max="4" width="12.21875" customWidth="1"/>
    <col min="5" max="5" width="14" customWidth="1"/>
    <col min="6" max="6" width="37.5546875" customWidth="1"/>
    <col min="7" max="7" width="4.88671875" customWidth="1"/>
  </cols>
  <sheetData>
    <row r="1" spans="1:7" x14ac:dyDescent="0.3">
      <c r="A1" s="14" t="s">
        <v>47</v>
      </c>
      <c r="B1" s="15" t="s">
        <v>2</v>
      </c>
      <c r="C1" s="15" t="s">
        <v>8567</v>
      </c>
      <c r="D1" s="15" t="s">
        <v>8568</v>
      </c>
      <c r="E1" s="15" t="s">
        <v>8569</v>
      </c>
      <c r="F1" s="15" t="s">
        <v>8570</v>
      </c>
      <c r="G1" s="15" t="s">
        <v>8571</v>
      </c>
    </row>
    <row r="2" spans="1:7" x14ac:dyDescent="0.3">
      <c r="A2" t="s">
        <v>8572</v>
      </c>
      <c r="B2" t="s">
        <v>20</v>
      </c>
      <c r="C2">
        <v>5</v>
      </c>
      <c r="D2" s="5">
        <v>41600</v>
      </c>
      <c r="E2" s="5">
        <v>41600</v>
      </c>
      <c r="F2" s="5">
        <v>41600</v>
      </c>
      <c r="G2">
        <v>0</v>
      </c>
    </row>
    <row r="3" spans="1:7" x14ac:dyDescent="0.3">
      <c r="A3" t="s">
        <v>8573</v>
      </c>
      <c r="B3" t="s">
        <v>20</v>
      </c>
      <c r="C3">
        <v>5</v>
      </c>
      <c r="D3" s="5">
        <v>47075</v>
      </c>
      <c r="E3" s="5">
        <v>47075</v>
      </c>
      <c r="F3" s="5">
        <v>48575</v>
      </c>
      <c r="G3">
        <v>1</v>
      </c>
    </row>
    <row r="4" spans="1:7" x14ac:dyDescent="0.3">
      <c r="A4" t="s">
        <v>8574</v>
      </c>
      <c r="B4" t="s">
        <v>22</v>
      </c>
      <c r="C4">
        <v>1</v>
      </c>
      <c r="D4" s="5">
        <v>18000</v>
      </c>
      <c r="E4" s="5">
        <v>18000</v>
      </c>
      <c r="F4" s="5">
        <v>18000</v>
      </c>
      <c r="G4">
        <v>0</v>
      </c>
    </row>
    <row r="5" spans="1:7" x14ac:dyDescent="0.3">
      <c r="A5" t="s">
        <v>8575</v>
      </c>
      <c r="B5" t="s">
        <v>45</v>
      </c>
      <c r="C5">
        <v>0</v>
      </c>
      <c r="D5">
        <v>0</v>
      </c>
      <c r="E5">
        <v>0</v>
      </c>
      <c r="F5">
        <v>0</v>
      </c>
      <c r="G5">
        <v>0</v>
      </c>
    </row>
    <row r="6" spans="1:7" x14ac:dyDescent="0.3">
      <c r="A6" t="s">
        <v>8576</v>
      </c>
      <c r="B6" t="s">
        <v>22</v>
      </c>
      <c r="C6">
        <v>4</v>
      </c>
      <c r="D6" s="5">
        <v>34600</v>
      </c>
      <c r="E6" s="5">
        <v>34600</v>
      </c>
      <c r="F6" s="5">
        <v>34600</v>
      </c>
      <c r="G6">
        <v>0</v>
      </c>
    </row>
    <row r="7" spans="1:7" x14ac:dyDescent="0.3">
      <c r="A7" t="s">
        <v>8577</v>
      </c>
      <c r="B7" t="s">
        <v>45</v>
      </c>
      <c r="C7">
        <v>0</v>
      </c>
      <c r="D7">
        <v>0</v>
      </c>
      <c r="E7">
        <v>0</v>
      </c>
      <c r="F7">
        <v>0</v>
      </c>
      <c r="G7">
        <v>0</v>
      </c>
    </row>
    <row r="8" spans="1:7" x14ac:dyDescent="0.3">
      <c r="A8" t="s">
        <v>8578</v>
      </c>
      <c r="B8" t="s">
        <v>22</v>
      </c>
      <c r="C8">
        <v>7</v>
      </c>
      <c r="D8" s="5">
        <v>112690</v>
      </c>
      <c r="E8" s="5">
        <v>112690</v>
      </c>
      <c r="F8" s="5">
        <v>112690</v>
      </c>
      <c r="G8">
        <v>0</v>
      </c>
    </row>
    <row r="9" spans="1:7" x14ac:dyDescent="0.3">
      <c r="A9" t="s">
        <v>8579</v>
      </c>
      <c r="B9" t="s">
        <v>22</v>
      </c>
      <c r="C9">
        <v>3</v>
      </c>
      <c r="D9" s="5">
        <v>37850</v>
      </c>
      <c r="E9" s="5">
        <v>37850</v>
      </c>
      <c r="F9" s="5">
        <v>37850</v>
      </c>
      <c r="G9">
        <v>0</v>
      </c>
    </row>
    <row r="10" spans="1:7" x14ac:dyDescent="0.3">
      <c r="A10" t="s">
        <v>8580</v>
      </c>
      <c r="B10" t="s">
        <v>45</v>
      </c>
      <c r="C10">
        <v>0</v>
      </c>
      <c r="D10">
        <v>0</v>
      </c>
      <c r="E10">
        <v>0</v>
      </c>
      <c r="F10">
        <v>0</v>
      </c>
      <c r="G10">
        <v>0</v>
      </c>
    </row>
    <row r="11" spans="1:7" x14ac:dyDescent="0.3">
      <c r="A11" t="s">
        <v>8581</v>
      </c>
      <c r="B11" t="s">
        <v>20</v>
      </c>
      <c r="C11">
        <v>4</v>
      </c>
      <c r="D11" s="5">
        <v>6785</v>
      </c>
      <c r="E11" s="5">
        <v>10035</v>
      </c>
      <c r="F11" s="5">
        <v>20215</v>
      </c>
      <c r="G11">
        <v>2</v>
      </c>
    </row>
    <row r="12" spans="1:7" x14ac:dyDescent="0.3">
      <c r="A12" t="s">
        <v>8582</v>
      </c>
      <c r="B12" t="s">
        <v>45</v>
      </c>
      <c r="C12">
        <v>0</v>
      </c>
      <c r="D12">
        <v>0</v>
      </c>
      <c r="E12">
        <v>0</v>
      </c>
      <c r="F12">
        <v>0</v>
      </c>
      <c r="G12">
        <v>0</v>
      </c>
    </row>
    <row r="13" spans="1:7" x14ac:dyDescent="0.3">
      <c r="A13" t="s">
        <v>8583</v>
      </c>
      <c r="B13" t="s">
        <v>20</v>
      </c>
      <c r="C13">
        <v>0</v>
      </c>
      <c r="D13">
        <v>0</v>
      </c>
      <c r="E13">
        <v>0</v>
      </c>
      <c r="F13">
        <v>0</v>
      </c>
      <c r="G13">
        <v>0</v>
      </c>
    </row>
    <row r="14" spans="1:7" x14ac:dyDescent="0.3">
      <c r="A14" t="s">
        <v>8584</v>
      </c>
      <c r="B14" t="s">
        <v>45</v>
      </c>
      <c r="C14">
        <v>0</v>
      </c>
      <c r="D14">
        <v>0</v>
      </c>
      <c r="E14">
        <v>0</v>
      </c>
      <c r="F14">
        <v>0</v>
      </c>
      <c r="G14">
        <v>0</v>
      </c>
    </row>
    <row r="15" spans="1:7" x14ac:dyDescent="0.3">
      <c r="A15" t="s">
        <v>8585</v>
      </c>
      <c r="B15" t="s">
        <v>22</v>
      </c>
      <c r="C15">
        <v>5</v>
      </c>
      <c r="D15" s="5">
        <v>45375</v>
      </c>
      <c r="E15" s="5">
        <v>45375</v>
      </c>
      <c r="F15" s="5">
        <v>45375</v>
      </c>
      <c r="G15">
        <v>0</v>
      </c>
    </row>
    <row r="16" spans="1:7" x14ac:dyDescent="0.3">
      <c r="A16" t="s">
        <v>8586</v>
      </c>
      <c r="B16" t="s">
        <v>22</v>
      </c>
      <c r="C16">
        <v>0</v>
      </c>
      <c r="D16">
        <v>0</v>
      </c>
      <c r="E16">
        <v>0</v>
      </c>
      <c r="F16">
        <v>0</v>
      </c>
      <c r="G16">
        <v>0</v>
      </c>
    </row>
    <row r="17" spans="1:7" x14ac:dyDescent="0.3">
      <c r="A17" t="s">
        <v>8587</v>
      </c>
      <c r="B17" t="s">
        <v>21</v>
      </c>
      <c r="C17">
        <v>4</v>
      </c>
      <c r="D17">
        <v>-250</v>
      </c>
      <c r="E17">
        <v>0</v>
      </c>
      <c r="F17" s="5">
        <v>75500</v>
      </c>
      <c r="G17">
        <v>4</v>
      </c>
    </row>
    <row r="18" spans="1:7" x14ac:dyDescent="0.3">
      <c r="A18" t="s">
        <v>8588</v>
      </c>
      <c r="B18" t="s">
        <v>22</v>
      </c>
      <c r="C18">
        <v>8</v>
      </c>
      <c r="D18" s="5">
        <v>142450</v>
      </c>
      <c r="E18" s="5">
        <v>142450</v>
      </c>
      <c r="F18" s="5">
        <v>142450</v>
      </c>
      <c r="G18">
        <v>0</v>
      </c>
    </row>
    <row r="19" spans="1:7" x14ac:dyDescent="0.3">
      <c r="A19" t="s">
        <v>8589</v>
      </c>
      <c r="B19" t="s">
        <v>20</v>
      </c>
      <c r="C19">
        <v>2</v>
      </c>
      <c r="D19" s="5">
        <v>16410</v>
      </c>
      <c r="E19" s="5">
        <v>16410</v>
      </c>
      <c r="F19" s="5">
        <v>16410</v>
      </c>
      <c r="G19">
        <v>0</v>
      </c>
    </row>
    <row r="20" spans="1:7" x14ac:dyDescent="0.3">
      <c r="A20" t="s">
        <v>8590</v>
      </c>
      <c r="B20" t="s">
        <v>20</v>
      </c>
      <c r="C20">
        <v>3</v>
      </c>
      <c r="D20" s="5">
        <v>65900</v>
      </c>
      <c r="E20" s="5">
        <v>65900</v>
      </c>
      <c r="F20" s="5">
        <v>65900</v>
      </c>
      <c r="G20">
        <v>0</v>
      </c>
    </row>
    <row r="21" spans="1:7" x14ac:dyDescent="0.3">
      <c r="A21" t="s">
        <v>8591</v>
      </c>
      <c r="B21" t="s">
        <v>22</v>
      </c>
      <c r="C21">
        <v>0</v>
      </c>
      <c r="D21">
        <v>0</v>
      </c>
      <c r="E21">
        <v>0</v>
      </c>
      <c r="F21">
        <v>0</v>
      </c>
      <c r="G21">
        <v>0</v>
      </c>
    </row>
    <row r="22" spans="1:7" x14ac:dyDescent="0.3">
      <c r="A22" t="s">
        <v>8592</v>
      </c>
      <c r="B22" t="s">
        <v>22</v>
      </c>
      <c r="C22">
        <v>0</v>
      </c>
      <c r="D22">
        <v>0</v>
      </c>
      <c r="E22">
        <v>0</v>
      </c>
      <c r="F22">
        <v>0</v>
      </c>
      <c r="G22">
        <v>0</v>
      </c>
    </row>
    <row r="23" spans="1:7" x14ac:dyDescent="0.3">
      <c r="A23" t="s">
        <v>8593</v>
      </c>
      <c r="B23" t="s">
        <v>22</v>
      </c>
      <c r="C23">
        <v>3</v>
      </c>
      <c r="D23" s="5">
        <v>45700</v>
      </c>
      <c r="E23" s="5">
        <v>45700</v>
      </c>
      <c r="F23" s="5">
        <v>45700</v>
      </c>
      <c r="G23">
        <v>0</v>
      </c>
    </row>
    <row r="24" spans="1:7" x14ac:dyDescent="0.3">
      <c r="A24" t="s">
        <v>8594</v>
      </c>
      <c r="B24" t="s">
        <v>20</v>
      </c>
      <c r="C24">
        <v>5</v>
      </c>
      <c r="D24" s="5">
        <v>13000</v>
      </c>
      <c r="E24" s="5">
        <v>13000</v>
      </c>
      <c r="F24" s="5">
        <v>69750</v>
      </c>
      <c r="G24">
        <v>0</v>
      </c>
    </row>
    <row r="25" spans="1:7" x14ac:dyDescent="0.3">
      <c r="A25" t="s">
        <v>8595</v>
      </c>
      <c r="B25" t="s">
        <v>45</v>
      </c>
      <c r="C25">
        <v>0</v>
      </c>
      <c r="D25">
        <v>0</v>
      </c>
      <c r="E25">
        <v>0</v>
      </c>
      <c r="F25">
        <v>0</v>
      </c>
      <c r="G25">
        <v>0</v>
      </c>
    </row>
    <row r="26" spans="1:7" x14ac:dyDescent="0.3">
      <c r="A26" t="s">
        <v>8596</v>
      </c>
      <c r="B26" t="s">
        <v>22</v>
      </c>
      <c r="C26">
        <v>1</v>
      </c>
      <c r="D26" s="5">
        <v>16220</v>
      </c>
      <c r="E26" s="5">
        <v>16220</v>
      </c>
      <c r="F26" s="5">
        <v>16220</v>
      </c>
      <c r="G26">
        <v>0</v>
      </c>
    </row>
    <row r="27" spans="1:7" x14ac:dyDescent="0.3">
      <c r="A27" t="s">
        <v>8597</v>
      </c>
      <c r="B27" t="s">
        <v>20</v>
      </c>
      <c r="C27">
        <v>3</v>
      </c>
      <c r="D27" s="5">
        <v>36200</v>
      </c>
      <c r="E27" s="5">
        <v>36200</v>
      </c>
      <c r="F27" s="5">
        <v>43950</v>
      </c>
      <c r="G27">
        <v>0</v>
      </c>
    </row>
    <row r="28" spans="1:7" x14ac:dyDescent="0.3">
      <c r="A28" t="s">
        <v>8598</v>
      </c>
      <c r="B28" t="s">
        <v>20</v>
      </c>
      <c r="C28">
        <v>0</v>
      </c>
      <c r="D28">
        <v>0</v>
      </c>
      <c r="E28">
        <v>0</v>
      </c>
      <c r="F28">
        <v>0</v>
      </c>
      <c r="G28">
        <v>0</v>
      </c>
    </row>
    <row r="29" spans="1:7" x14ac:dyDescent="0.3">
      <c r="A29" t="s">
        <v>8599</v>
      </c>
      <c r="B29" t="s">
        <v>45</v>
      </c>
      <c r="C29">
        <v>0</v>
      </c>
      <c r="D29">
        <v>0</v>
      </c>
      <c r="E29">
        <v>0</v>
      </c>
      <c r="F29">
        <v>0</v>
      </c>
      <c r="G29">
        <v>0</v>
      </c>
    </row>
    <row r="30" spans="1:7" x14ac:dyDescent="0.3">
      <c r="A30" t="s">
        <v>8600</v>
      </c>
      <c r="B30" t="s">
        <v>45</v>
      </c>
      <c r="C30">
        <v>0</v>
      </c>
      <c r="D30">
        <v>0</v>
      </c>
      <c r="E30">
        <v>0</v>
      </c>
      <c r="F30">
        <v>0</v>
      </c>
      <c r="G30">
        <v>0</v>
      </c>
    </row>
    <row r="31" spans="1:7" x14ac:dyDescent="0.3">
      <c r="A31" t="s">
        <v>8601</v>
      </c>
      <c r="B31" t="s">
        <v>22</v>
      </c>
      <c r="C31">
        <v>1</v>
      </c>
      <c r="D31" s="5">
        <v>23720</v>
      </c>
      <c r="E31" s="5">
        <v>23720</v>
      </c>
      <c r="F31" s="5">
        <v>23720</v>
      </c>
      <c r="G31">
        <v>0</v>
      </c>
    </row>
    <row r="32" spans="1:7" x14ac:dyDescent="0.3">
      <c r="A32" t="s">
        <v>8602</v>
      </c>
      <c r="B32" t="s">
        <v>22</v>
      </c>
      <c r="C32">
        <v>0</v>
      </c>
      <c r="D32">
        <v>0</v>
      </c>
      <c r="E32">
        <v>0</v>
      </c>
      <c r="F32">
        <v>0</v>
      </c>
      <c r="G32">
        <v>0</v>
      </c>
    </row>
    <row r="33" spans="1:7" x14ac:dyDescent="0.3">
      <c r="A33" t="s">
        <v>8603</v>
      </c>
      <c r="B33" t="s">
        <v>45</v>
      </c>
      <c r="C33">
        <v>0</v>
      </c>
      <c r="D33">
        <v>0</v>
      </c>
      <c r="E33">
        <v>0</v>
      </c>
      <c r="F33">
        <v>0</v>
      </c>
      <c r="G33">
        <v>0</v>
      </c>
    </row>
    <row r="34" spans="1:7" x14ac:dyDescent="0.3">
      <c r="A34" t="s">
        <v>8604</v>
      </c>
      <c r="B34" t="s">
        <v>22</v>
      </c>
      <c r="C34">
        <v>0</v>
      </c>
      <c r="D34">
        <v>0</v>
      </c>
      <c r="E34">
        <v>0</v>
      </c>
      <c r="F34">
        <v>0</v>
      </c>
      <c r="G34">
        <v>0</v>
      </c>
    </row>
    <row r="35" spans="1:7" x14ac:dyDescent="0.3">
      <c r="A35" t="s">
        <v>8605</v>
      </c>
      <c r="B35" t="s">
        <v>20</v>
      </c>
      <c r="C35">
        <v>0</v>
      </c>
      <c r="D35">
        <v>0</v>
      </c>
      <c r="E35">
        <v>0</v>
      </c>
      <c r="F35">
        <v>0</v>
      </c>
      <c r="G35">
        <v>0</v>
      </c>
    </row>
    <row r="36" spans="1:7" x14ac:dyDescent="0.3">
      <c r="A36" t="s">
        <v>8606</v>
      </c>
      <c r="B36" t="s">
        <v>22</v>
      </c>
      <c r="C36">
        <v>2</v>
      </c>
      <c r="D36" s="5">
        <v>35210</v>
      </c>
      <c r="E36" s="5">
        <v>35210</v>
      </c>
      <c r="F36" s="5">
        <v>35210</v>
      </c>
      <c r="G36">
        <v>0</v>
      </c>
    </row>
    <row r="37" spans="1:7" x14ac:dyDescent="0.3">
      <c r="A37" t="s">
        <v>8607</v>
      </c>
      <c r="B37" t="s">
        <v>22</v>
      </c>
      <c r="C37">
        <v>5</v>
      </c>
      <c r="D37" s="5">
        <v>80430</v>
      </c>
      <c r="E37" s="5">
        <v>80430</v>
      </c>
      <c r="F37" s="5">
        <v>80430</v>
      </c>
      <c r="G37">
        <v>0</v>
      </c>
    </row>
    <row r="38" spans="1:7" x14ac:dyDescent="0.3">
      <c r="A38" t="s">
        <v>8608</v>
      </c>
      <c r="B38" t="s">
        <v>45</v>
      </c>
      <c r="C38">
        <v>0</v>
      </c>
      <c r="D38">
        <v>0</v>
      </c>
      <c r="E38">
        <v>0</v>
      </c>
      <c r="F38">
        <v>0</v>
      </c>
      <c r="G38">
        <v>0</v>
      </c>
    </row>
    <row r="39" spans="1:7" x14ac:dyDescent="0.3">
      <c r="A39" t="s">
        <v>8609</v>
      </c>
      <c r="B39" t="s">
        <v>45</v>
      </c>
      <c r="C39">
        <v>0</v>
      </c>
      <c r="D39">
        <v>0</v>
      </c>
      <c r="E39">
        <v>0</v>
      </c>
      <c r="F39">
        <v>0</v>
      </c>
      <c r="G39">
        <v>0</v>
      </c>
    </row>
    <row r="40" spans="1:7" x14ac:dyDescent="0.3">
      <c r="A40" t="s">
        <v>8610</v>
      </c>
      <c r="B40" t="s">
        <v>22</v>
      </c>
      <c r="C40">
        <v>0</v>
      </c>
      <c r="D40">
        <v>0</v>
      </c>
      <c r="E40">
        <v>0</v>
      </c>
      <c r="F40">
        <v>0</v>
      </c>
      <c r="G40">
        <v>0</v>
      </c>
    </row>
    <row r="41" spans="1:7" x14ac:dyDescent="0.3">
      <c r="A41" t="s">
        <v>8611</v>
      </c>
      <c r="B41" t="s">
        <v>21</v>
      </c>
      <c r="C41">
        <v>1</v>
      </c>
      <c r="D41" s="5">
        <v>12000</v>
      </c>
      <c r="E41" s="5">
        <v>12000</v>
      </c>
      <c r="F41" s="5">
        <v>12000</v>
      </c>
      <c r="G41">
        <v>0</v>
      </c>
    </row>
    <row r="42" spans="1:7" x14ac:dyDescent="0.3">
      <c r="A42" t="s">
        <v>8612</v>
      </c>
      <c r="B42" t="s">
        <v>22</v>
      </c>
      <c r="C42">
        <v>1</v>
      </c>
      <c r="D42" s="5">
        <v>16300</v>
      </c>
      <c r="E42" s="5">
        <v>16300</v>
      </c>
      <c r="F42" s="5">
        <v>16300</v>
      </c>
      <c r="G42">
        <v>0</v>
      </c>
    </row>
    <row r="43" spans="1:7" x14ac:dyDescent="0.3">
      <c r="A43" t="s">
        <v>8613</v>
      </c>
      <c r="B43" t="s">
        <v>22</v>
      </c>
      <c r="C43">
        <v>10</v>
      </c>
      <c r="D43" s="5">
        <v>189910</v>
      </c>
      <c r="E43" s="5">
        <v>189910</v>
      </c>
      <c r="F43" s="5">
        <v>189910</v>
      </c>
      <c r="G43">
        <v>0</v>
      </c>
    </row>
    <row r="44" spans="1:7" x14ac:dyDescent="0.3">
      <c r="A44" t="s">
        <v>8614</v>
      </c>
      <c r="B44" t="s">
        <v>22</v>
      </c>
      <c r="C44">
        <v>1</v>
      </c>
      <c r="D44" s="5">
        <v>11250</v>
      </c>
      <c r="E44" s="5">
        <v>11250</v>
      </c>
      <c r="F44" s="5">
        <v>11250</v>
      </c>
      <c r="G44">
        <v>0</v>
      </c>
    </row>
    <row r="45" spans="1:7" x14ac:dyDescent="0.3">
      <c r="A45" t="s">
        <v>8615</v>
      </c>
      <c r="B45" t="s">
        <v>20</v>
      </c>
      <c r="C45">
        <v>0</v>
      </c>
      <c r="D45">
        <v>0</v>
      </c>
      <c r="E45">
        <v>0</v>
      </c>
      <c r="F45">
        <v>0</v>
      </c>
      <c r="G45">
        <v>0</v>
      </c>
    </row>
    <row r="46" spans="1:7" x14ac:dyDescent="0.3">
      <c r="A46" t="s">
        <v>8616</v>
      </c>
      <c r="B46" t="s">
        <v>21</v>
      </c>
      <c r="C46">
        <v>1</v>
      </c>
      <c r="D46" s="5">
        <v>8430</v>
      </c>
      <c r="E46" s="5">
        <v>8430</v>
      </c>
      <c r="F46" s="5">
        <v>8430</v>
      </c>
      <c r="G46">
        <v>0</v>
      </c>
    </row>
    <row r="47" spans="1:7" x14ac:dyDescent="0.3">
      <c r="A47" t="s">
        <v>8617</v>
      </c>
      <c r="B47" t="s">
        <v>22</v>
      </c>
      <c r="C47">
        <v>1</v>
      </c>
      <c r="D47" s="5">
        <v>13850</v>
      </c>
      <c r="E47" s="5">
        <v>13850</v>
      </c>
      <c r="F47" s="5">
        <v>13850</v>
      </c>
      <c r="G47">
        <v>0</v>
      </c>
    </row>
    <row r="48" spans="1:7" x14ac:dyDescent="0.3">
      <c r="A48" t="s">
        <v>8618</v>
      </c>
      <c r="B48" t="s">
        <v>21</v>
      </c>
      <c r="C48">
        <v>5</v>
      </c>
      <c r="D48">
        <v>-650</v>
      </c>
      <c r="E48">
        <v>0</v>
      </c>
      <c r="F48" s="5">
        <v>93100</v>
      </c>
      <c r="G48">
        <v>5</v>
      </c>
    </row>
    <row r="49" spans="1:7" x14ac:dyDescent="0.3">
      <c r="A49" t="s">
        <v>8619</v>
      </c>
      <c r="B49" t="s">
        <v>22</v>
      </c>
      <c r="C49">
        <v>4</v>
      </c>
      <c r="D49" s="5">
        <v>74750</v>
      </c>
      <c r="E49" s="5">
        <v>74750</v>
      </c>
      <c r="F49" s="5">
        <v>74750</v>
      </c>
      <c r="G49">
        <v>0</v>
      </c>
    </row>
    <row r="50" spans="1:7" x14ac:dyDescent="0.3">
      <c r="A50" t="s">
        <v>8620</v>
      </c>
      <c r="B50" t="s">
        <v>21</v>
      </c>
      <c r="C50">
        <v>1</v>
      </c>
      <c r="D50" s="5">
        <v>19850</v>
      </c>
      <c r="E50" s="5">
        <v>19850</v>
      </c>
      <c r="F50" s="5">
        <v>19850</v>
      </c>
      <c r="G50">
        <v>0</v>
      </c>
    </row>
    <row r="51" spans="1:7" x14ac:dyDescent="0.3">
      <c r="A51" t="s">
        <v>8621</v>
      </c>
      <c r="B51" t="s">
        <v>22</v>
      </c>
      <c r="C51">
        <v>0</v>
      </c>
      <c r="D51">
        <v>0</v>
      </c>
      <c r="E51">
        <v>0</v>
      </c>
      <c r="F51">
        <v>0</v>
      </c>
      <c r="G51">
        <v>0</v>
      </c>
    </row>
    <row r="52" spans="1:7" x14ac:dyDescent="0.3">
      <c r="A52" t="s">
        <v>8622</v>
      </c>
      <c r="B52" t="s">
        <v>22</v>
      </c>
      <c r="C52">
        <v>4</v>
      </c>
      <c r="D52" s="5">
        <v>65050</v>
      </c>
      <c r="E52" s="5">
        <v>65050</v>
      </c>
      <c r="F52" s="5">
        <v>65050</v>
      </c>
      <c r="G52">
        <v>0</v>
      </c>
    </row>
    <row r="53" spans="1:7" x14ac:dyDescent="0.3">
      <c r="A53" t="s">
        <v>8623</v>
      </c>
      <c r="B53" t="s">
        <v>21</v>
      </c>
      <c r="C53">
        <v>2</v>
      </c>
      <c r="D53" s="5">
        <v>10000</v>
      </c>
      <c r="E53" s="5">
        <v>10000</v>
      </c>
      <c r="F53" s="5">
        <v>10000</v>
      </c>
      <c r="G53">
        <v>0</v>
      </c>
    </row>
    <row r="54" spans="1:7" x14ac:dyDescent="0.3">
      <c r="A54" t="s">
        <v>8624</v>
      </c>
      <c r="B54" t="s">
        <v>21</v>
      </c>
      <c r="C54">
        <v>3</v>
      </c>
      <c r="D54">
        <v>-100</v>
      </c>
      <c r="E54">
        <v>0</v>
      </c>
      <c r="F54" s="5">
        <v>49900</v>
      </c>
      <c r="G54">
        <v>3</v>
      </c>
    </row>
    <row r="55" spans="1:7" x14ac:dyDescent="0.3">
      <c r="A55" t="s">
        <v>8625</v>
      </c>
      <c r="B55" t="s">
        <v>20</v>
      </c>
      <c r="C55">
        <v>0</v>
      </c>
      <c r="D55">
        <v>0</v>
      </c>
      <c r="E55">
        <v>0</v>
      </c>
      <c r="F55">
        <v>0</v>
      </c>
      <c r="G55">
        <v>0</v>
      </c>
    </row>
    <row r="56" spans="1:7" x14ac:dyDescent="0.3">
      <c r="A56" t="s">
        <v>8626</v>
      </c>
      <c r="B56" t="s">
        <v>21</v>
      </c>
      <c r="C56">
        <v>3</v>
      </c>
      <c r="D56" s="5">
        <v>32850</v>
      </c>
      <c r="E56" s="5">
        <v>32850</v>
      </c>
      <c r="F56" s="5">
        <v>32850</v>
      </c>
      <c r="G56">
        <v>0</v>
      </c>
    </row>
    <row r="57" spans="1:7" x14ac:dyDescent="0.3">
      <c r="A57" t="s">
        <v>8627</v>
      </c>
      <c r="B57" t="s">
        <v>22</v>
      </c>
      <c r="C57">
        <v>0</v>
      </c>
      <c r="D57">
        <v>0</v>
      </c>
      <c r="E57">
        <v>0</v>
      </c>
      <c r="F57">
        <v>0</v>
      </c>
      <c r="G57">
        <v>0</v>
      </c>
    </row>
    <row r="58" spans="1:7" x14ac:dyDescent="0.3">
      <c r="A58" t="s">
        <v>8628</v>
      </c>
      <c r="B58" t="s">
        <v>21</v>
      </c>
      <c r="C58">
        <v>0</v>
      </c>
      <c r="D58">
        <v>0</v>
      </c>
      <c r="E58">
        <v>0</v>
      </c>
      <c r="F58">
        <v>0</v>
      </c>
      <c r="G58">
        <v>0</v>
      </c>
    </row>
    <row r="59" spans="1:7" x14ac:dyDescent="0.3">
      <c r="A59" t="s">
        <v>8629</v>
      </c>
      <c r="B59" t="s">
        <v>22</v>
      </c>
      <c r="C59">
        <v>0</v>
      </c>
      <c r="D59">
        <v>0</v>
      </c>
      <c r="E59">
        <v>0</v>
      </c>
      <c r="F59">
        <v>0</v>
      </c>
      <c r="G59">
        <v>0</v>
      </c>
    </row>
    <row r="60" spans="1:7" x14ac:dyDescent="0.3">
      <c r="A60" t="s">
        <v>8630</v>
      </c>
      <c r="B60" t="s">
        <v>21</v>
      </c>
      <c r="C60">
        <v>1</v>
      </c>
      <c r="D60" s="5">
        <v>19500</v>
      </c>
      <c r="E60" s="5">
        <v>19500</v>
      </c>
      <c r="F60" s="5">
        <v>19500</v>
      </c>
      <c r="G60">
        <v>0</v>
      </c>
    </row>
    <row r="61" spans="1:7" x14ac:dyDescent="0.3">
      <c r="A61" t="s">
        <v>8631</v>
      </c>
      <c r="B61" t="s">
        <v>45</v>
      </c>
      <c r="C61">
        <v>0</v>
      </c>
      <c r="D61">
        <v>0</v>
      </c>
      <c r="E61">
        <v>0</v>
      </c>
      <c r="F61">
        <v>0</v>
      </c>
      <c r="G61">
        <v>0</v>
      </c>
    </row>
    <row r="62" spans="1:7" x14ac:dyDescent="0.3">
      <c r="A62" t="s">
        <v>8632</v>
      </c>
      <c r="B62" t="s">
        <v>20</v>
      </c>
      <c r="C62">
        <v>0</v>
      </c>
      <c r="D62">
        <v>0</v>
      </c>
      <c r="E62">
        <v>0</v>
      </c>
      <c r="F62">
        <v>0</v>
      </c>
      <c r="G62">
        <v>0</v>
      </c>
    </row>
    <row r="63" spans="1:7" x14ac:dyDescent="0.3">
      <c r="A63" t="s">
        <v>8633</v>
      </c>
      <c r="B63" t="s">
        <v>21</v>
      </c>
      <c r="C63">
        <v>0</v>
      </c>
      <c r="D63">
        <v>0</v>
      </c>
      <c r="E63">
        <v>0</v>
      </c>
      <c r="F63">
        <v>0</v>
      </c>
      <c r="G63">
        <v>0</v>
      </c>
    </row>
    <row r="64" spans="1:7" x14ac:dyDescent="0.3">
      <c r="A64" t="s">
        <v>8634</v>
      </c>
      <c r="B64" t="s">
        <v>20</v>
      </c>
      <c r="C64">
        <v>0</v>
      </c>
      <c r="D64">
        <v>0</v>
      </c>
      <c r="E64">
        <v>0</v>
      </c>
      <c r="F64">
        <v>0</v>
      </c>
      <c r="G64">
        <v>0</v>
      </c>
    </row>
    <row r="65" spans="1:7" x14ac:dyDescent="0.3">
      <c r="A65" t="s">
        <v>8635</v>
      </c>
      <c r="B65" t="s">
        <v>22</v>
      </c>
      <c r="C65">
        <v>1</v>
      </c>
      <c r="D65" s="5">
        <v>7940</v>
      </c>
      <c r="E65" s="5">
        <v>7940</v>
      </c>
      <c r="F65" s="5">
        <v>7940</v>
      </c>
      <c r="G65">
        <v>0</v>
      </c>
    </row>
    <row r="66" spans="1:7" x14ac:dyDescent="0.3">
      <c r="A66" t="s">
        <v>8636</v>
      </c>
      <c r="B66" t="s">
        <v>21</v>
      </c>
      <c r="C66">
        <v>0</v>
      </c>
      <c r="D66">
        <v>0</v>
      </c>
      <c r="E66">
        <v>0</v>
      </c>
      <c r="F66">
        <v>0</v>
      </c>
      <c r="G66">
        <v>0</v>
      </c>
    </row>
    <row r="67" spans="1:7" x14ac:dyDescent="0.3">
      <c r="A67" t="s">
        <v>8637</v>
      </c>
      <c r="B67" t="s">
        <v>21</v>
      </c>
      <c r="C67">
        <v>7</v>
      </c>
      <c r="D67">
        <v>350</v>
      </c>
      <c r="E67" s="5">
        <v>2700</v>
      </c>
      <c r="F67" s="5">
        <v>107850</v>
      </c>
      <c r="G67">
        <v>5</v>
      </c>
    </row>
    <row r="68" spans="1:7" x14ac:dyDescent="0.3">
      <c r="A68" t="s">
        <v>8638</v>
      </c>
      <c r="B68" t="s">
        <v>22</v>
      </c>
      <c r="C68">
        <v>1</v>
      </c>
      <c r="D68" s="5">
        <v>3120</v>
      </c>
      <c r="E68" s="5">
        <v>3120</v>
      </c>
      <c r="F68" s="5">
        <v>3120</v>
      </c>
      <c r="G68">
        <v>0</v>
      </c>
    </row>
    <row r="69" spans="1:7" x14ac:dyDescent="0.3">
      <c r="A69" t="s">
        <v>8639</v>
      </c>
      <c r="B69" t="s">
        <v>22</v>
      </c>
      <c r="C69">
        <v>0</v>
      </c>
      <c r="D69">
        <v>0</v>
      </c>
      <c r="E69">
        <v>0</v>
      </c>
      <c r="F69">
        <v>0</v>
      </c>
      <c r="G69">
        <v>0</v>
      </c>
    </row>
    <row r="70" spans="1:7" x14ac:dyDescent="0.3">
      <c r="A70" t="s">
        <v>8640</v>
      </c>
      <c r="B70" t="s">
        <v>21</v>
      </c>
      <c r="C70">
        <v>3</v>
      </c>
      <c r="D70">
        <v>-275</v>
      </c>
      <c r="E70">
        <v>0</v>
      </c>
      <c r="F70" s="5">
        <v>34225</v>
      </c>
      <c r="G70">
        <v>3</v>
      </c>
    </row>
    <row r="71" spans="1:7" x14ac:dyDescent="0.3">
      <c r="A71" t="s">
        <v>8641</v>
      </c>
      <c r="B71" t="s">
        <v>22</v>
      </c>
      <c r="C71">
        <v>0</v>
      </c>
      <c r="D71">
        <v>0</v>
      </c>
      <c r="E71">
        <v>0</v>
      </c>
      <c r="F71">
        <v>0</v>
      </c>
      <c r="G71">
        <v>0</v>
      </c>
    </row>
    <row r="72" spans="1:7" x14ac:dyDescent="0.3">
      <c r="A72" t="s">
        <v>8642</v>
      </c>
      <c r="B72" t="s">
        <v>45</v>
      </c>
      <c r="C72">
        <v>0</v>
      </c>
      <c r="D72">
        <v>0</v>
      </c>
      <c r="E72">
        <v>0</v>
      </c>
      <c r="F72">
        <v>0</v>
      </c>
      <c r="G72">
        <v>0</v>
      </c>
    </row>
    <row r="73" spans="1:7" x14ac:dyDescent="0.3">
      <c r="A73" t="s">
        <v>8643</v>
      </c>
      <c r="B73" t="s">
        <v>21</v>
      </c>
      <c r="C73">
        <v>0</v>
      </c>
      <c r="D73">
        <v>0</v>
      </c>
      <c r="E73">
        <v>0</v>
      </c>
      <c r="F73">
        <v>0</v>
      </c>
      <c r="G73">
        <v>0</v>
      </c>
    </row>
    <row r="74" spans="1:7" x14ac:dyDescent="0.3">
      <c r="A74" t="s">
        <v>8644</v>
      </c>
      <c r="B74" t="s">
        <v>21</v>
      </c>
      <c r="C74">
        <v>1</v>
      </c>
      <c r="D74" s="5">
        <v>24250</v>
      </c>
      <c r="E74" s="5">
        <v>24250</v>
      </c>
      <c r="F74" s="5">
        <v>24250</v>
      </c>
      <c r="G74">
        <v>0</v>
      </c>
    </row>
    <row r="75" spans="1:7" x14ac:dyDescent="0.3">
      <c r="A75" t="s">
        <v>8645</v>
      </c>
      <c r="B75" t="s">
        <v>21</v>
      </c>
      <c r="C75">
        <v>3</v>
      </c>
      <c r="D75" s="5">
        <v>31800</v>
      </c>
      <c r="E75" s="5">
        <v>31800</v>
      </c>
      <c r="F75" s="5">
        <v>31800</v>
      </c>
      <c r="G75">
        <v>0</v>
      </c>
    </row>
    <row r="76" spans="1:7" x14ac:dyDescent="0.3">
      <c r="A76" t="s">
        <v>8646</v>
      </c>
      <c r="B76" t="s">
        <v>21</v>
      </c>
      <c r="C76">
        <v>2</v>
      </c>
      <c r="D76" s="5">
        <v>9100</v>
      </c>
      <c r="E76" s="5">
        <v>9100</v>
      </c>
      <c r="F76" s="5">
        <v>16600</v>
      </c>
      <c r="G76">
        <v>0</v>
      </c>
    </row>
    <row r="77" spans="1:7" x14ac:dyDescent="0.3">
      <c r="A77" t="s">
        <v>8647</v>
      </c>
      <c r="B77" t="s">
        <v>21</v>
      </c>
      <c r="C77">
        <v>0</v>
      </c>
      <c r="D77">
        <v>0</v>
      </c>
      <c r="E77">
        <v>0</v>
      </c>
      <c r="F77">
        <v>0</v>
      </c>
      <c r="G77">
        <v>0</v>
      </c>
    </row>
    <row r="78" spans="1:7" x14ac:dyDescent="0.3">
      <c r="A78" t="s">
        <v>8648</v>
      </c>
      <c r="B78" t="s">
        <v>21</v>
      </c>
      <c r="C78">
        <v>5</v>
      </c>
      <c r="D78">
        <v>-550</v>
      </c>
      <c r="E78">
        <v>0</v>
      </c>
      <c r="F78" s="5">
        <v>82200</v>
      </c>
      <c r="G78">
        <v>5</v>
      </c>
    </row>
    <row r="79" spans="1:7" x14ac:dyDescent="0.3">
      <c r="A79" t="s">
        <v>8649</v>
      </c>
      <c r="B79" t="s">
        <v>21</v>
      </c>
      <c r="C79">
        <v>0</v>
      </c>
      <c r="D79">
        <v>0</v>
      </c>
      <c r="E79">
        <v>0</v>
      </c>
      <c r="F79">
        <v>0</v>
      </c>
      <c r="G79">
        <v>0</v>
      </c>
    </row>
    <row r="80" spans="1:7" x14ac:dyDescent="0.3">
      <c r="A80" t="s">
        <v>8650</v>
      </c>
      <c r="B80" t="s">
        <v>22</v>
      </c>
      <c r="C80">
        <v>0</v>
      </c>
      <c r="D80">
        <v>0</v>
      </c>
      <c r="E80">
        <v>0</v>
      </c>
      <c r="F80">
        <v>0</v>
      </c>
      <c r="G80">
        <v>0</v>
      </c>
    </row>
    <row r="81" spans="1:7" x14ac:dyDescent="0.3">
      <c r="A81" t="s">
        <v>8651</v>
      </c>
      <c r="B81" t="s">
        <v>21</v>
      </c>
      <c r="C81">
        <v>2</v>
      </c>
      <c r="D81" s="5">
        <v>12650</v>
      </c>
      <c r="E81" s="5">
        <v>12650</v>
      </c>
      <c r="F81" s="5">
        <v>12650</v>
      </c>
      <c r="G81">
        <v>0</v>
      </c>
    </row>
    <row r="82" spans="1:7" x14ac:dyDescent="0.3">
      <c r="A82" t="s">
        <v>8652</v>
      </c>
      <c r="B82" t="s">
        <v>20</v>
      </c>
      <c r="C82">
        <v>7</v>
      </c>
      <c r="D82" s="5">
        <v>66630</v>
      </c>
      <c r="E82" s="5">
        <v>66630</v>
      </c>
      <c r="F82" s="5">
        <v>82630</v>
      </c>
      <c r="G82">
        <v>1</v>
      </c>
    </row>
    <row r="83" spans="1:7" x14ac:dyDescent="0.3">
      <c r="A83" t="s">
        <v>8653</v>
      </c>
      <c r="B83" t="s">
        <v>20</v>
      </c>
      <c r="C83">
        <v>0</v>
      </c>
      <c r="D83">
        <v>0</v>
      </c>
      <c r="E83">
        <v>0</v>
      </c>
      <c r="F83">
        <v>0</v>
      </c>
      <c r="G83">
        <v>0</v>
      </c>
    </row>
    <row r="84" spans="1:7" x14ac:dyDescent="0.3">
      <c r="A84" t="s">
        <v>8654</v>
      </c>
      <c r="B84" t="s">
        <v>20</v>
      </c>
      <c r="C84">
        <v>0</v>
      </c>
      <c r="D84">
        <v>0</v>
      </c>
      <c r="E84">
        <v>0</v>
      </c>
      <c r="F84">
        <v>0</v>
      </c>
      <c r="G84">
        <v>0</v>
      </c>
    </row>
    <row r="85" spans="1:7" x14ac:dyDescent="0.3">
      <c r="A85" t="s">
        <v>8655</v>
      </c>
      <c r="B85" t="s">
        <v>20</v>
      </c>
      <c r="C85">
        <v>4</v>
      </c>
      <c r="D85" s="5">
        <v>26100</v>
      </c>
      <c r="E85" s="5">
        <v>26400</v>
      </c>
      <c r="F85" s="5">
        <v>48600</v>
      </c>
      <c r="G85">
        <v>1</v>
      </c>
    </row>
    <row r="86" spans="1:7" x14ac:dyDescent="0.3">
      <c r="A86" t="s">
        <v>8656</v>
      </c>
      <c r="B86" t="s">
        <v>21</v>
      </c>
      <c r="C86">
        <v>6</v>
      </c>
      <c r="D86" s="5">
        <v>42750</v>
      </c>
      <c r="E86" s="5">
        <v>42750</v>
      </c>
      <c r="F86" s="5">
        <v>87250</v>
      </c>
      <c r="G86">
        <v>2</v>
      </c>
    </row>
    <row r="87" spans="1:7" x14ac:dyDescent="0.3">
      <c r="A87" t="s">
        <v>8657</v>
      </c>
      <c r="B87" t="s">
        <v>21</v>
      </c>
      <c r="C87">
        <v>0</v>
      </c>
      <c r="D87">
        <v>0</v>
      </c>
      <c r="E87">
        <v>0</v>
      </c>
      <c r="F87">
        <v>0</v>
      </c>
      <c r="G87">
        <v>0</v>
      </c>
    </row>
    <row r="88" spans="1:7" x14ac:dyDescent="0.3">
      <c r="A88" t="s">
        <v>8658</v>
      </c>
      <c r="B88" t="s">
        <v>20</v>
      </c>
      <c r="C88">
        <v>6</v>
      </c>
      <c r="D88" s="5">
        <v>83550</v>
      </c>
      <c r="E88" s="5">
        <v>83550</v>
      </c>
      <c r="F88" s="5">
        <v>83550</v>
      </c>
      <c r="G88">
        <v>0</v>
      </c>
    </row>
    <row r="89" spans="1:7" x14ac:dyDescent="0.3">
      <c r="A89" t="s">
        <v>8659</v>
      </c>
      <c r="B89" t="s">
        <v>21</v>
      </c>
      <c r="C89">
        <v>3</v>
      </c>
      <c r="D89" s="5">
        <v>22975</v>
      </c>
      <c r="E89" s="5">
        <v>23475</v>
      </c>
      <c r="F89" s="5">
        <v>36725</v>
      </c>
      <c r="G89">
        <v>1</v>
      </c>
    </row>
    <row r="90" spans="1:7" x14ac:dyDescent="0.3">
      <c r="A90" t="s">
        <v>8660</v>
      </c>
      <c r="B90" t="s">
        <v>21</v>
      </c>
      <c r="C90">
        <v>5</v>
      </c>
      <c r="D90" s="5">
        <v>61100</v>
      </c>
      <c r="E90" s="5">
        <v>61100</v>
      </c>
      <c r="F90" s="5">
        <v>61100</v>
      </c>
      <c r="G90">
        <v>0</v>
      </c>
    </row>
    <row r="91" spans="1:7" x14ac:dyDescent="0.3">
      <c r="A91" t="s">
        <v>8661</v>
      </c>
      <c r="B91" t="s">
        <v>21</v>
      </c>
      <c r="C91">
        <v>5</v>
      </c>
      <c r="D91" s="5">
        <v>9250</v>
      </c>
      <c r="E91" s="5">
        <v>9250</v>
      </c>
      <c r="F91" s="5">
        <v>55500</v>
      </c>
      <c r="G91">
        <v>1</v>
      </c>
    </row>
    <row r="92" spans="1:7" x14ac:dyDescent="0.3">
      <c r="A92" t="s">
        <v>8662</v>
      </c>
      <c r="B92" t="s">
        <v>20</v>
      </c>
      <c r="C92">
        <v>9</v>
      </c>
      <c r="D92" s="5">
        <v>131660</v>
      </c>
      <c r="E92" s="5">
        <v>131660</v>
      </c>
      <c r="F92" s="5">
        <v>131660</v>
      </c>
      <c r="G92">
        <v>0</v>
      </c>
    </row>
    <row r="93" spans="1:7" x14ac:dyDescent="0.3">
      <c r="A93" t="s">
        <v>8663</v>
      </c>
      <c r="B93" t="s">
        <v>20</v>
      </c>
      <c r="C93">
        <v>0</v>
      </c>
      <c r="D93">
        <v>0</v>
      </c>
      <c r="E93">
        <v>0</v>
      </c>
      <c r="F93">
        <v>0</v>
      </c>
      <c r="G93">
        <v>0</v>
      </c>
    </row>
    <row r="94" spans="1:7" x14ac:dyDescent="0.3">
      <c r="A94" t="s">
        <v>8664</v>
      </c>
      <c r="B94" t="s">
        <v>20</v>
      </c>
      <c r="C94">
        <v>4</v>
      </c>
      <c r="D94" s="5">
        <v>16640</v>
      </c>
      <c r="E94" s="5">
        <v>16640</v>
      </c>
      <c r="F94" s="5">
        <v>44140</v>
      </c>
      <c r="G94">
        <v>0</v>
      </c>
    </row>
    <row r="95" spans="1:7" x14ac:dyDescent="0.3">
      <c r="A95" t="s">
        <v>8665</v>
      </c>
      <c r="B95" t="s">
        <v>20</v>
      </c>
      <c r="C95">
        <v>3</v>
      </c>
      <c r="D95">
        <v>0</v>
      </c>
      <c r="E95">
        <v>0</v>
      </c>
      <c r="F95" s="5">
        <v>42000</v>
      </c>
      <c r="G95">
        <v>3</v>
      </c>
    </row>
    <row r="96" spans="1:7" x14ac:dyDescent="0.3">
      <c r="A96" t="s">
        <v>8666</v>
      </c>
      <c r="B96" t="s">
        <v>21</v>
      </c>
      <c r="C96">
        <v>0</v>
      </c>
      <c r="D96">
        <v>0</v>
      </c>
      <c r="E96">
        <v>0</v>
      </c>
      <c r="F96">
        <v>0</v>
      </c>
      <c r="G96">
        <v>0</v>
      </c>
    </row>
    <row r="97" spans="1:7" x14ac:dyDescent="0.3">
      <c r="A97" t="s">
        <v>8667</v>
      </c>
      <c r="B97" t="s">
        <v>20</v>
      </c>
      <c r="C97">
        <v>3</v>
      </c>
      <c r="D97" s="5">
        <v>6500</v>
      </c>
      <c r="E97" s="5">
        <v>6500</v>
      </c>
      <c r="F97" s="5">
        <v>36500</v>
      </c>
      <c r="G97">
        <v>0</v>
      </c>
    </row>
    <row r="98" spans="1:7" x14ac:dyDescent="0.3">
      <c r="A98" t="s">
        <v>8668</v>
      </c>
      <c r="B98" t="s">
        <v>21</v>
      </c>
      <c r="C98">
        <v>3</v>
      </c>
      <c r="D98">
        <v>-450</v>
      </c>
      <c r="E98">
        <v>0</v>
      </c>
      <c r="F98" s="5">
        <v>17050</v>
      </c>
      <c r="G98">
        <v>3</v>
      </c>
    </row>
    <row r="99" spans="1:7" x14ac:dyDescent="0.3">
      <c r="A99" t="s">
        <v>8669</v>
      </c>
      <c r="B99" t="s">
        <v>21</v>
      </c>
      <c r="C99">
        <v>5</v>
      </c>
      <c r="D99" s="5">
        <v>28900</v>
      </c>
      <c r="E99" s="5">
        <v>28950</v>
      </c>
      <c r="F99" s="5">
        <v>56400</v>
      </c>
      <c r="G99">
        <v>1</v>
      </c>
    </row>
    <row r="100" spans="1:7" x14ac:dyDescent="0.3">
      <c r="A100" t="s">
        <v>8670</v>
      </c>
      <c r="B100" t="s">
        <v>20</v>
      </c>
      <c r="C100">
        <v>3</v>
      </c>
      <c r="D100" s="5">
        <v>11550</v>
      </c>
      <c r="E100" s="5">
        <v>12550</v>
      </c>
      <c r="F100" s="5">
        <v>57050</v>
      </c>
      <c r="G100">
        <v>1</v>
      </c>
    </row>
    <row r="101" spans="1:7" x14ac:dyDescent="0.3">
      <c r="A101" t="s">
        <v>8671</v>
      </c>
      <c r="B101" t="s">
        <v>21</v>
      </c>
      <c r="C101">
        <v>5</v>
      </c>
      <c r="D101" s="5">
        <v>44775</v>
      </c>
      <c r="E101" s="5">
        <v>44775</v>
      </c>
      <c r="F101" s="5">
        <v>47275</v>
      </c>
      <c r="G101">
        <v>0</v>
      </c>
    </row>
    <row r="102" spans="1:7" x14ac:dyDescent="0.3">
      <c r="A102" t="s">
        <v>8672</v>
      </c>
      <c r="B102" t="s">
        <v>21</v>
      </c>
      <c r="C102">
        <v>1</v>
      </c>
      <c r="D102" s="5">
        <v>1700</v>
      </c>
      <c r="E102" s="5">
        <v>1700</v>
      </c>
      <c r="F102" s="5">
        <v>9200</v>
      </c>
      <c r="G102">
        <v>0</v>
      </c>
    </row>
    <row r="103" spans="1:7" x14ac:dyDescent="0.3">
      <c r="A103" t="s">
        <v>8673</v>
      </c>
      <c r="B103" t="s">
        <v>20</v>
      </c>
      <c r="C103">
        <v>1</v>
      </c>
      <c r="D103" s="5">
        <v>14400</v>
      </c>
      <c r="E103" s="5">
        <v>14400</v>
      </c>
      <c r="F103" s="5">
        <v>21900</v>
      </c>
      <c r="G103">
        <v>0</v>
      </c>
    </row>
    <row r="104" spans="1:7" x14ac:dyDescent="0.3">
      <c r="A104" t="s">
        <v>8674</v>
      </c>
      <c r="B104" t="s">
        <v>21</v>
      </c>
      <c r="C104">
        <v>4</v>
      </c>
      <c r="D104" s="5">
        <v>4900</v>
      </c>
      <c r="E104" s="5">
        <v>4900</v>
      </c>
      <c r="F104" s="5">
        <v>31150</v>
      </c>
      <c r="G104">
        <v>0</v>
      </c>
    </row>
    <row r="105" spans="1:7" x14ac:dyDescent="0.3">
      <c r="A105" t="s">
        <v>8675</v>
      </c>
      <c r="B105" t="s">
        <v>21</v>
      </c>
      <c r="C105">
        <v>4</v>
      </c>
      <c r="D105" s="5">
        <v>11400</v>
      </c>
      <c r="E105" s="5">
        <v>11400</v>
      </c>
      <c r="F105" s="5">
        <v>36400</v>
      </c>
      <c r="G105">
        <v>0</v>
      </c>
    </row>
    <row r="106" spans="1:7" x14ac:dyDescent="0.3">
      <c r="A106" t="s">
        <v>8676</v>
      </c>
      <c r="B106" t="s">
        <v>22</v>
      </c>
      <c r="C106">
        <v>0</v>
      </c>
      <c r="D106">
        <v>0</v>
      </c>
      <c r="E106">
        <v>0</v>
      </c>
      <c r="F106">
        <v>0</v>
      </c>
      <c r="G106">
        <v>0</v>
      </c>
    </row>
    <row r="107" spans="1:7" x14ac:dyDescent="0.3">
      <c r="A107" t="s">
        <v>8677</v>
      </c>
      <c r="B107" t="s">
        <v>20</v>
      </c>
      <c r="C107">
        <v>4</v>
      </c>
      <c r="D107" s="5">
        <v>48600</v>
      </c>
      <c r="E107" s="5">
        <v>48600</v>
      </c>
      <c r="F107" s="5">
        <v>67350</v>
      </c>
      <c r="G107">
        <v>0</v>
      </c>
    </row>
    <row r="108" spans="1:7" x14ac:dyDescent="0.3">
      <c r="A108" t="s">
        <v>8678</v>
      </c>
      <c r="B108" t="s">
        <v>21</v>
      </c>
      <c r="C108">
        <v>0</v>
      </c>
      <c r="D108">
        <v>0</v>
      </c>
      <c r="E108">
        <v>0</v>
      </c>
      <c r="F108">
        <v>0</v>
      </c>
      <c r="G108">
        <v>0</v>
      </c>
    </row>
    <row r="109" spans="1:7" x14ac:dyDescent="0.3">
      <c r="A109" t="s">
        <v>8679</v>
      </c>
      <c r="B109" t="s">
        <v>21</v>
      </c>
      <c r="C109">
        <v>1</v>
      </c>
      <c r="D109">
        <v>-50</v>
      </c>
      <c r="E109">
        <v>0</v>
      </c>
      <c r="F109" s="5">
        <v>12450</v>
      </c>
      <c r="G109">
        <v>1</v>
      </c>
    </row>
    <row r="110" spans="1:7" x14ac:dyDescent="0.3">
      <c r="A110" t="s">
        <v>8680</v>
      </c>
      <c r="B110" t="s">
        <v>20</v>
      </c>
      <c r="C110">
        <v>0</v>
      </c>
      <c r="D110">
        <v>0</v>
      </c>
      <c r="E110">
        <v>0</v>
      </c>
      <c r="F110">
        <v>0</v>
      </c>
      <c r="G110">
        <v>0</v>
      </c>
    </row>
    <row r="111" spans="1:7" x14ac:dyDescent="0.3">
      <c r="A111" t="s">
        <v>8681</v>
      </c>
      <c r="B111" t="s">
        <v>20</v>
      </c>
      <c r="C111">
        <v>6</v>
      </c>
      <c r="D111" s="5">
        <v>8850</v>
      </c>
      <c r="E111" s="5">
        <v>9125</v>
      </c>
      <c r="F111" s="5">
        <v>56350</v>
      </c>
      <c r="G111">
        <v>2</v>
      </c>
    </row>
    <row r="112" spans="1:7" x14ac:dyDescent="0.3">
      <c r="A112" t="s">
        <v>8682</v>
      </c>
      <c r="B112" t="s">
        <v>20</v>
      </c>
      <c r="C112">
        <v>3</v>
      </c>
      <c r="D112">
        <v>-475</v>
      </c>
      <c r="E112">
        <v>0</v>
      </c>
      <c r="F112" s="5">
        <v>38275</v>
      </c>
      <c r="G112">
        <v>3</v>
      </c>
    </row>
    <row r="113" spans="1:7" x14ac:dyDescent="0.3">
      <c r="A113" t="s">
        <v>8683</v>
      </c>
      <c r="B113" t="s">
        <v>20</v>
      </c>
      <c r="C113">
        <v>3</v>
      </c>
      <c r="D113">
        <v>0</v>
      </c>
      <c r="E113">
        <v>0</v>
      </c>
      <c r="F113" s="5">
        <v>71250</v>
      </c>
      <c r="G113">
        <v>3</v>
      </c>
    </row>
    <row r="114" spans="1:7" x14ac:dyDescent="0.3">
      <c r="A114" t="s">
        <v>8684</v>
      </c>
      <c r="B114" t="s">
        <v>21</v>
      </c>
      <c r="C114">
        <v>3</v>
      </c>
      <c r="D114" s="5">
        <v>-5675</v>
      </c>
      <c r="E114">
        <v>0</v>
      </c>
      <c r="F114" s="5">
        <v>20575</v>
      </c>
      <c r="G114">
        <v>3</v>
      </c>
    </row>
    <row r="115" spans="1:7" x14ac:dyDescent="0.3">
      <c r="A115" t="s">
        <v>8685</v>
      </c>
      <c r="B115" t="s">
        <v>21</v>
      </c>
      <c r="C115">
        <v>0</v>
      </c>
      <c r="D115">
        <v>0</v>
      </c>
      <c r="E115">
        <v>0</v>
      </c>
      <c r="F115">
        <v>0</v>
      </c>
      <c r="G115">
        <v>0</v>
      </c>
    </row>
    <row r="116" spans="1:7" x14ac:dyDescent="0.3">
      <c r="A116" t="s">
        <v>8686</v>
      </c>
      <c r="B116" t="s">
        <v>20</v>
      </c>
      <c r="C116">
        <v>3</v>
      </c>
      <c r="D116" s="5">
        <v>-5300</v>
      </c>
      <c r="E116">
        <v>0</v>
      </c>
      <c r="F116" s="5">
        <v>39700</v>
      </c>
      <c r="G116">
        <v>3</v>
      </c>
    </row>
    <row r="117" spans="1:7" x14ac:dyDescent="0.3">
      <c r="A117" t="s">
        <v>8687</v>
      </c>
      <c r="B117" t="s">
        <v>45</v>
      </c>
      <c r="C117">
        <v>0</v>
      </c>
      <c r="D117">
        <v>0</v>
      </c>
      <c r="E117">
        <v>0</v>
      </c>
      <c r="F117">
        <v>0</v>
      </c>
      <c r="G117">
        <v>0</v>
      </c>
    </row>
    <row r="118" spans="1:7" x14ac:dyDescent="0.3">
      <c r="A118" t="s">
        <v>8688</v>
      </c>
      <c r="B118" t="s">
        <v>8689</v>
      </c>
      <c r="C118">
        <v>0</v>
      </c>
      <c r="D118">
        <v>0</v>
      </c>
      <c r="E118">
        <v>0</v>
      </c>
      <c r="F118">
        <v>0</v>
      </c>
      <c r="G118">
        <v>0</v>
      </c>
    </row>
    <row r="119" spans="1:7" x14ac:dyDescent="0.3">
      <c r="A119" t="s">
        <v>8690</v>
      </c>
      <c r="B119" t="s">
        <v>8689</v>
      </c>
      <c r="C119">
        <v>0</v>
      </c>
      <c r="D119">
        <v>0</v>
      </c>
      <c r="E119">
        <v>0</v>
      </c>
      <c r="F119">
        <v>0</v>
      </c>
      <c r="G119">
        <v>0</v>
      </c>
    </row>
    <row r="120" spans="1:7" x14ac:dyDescent="0.3">
      <c r="A120" t="s">
        <v>8691</v>
      </c>
      <c r="B120" t="s">
        <v>8689</v>
      </c>
      <c r="C120">
        <v>0</v>
      </c>
      <c r="D120">
        <v>0</v>
      </c>
      <c r="E120">
        <v>0</v>
      </c>
      <c r="F120">
        <v>0</v>
      </c>
      <c r="G120">
        <v>0</v>
      </c>
    </row>
    <row r="121" spans="1:7" x14ac:dyDescent="0.3">
      <c r="A121" t="s">
        <v>8692</v>
      </c>
      <c r="B121" t="s">
        <v>8689</v>
      </c>
      <c r="C121">
        <v>0</v>
      </c>
      <c r="D121">
        <v>0</v>
      </c>
      <c r="E121">
        <v>0</v>
      </c>
      <c r="F121">
        <v>0</v>
      </c>
      <c r="G121">
        <v>0</v>
      </c>
    </row>
    <row r="122" spans="1:7" x14ac:dyDescent="0.3">
      <c r="A122" t="s">
        <v>8693</v>
      </c>
      <c r="B122" t="s">
        <v>8689</v>
      </c>
      <c r="C122">
        <v>0</v>
      </c>
      <c r="D122">
        <v>0</v>
      </c>
      <c r="E122">
        <v>0</v>
      </c>
      <c r="F122">
        <v>0</v>
      </c>
      <c r="G122">
        <v>0</v>
      </c>
    </row>
    <row r="123" spans="1:7" x14ac:dyDescent="0.3">
      <c r="A123" t="s">
        <v>8694</v>
      </c>
      <c r="B123" t="s">
        <v>8689</v>
      </c>
      <c r="C123">
        <v>0</v>
      </c>
      <c r="D123">
        <v>0</v>
      </c>
      <c r="E123">
        <v>0</v>
      </c>
      <c r="F123">
        <v>0</v>
      </c>
      <c r="G123">
        <v>0</v>
      </c>
    </row>
    <row r="124" spans="1:7" x14ac:dyDescent="0.3">
      <c r="A124" t="s">
        <v>8695</v>
      </c>
      <c r="B124" t="s">
        <v>8689</v>
      </c>
      <c r="C124">
        <v>0</v>
      </c>
      <c r="D124">
        <v>0</v>
      </c>
      <c r="E124">
        <v>0</v>
      </c>
      <c r="F124">
        <v>0</v>
      </c>
      <c r="G124">
        <v>0</v>
      </c>
    </row>
    <row r="125" spans="1:7" x14ac:dyDescent="0.3">
      <c r="A125" t="s">
        <v>8696</v>
      </c>
      <c r="B125" t="s">
        <v>8689</v>
      </c>
      <c r="C125">
        <v>0</v>
      </c>
      <c r="D125">
        <v>0</v>
      </c>
      <c r="E125">
        <v>0</v>
      </c>
      <c r="F125">
        <v>0</v>
      </c>
      <c r="G125">
        <v>0</v>
      </c>
    </row>
    <row r="126" spans="1:7" x14ac:dyDescent="0.3">
      <c r="A126" t="s">
        <v>8697</v>
      </c>
      <c r="B126" t="s">
        <v>8689</v>
      </c>
      <c r="C126">
        <v>0</v>
      </c>
      <c r="D126">
        <v>0</v>
      </c>
      <c r="E126">
        <v>0</v>
      </c>
      <c r="F126">
        <v>0</v>
      </c>
      <c r="G126">
        <v>0</v>
      </c>
    </row>
    <row r="127" spans="1:7" x14ac:dyDescent="0.3">
      <c r="A127" t="s">
        <v>8698</v>
      </c>
      <c r="B127" t="s">
        <v>8689</v>
      </c>
      <c r="C127">
        <v>0</v>
      </c>
      <c r="D127">
        <v>0</v>
      </c>
      <c r="E127">
        <v>0</v>
      </c>
      <c r="F127">
        <v>0</v>
      </c>
      <c r="G127">
        <v>0</v>
      </c>
    </row>
    <row r="128" spans="1:7" x14ac:dyDescent="0.3">
      <c r="A128" t="s">
        <v>8699</v>
      </c>
      <c r="B128" t="s">
        <v>8689</v>
      </c>
      <c r="C128">
        <v>0</v>
      </c>
      <c r="D128">
        <v>0</v>
      </c>
      <c r="E128">
        <v>0</v>
      </c>
      <c r="F128">
        <v>0</v>
      </c>
      <c r="G128">
        <v>0</v>
      </c>
    </row>
    <row r="129" spans="1:7" x14ac:dyDescent="0.3">
      <c r="A129" t="s">
        <v>8700</v>
      </c>
      <c r="B129" t="s">
        <v>8689</v>
      </c>
      <c r="C129">
        <v>0</v>
      </c>
      <c r="D129">
        <v>0</v>
      </c>
      <c r="E129">
        <v>0</v>
      </c>
      <c r="F129">
        <v>0</v>
      </c>
      <c r="G129">
        <v>0</v>
      </c>
    </row>
    <row r="130" spans="1:7" x14ac:dyDescent="0.3">
      <c r="A130" t="s">
        <v>8701</v>
      </c>
      <c r="B130" t="s">
        <v>8689</v>
      </c>
      <c r="C130">
        <v>0</v>
      </c>
      <c r="D130">
        <v>0</v>
      </c>
      <c r="E130">
        <v>0</v>
      </c>
      <c r="F130">
        <v>0</v>
      </c>
      <c r="G130">
        <v>0</v>
      </c>
    </row>
    <row r="131" spans="1:7" x14ac:dyDescent="0.3">
      <c r="A131" t="s">
        <v>8702</v>
      </c>
      <c r="B131" t="s">
        <v>8689</v>
      </c>
      <c r="C131">
        <v>0</v>
      </c>
      <c r="D131">
        <v>0</v>
      </c>
      <c r="E131">
        <v>0</v>
      </c>
      <c r="F131">
        <v>0</v>
      </c>
      <c r="G131">
        <v>0</v>
      </c>
    </row>
    <row r="132" spans="1:7" x14ac:dyDescent="0.3">
      <c r="A132" t="s">
        <v>8703</v>
      </c>
      <c r="B132" t="s">
        <v>8689</v>
      </c>
      <c r="C132">
        <v>0</v>
      </c>
      <c r="D132">
        <v>0</v>
      </c>
      <c r="E132">
        <v>0</v>
      </c>
      <c r="F132">
        <v>0</v>
      </c>
      <c r="G132">
        <v>0</v>
      </c>
    </row>
    <row r="133" spans="1:7" x14ac:dyDescent="0.3">
      <c r="A133" t="s">
        <v>8704</v>
      </c>
      <c r="B133" t="s">
        <v>8689</v>
      </c>
      <c r="C133">
        <v>0</v>
      </c>
      <c r="D133">
        <v>0</v>
      </c>
      <c r="E133">
        <v>0</v>
      </c>
      <c r="F133">
        <v>0</v>
      </c>
      <c r="G133">
        <v>0</v>
      </c>
    </row>
    <row r="134" spans="1:7" x14ac:dyDescent="0.3">
      <c r="A134" t="s">
        <v>8705</v>
      </c>
      <c r="B134" t="s">
        <v>8689</v>
      </c>
      <c r="C134">
        <v>0</v>
      </c>
      <c r="D134">
        <v>0</v>
      </c>
      <c r="E134">
        <v>0</v>
      </c>
      <c r="F134">
        <v>0</v>
      </c>
      <c r="G134">
        <v>0</v>
      </c>
    </row>
    <row r="135" spans="1:7" x14ac:dyDescent="0.3">
      <c r="A135" t="s">
        <v>8706</v>
      </c>
      <c r="B135" t="s">
        <v>8689</v>
      </c>
      <c r="C135">
        <v>0</v>
      </c>
      <c r="D135">
        <v>0</v>
      </c>
      <c r="E135">
        <v>0</v>
      </c>
      <c r="F135">
        <v>0</v>
      </c>
      <c r="G135">
        <v>0</v>
      </c>
    </row>
    <row r="136" spans="1:7" x14ac:dyDescent="0.3">
      <c r="A136" t="s">
        <v>8707</v>
      </c>
      <c r="B136" t="s">
        <v>8689</v>
      </c>
      <c r="C136">
        <v>0</v>
      </c>
      <c r="D136">
        <v>0</v>
      </c>
      <c r="E136">
        <v>0</v>
      </c>
      <c r="F136">
        <v>0</v>
      </c>
      <c r="G136">
        <v>0</v>
      </c>
    </row>
    <row r="137" spans="1:7" x14ac:dyDescent="0.3">
      <c r="A137" t="s">
        <v>8708</v>
      </c>
      <c r="B137" t="s">
        <v>8689</v>
      </c>
      <c r="C137">
        <v>0</v>
      </c>
      <c r="D137">
        <v>0</v>
      </c>
      <c r="E137">
        <v>0</v>
      </c>
      <c r="F137">
        <v>0</v>
      </c>
      <c r="G137">
        <v>0</v>
      </c>
    </row>
    <row r="138" spans="1:7" x14ac:dyDescent="0.3">
      <c r="A138" t="s">
        <v>8709</v>
      </c>
      <c r="B138" t="s">
        <v>8689</v>
      </c>
      <c r="C138">
        <v>0</v>
      </c>
      <c r="D138">
        <v>0</v>
      </c>
      <c r="E138">
        <v>0</v>
      </c>
      <c r="F138">
        <v>0</v>
      </c>
      <c r="G138">
        <v>0</v>
      </c>
    </row>
    <row r="139" spans="1:7" x14ac:dyDescent="0.3">
      <c r="A139" t="s">
        <v>8710</v>
      </c>
      <c r="B139" t="s">
        <v>8689</v>
      </c>
      <c r="C139">
        <v>0</v>
      </c>
      <c r="D139">
        <v>0</v>
      </c>
      <c r="E139">
        <v>0</v>
      </c>
      <c r="F139">
        <v>0</v>
      </c>
      <c r="G139">
        <v>0</v>
      </c>
    </row>
    <row r="140" spans="1:7" x14ac:dyDescent="0.3">
      <c r="A140" t="s">
        <v>8711</v>
      </c>
      <c r="B140" t="s">
        <v>8689</v>
      </c>
      <c r="C140">
        <v>0</v>
      </c>
      <c r="D140">
        <v>0</v>
      </c>
      <c r="E140">
        <v>0</v>
      </c>
      <c r="F140">
        <v>0</v>
      </c>
      <c r="G140">
        <v>0</v>
      </c>
    </row>
    <row r="141" spans="1:7" x14ac:dyDescent="0.3">
      <c r="A141" t="s">
        <v>8712</v>
      </c>
      <c r="B141" t="s">
        <v>8689</v>
      </c>
      <c r="C141">
        <v>0</v>
      </c>
      <c r="D141">
        <v>0</v>
      </c>
      <c r="E141">
        <v>0</v>
      </c>
      <c r="F141">
        <v>0</v>
      </c>
      <c r="G141">
        <v>0</v>
      </c>
    </row>
    <row r="142" spans="1:7" x14ac:dyDescent="0.3">
      <c r="A142" t="s">
        <v>8713</v>
      </c>
      <c r="B142" t="s">
        <v>8689</v>
      </c>
      <c r="C142">
        <v>0</v>
      </c>
      <c r="D142">
        <v>0</v>
      </c>
      <c r="E142">
        <v>0</v>
      </c>
      <c r="F142">
        <v>0</v>
      </c>
      <c r="G142">
        <v>0</v>
      </c>
    </row>
    <row r="143" spans="1:7" x14ac:dyDescent="0.3">
      <c r="A143" t="s">
        <v>8714</v>
      </c>
      <c r="B143" t="s">
        <v>8689</v>
      </c>
      <c r="C143">
        <v>0</v>
      </c>
      <c r="D143">
        <v>0</v>
      </c>
      <c r="E143">
        <v>0</v>
      </c>
      <c r="F143">
        <v>0</v>
      </c>
      <c r="G143">
        <v>0</v>
      </c>
    </row>
    <row r="144" spans="1:7" x14ac:dyDescent="0.3">
      <c r="A144" t="s">
        <v>8715</v>
      </c>
      <c r="B144" t="s">
        <v>8689</v>
      </c>
      <c r="C144">
        <v>0</v>
      </c>
      <c r="D144">
        <v>0</v>
      </c>
      <c r="E144">
        <v>0</v>
      </c>
      <c r="F144">
        <v>0</v>
      </c>
      <c r="G144">
        <v>0</v>
      </c>
    </row>
    <row r="145" spans="1:7" x14ac:dyDescent="0.3">
      <c r="A145" t="s">
        <v>8716</v>
      </c>
      <c r="B145" t="s">
        <v>8689</v>
      </c>
      <c r="C145">
        <v>0</v>
      </c>
      <c r="D145">
        <v>0</v>
      </c>
      <c r="E145">
        <v>0</v>
      </c>
      <c r="F145">
        <v>0</v>
      </c>
      <c r="G145">
        <v>0</v>
      </c>
    </row>
    <row r="146" spans="1:7" x14ac:dyDescent="0.3">
      <c r="A146" t="s">
        <v>8717</v>
      </c>
      <c r="B146" t="s">
        <v>8689</v>
      </c>
      <c r="C146">
        <v>0</v>
      </c>
      <c r="D146">
        <v>0</v>
      </c>
      <c r="E146">
        <v>0</v>
      </c>
      <c r="F146">
        <v>0</v>
      </c>
      <c r="G146">
        <v>0</v>
      </c>
    </row>
    <row r="147" spans="1:7" x14ac:dyDescent="0.3">
      <c r="A147" t="s">
        <v>8718</v>
      </c>
      <c r="B147" t="s">
        <v>8689</v>
      </c>
      <c r="C147">
        <v>0</v>
      </c>
      <c r="D147">
        <v>0</v>
      </c>
      <c r="E147">
        <v>0</v>
      </c>
      <c r="F147">
        <v>0</v>
      </c>
      <c r="G147">
        <v>0</v>
      </c>
    </row>
    <row r="148" spans="1:7" x14ac:dyDescent="0.3">
      <c r="A148" t="s">
        <v>8719</v>
      </c>
      <c r="B148" t="s">
        <v>8689</v>
      </c>
      <c r="C148">
        <v>0</v>
      </c>
      <c r="D148">
        <v>0</v>
      </c>
      <c r="E148">
        <v>0</v>
      </c>
      <c r="F148">
        <v>0</v>
      </c>
      <c r="G148">
        <v>0</v>
      </c>
    </row>
    <row r="149" spans="1:7" x14ac:dyDescent="0.3">
      <c r="A149" t="s">
        <v>8720</v>
      </c>
      <c r="B149" t="s">
        <v>8689</v>
      </c>
      <c r="C149">
        <v>0</v>
      </c>
      <c r="D149">
        <v>0</v>
      </c>
      <c r="E149">
        <v>0</v>
      </c>
      <c r="F149">
        <v>0</v>
      </c>
      <c r="G149">
        <v>0</v>
      </c>
    </row>
    <row r="150" spans="1:7" x14ac:dyDescent="0.3">
      <c r="A150" t="s">
        <v>8721</v>
      </c>
      <c r="B150" t="s">
        <v>8689</v>
      </c>
      <c r="C150">
        <v>0</v>
      </c>
      <c r="D150">
        <v>0</v>
      </c>
      <c r="E150">
        <v>0</v>
      </c>
      <c r="F150">
        <v>0</v>
      </c>
      <c r="G150">
        <v>0</v>
      </c>
    </row>
    <row r="151" spans="1:7" x14ac:dyDescent="0.3">
      <c r="A151" t="s">
        <v>8722</v>
      </c>
      <c r="B151" t="s">
        <v>8689</v>
      </c>
      <c r="C151">
        <v>0</v>
      </c>
      <c r="D151">
        <v>0</v>
      </c>
      <c r="E151">
        <v>0</v>
      </c>
      <c r="F151">
        <v>0</v>
      </c>
      <c r="G151">
        <v>0</v>
      </c>
    </row>
    <row r="152" spans="1:7" x14ac:dyDescent="0.3">
      <c r="A152" t="s">
        <v>8723</v>
      </c>
      <c r="B152" t="s">
        <v>8689</v>
      </c>
      <c r="C152">
        <v>0</v>
      </c>
      <c r="D152">
        <v>0</v>
      </c>
      <c r="E152">
        <v>0</v>
      </c>
      <c r="F152">
        <v>0</v>
      </c>
      <c r="G152">
        <v>0</v>
      </c>
    </row>
    <row r="153" spans="1:7" x14ac:dyDescent="0.3">
      <c r="A153" t="s">
        <v>8724</v>
      </c>
      <c r="B153" t="s">
        <v>8689</v>
      </c>
      <c r="C153">
        <v>0</v>
      </c>
      <c r="D153">
        <v>0</v>
      </c>
      <c r="E153">
        <v>0</v>
      </c>
      <c r="F153">
        <v>0</v>
      </c>
      <c r="G153">
        <v>0</v>
      </c>
    </row>
    <row r="154" spans="1:7" x14ac:dyDescent="0.3">
      <c r="A154" t="s">
        <v>8725</v>
      </c>
      <c r="B154" t="s">
        <v>17</v>
      </c>
      <c r="C154">
        <v>0</v>
      </c>
      <c r="D154">
        <v>0</v>
      </c>
      <c r="E154">
        <v>0</v>
      </c>
      <c r="F154">
        <v>0</v>
      </c>
      <c r="G154">
        <v>0</v>
      </c>
    </row>
    <row r="155" spans="1:7" x14ac:dyDescent="0.3">
      <c r="A155" t="s">
        <v>8726</v>
      </c>
      <c r="B155" t="s">
        <v>17</v>
      </c>
      <c r="C155">
        <v>0</v>
      </c>
      <c r="D155">
        <v>0</v>
      </c>
      <c r="E155">
        <v>0</v>
      </c>
      <c r="F155">
        <v>0</v>
      </c>
      <c r="G155">
        <v>0</v>
      </c>
    </row>
    <row r="156" spans="1:7" x14ac:dyDescent="0.3">
      <c r="A156" t="s">
        <v>8727</v>
      </c>
      <c r="B156" t="s">
        <v>17</v>
      </c>
      <c r="C156">
        <v>3</v>
      </c>
      <c r="D156" s="5">
        <v>30825</v>
      </c>
      <c r="E156" s="5">
        <v>30825</v>
      </c>
      <c r="F156" s="5">
        <v>30825</v>
      </c>
      <c r="G156">
        <v>0</v>
      </c>
    </row>
    <row r="157" spans="1:7" x14ac:dyDescent="0.3">
      <c r="A157" t="s">
        <v>8728</v>
      </c>
      <c r="B157" t="s">
        <v>17</v>
      </c>
      <c r="C157">
        <v>3</v>
      </c>
      <c r="D157" s="5">
        <v>25610</v>
      </c>
      <c r="E157" s="5">
        <v>25610</v>
      </c>
      <c r="F157" s="5">
        <v>25610</v>
      </c>
      <c r="G157">
        <v>0</v>
      </c>
    </row>
    <row r="158" spans="1:7" x14ac:dyDescent="0.3">
      <c r="A158" t="s">
        <v>8729</v>
      </c>
      <c r="B158" t="s">
        <v>17</v>
      </c>
      <c r="C158">
        <v>0</v>
      </c>
      <c r="D158">
        <v>0</v>
      </c>
      <c r="E158">
        <v>0</v>
      </c>
      <c r="F158">
        <v>0</v>
      </c>
      <c r="G158">
        <v>0</v>
      </c>
    </row>
    <row r="159" spans="1:7" x14ac:dyDescent="0.3">
      <c r="A159" t="s">
        <v>8730</v>
      </c>
      <c r="B159" t="s">
        <v>17</v>
      </c>
      <c r="C159">
        <v>1</v>
      </c>
      <c r="D159" s="5">
        <v>7300</v>
      </c>
      <c r="E159" s="5">
        <v>7300</v>
      </c>
      <c r="F159" s="5">
        <v>7300</v>
      </c>
      <c r="G159">
        <v>0</v>
      </c>
    </row>
    <row r="160" spans="1:7" x14ac:dyDescent="0.3">
      <c r="A160" t="s">
        <v>8731</v>
      </c>
      <c r="B160" t="s">
        <v>18</v>
      </c>
      <c r="C160">
        <v>1</v>
      </c>
      <c r="D160" s="5">
        <v>4700</v>
      </c>
      <c r="E160" s="5">
        <v>4700</v>
      </c>
      <c r="F160" s="5">
        <v>4700</v>
      </c>
      <c r="G160">
        <v>0</v>
      </c>
    </row>
    <row r="161" spans="1:7" x14ac:dyDescent="0.3">
      <c r="A161" t="s">
        <v>8732</v>
      </c>
      <c r="B161" t="s">
        <v>17</v>
      </c>
      <c r="C161">
        <v>5</v>
      </c>
      <c r="D161" s="5">
        <v>34640</v>
      </c>
      <c r="E161" s="5">
        <v>34640</v>
      </c>
      <c r="F161" s="5">
        <v>34640</v>
      </c>
      <c r="G161">
        <v>0</v>
      </c>
    </row>
    <row r="162" spans="1:7" x14ac:dyDescent="0.3">
      <c r="A162" t="s">
        <v>8733</v>
      </c>
      <c r="B162" t="s">
        <v>17</v>
      </c>
      <c r="C162">
        <v>0</v>
      </c>
      <c r="D162">
        <v>0</v>
      </c>
      <c r="E162">
        <v>0</v>
      </c>
      <c r="F162">
        <v>0</v>
      </c>
      <c r="G162">
        <v>0</v>
      </c>
    </row>
    <row r="163" spans="1:7" x14ac:dyDescent="0.3">
      <c r="A163" t="s">
        <v>8734</v>
      </c>
      <c r="B163" t="s">
        <v>17</v>
      </c>
      <c r="C163">
        <v>2</v>
      </c>
      <c r="D163" s="5">
        <v>25425</v>
      </c>
      <c r="E163" s="5">
        <v>25425</v>
      </c>
      <c r="F163" s="5">
        <v>25425</v>
      </c>
      <c r="G163">
        <v>0</v>
      </c>
    </row>
    <row r="164" spans="1:7" x14ac:dyDescent="0.3">
      <c r="A164" t="s">
        <v>8735</v>
      </c>
      <c r="B164" t="s">
        <v>18</v>
      </c>
      <c r="C164">
        <v>2</v>
      </c>
      <c r="D164" s="5">
        <v>10700</v>
      </c>
      <c r="E164" s="5">
        <v>10700</v>
      </c>
      <c r="F164" s="5">
        <v>10700</v>
      </c>
      <c r="G164">
        <v>0</v>
      </c>
    </row>
    <row r="165" spans="1:7" x14ac:dyDescent="0.3">
      <c r="A165" t="s">
        <v>8736</v>
      </c>
      <c r="B165" t="s">
        <v>17</v>
      </c>
      <c r="C165">
        <v>3</v>
      </c>
      <c r="D165" s="5">
        <v>9295</v>
      </c>
      <c r="E165" s="5">
        <v>9295</v>
      </c>
      <c r="F165" s="5">
        <v>9295</v>
      </c>
      <c r="G165">
        <v>0</v>
      </c>
    </row>
    <row r="166" spans="1:7" x14ac:dyDescent="0.3">
      <c r="A166" t="s">
        <v>8737</v>
      </c>
      <c r="B166" t="s">
        <v>17</v>
      </c>
      <c r="C166">
        <v>1</v>
      </c>
      <c r="D166" s="5">
        <v>7725</v>
      </c>
      <c r="E166" s="5">
        <v>7725</v>
      </c>
      <c r="F166" s="5">
        <v>7725</v>
      </c>
      <c r="G166">
        <v>0</v>
      </c>
    </row>
    <row r="167" spans="1:7" x14ac:dyDescent="0.3">
      <c r="A167" t="s">
        <v>8738</v>
      </c>
      <c r="B167" t="s">
        <v>17</v>
      </c>
      <c r="C167">
        <v>1</v>
      </c>
      <c r="D167" s="5">
        <v>10035</v>
      </c>
      <c r="E167" s="5">
        <v>10035</v>
      </c>
      <c r="F167" s="5">
        <v>10035</v>
      </c>
      <c r="G167">
        <v>0</v>
      </c>
    </row>
    <row r="168" spans="1:7" x14ac:dyDescent="0.3">
      <c r="A168" t="s">
        <v>8739</v>
      </c>
      <c r="B168" t="s">
        <v>17</v>
      </c>
      <c r="C168">
        <v>0</v>
      </c>
      <c r="D168">
        <v>0</v>
      </c>
      <c r="E168">
        <v>0</v>
      </c>
      <c r="F168">
        <v>0</v>
      </c>
      <c r="G168">
        <v>0</v>
      </c>
    </row>
    <row r="169" spans="1:7" x14ac:dyDescent="0.3">
      <c r="A169" t="s">
        <v>8740</v>
      </c>
      <c r="B169" t="s">
        <v>18</v>
      </c>
      <c r="C169">
        <v>0</v>
      </c>
      <c r="D169">
        <v>0</v>
      </c>
      <c r="E169">
        <v>0</v>
      </c>
      <c r="F169">
        <v>0</v>
      </c>
      <c r="G169">
        <v>0</v>
      </c>
    </row>
    <row r="170" spans="1:7" x14ac:dyDescent="0.3">
      <c r="A170" t="s">
        <v>8741</v>
      </c>
      <c r="B170" t="s">
        <v>18</v>
      </c>
      <c r="C170">
        <v>0</v>
      </c>
      <c r="D170">
        <v>0</v>
      </c>
      <c r="E170">
        <v>0</v>
      </c>
      <c r="F170">
        <v>0</v>
      </c>
      <c r="G170">
        <v>0</v>
      </c>
    </row>
    <row r="171" spans="1:7" x14ac:dyDescent="0.3">
      <c r="A171" t="s">
        <v>8742</v>
      </c>
      <c r="B171" t="s">
        <v>18</v>
      </c>
      <c r="C171">
        <v>0</v>
      </c>
      <c r="D171">
        <v>0</v>
      </c>
      <c r="E171">
        <v>0</v>
      </c>
      <c r="F171">
        <v>0</v>
      </c>
      <c r="G171">
        <v>0</v>
      </c>
    </row>
    <row r="172" spans="1:7" x14ac:dyDescent="0.3">
      <c r="A172" t="s">
        <v>8743</v>
      </c>
      <c r="B172" t="s">
        <v>18</v>
      </c>
      <c r="C172">
        <v>6</v>
      </c>
      <c r="D172" s="5">
        <v>3700</v>
      </c>
      <c r="E172" s="5">
        <v>4200</v>
      </c>
      <c r="F172" s="5">
        <v>43700</v>
      </c>
      <c r="G172">
        <v>3</v>
      </c>
    </row>
    <row r="173" spans="1:7" x14ac:dyDescent="0.3">
      <c r="A173" t="s">
        <v>8744</v>
      </c>
      <c r="B173" t="s">
        <v>18</v>
      </c>
      <c r="C173">
        <v>0</v>
      </c>
      <c r="D173">
        <v>0</v>
      </c>
      <c r="E173">
        <v>0</v>
      </c>
      <c r="F173">
        <v>0</v>
      </c>
      <c r="G173">
        <v>0</v>
      </c>
    </row>
    <row r="174" spans="1:7" x14ac:dyDescent="0.3">
      <c r="A174" t="s">
        <v>8745</v>
      </c>
      <c r="B174" t="s">
        <v>17</v>
      </c>
      <c r="C174">
        <v>1</v>
      </c>
      <c r="D174" s="5">
        <v>14625</v>
      </c>
      <c r="E174" s="5">
        <v>14625</v>
      </c>
      <c r="F174" s="5">
        <v>14625</v>
      </c>
      <c r="G174">
        <v>0</v>
      </c>
    </row>
    <row r="175" spans="1:7" x14ac:dyDescent="0.3">
      <c r="A175" t="s">
        <v>8746</v>
      </c>
      <c r="B175" t="s">
        <v>17</v>
      </c>
      <c r="C175">
        <v>4</v>
      </c>
      <c r="D175" s="5">
        <v>22710</v>
      </c>
      <c r="E175" s="5">
        <v>22710</v>
      </c>
      <c r="F175" s="5">
        <v>22710</v>
      </c>
      <c r="G175">
        <v>0</v>
      </c>
    </row>
    <row r="176" spans="1:7" x14ac:dyDescent="0.3">
      <c r="A176" t="s">
        <v>8747</v>
      </c>
      <c r="B176" t="s">
        <v>18</v>
      </c>
      <c r="C176">
        <v>4</v>
      </c>
      <c r="D176" s="5">
        <v>25805</v>
      </c>
      <c r="E176" s="5">
        <v>25805</v>
      </c>
      <c r="F176" s="5">
        <v>25805</v>
      </c>
      <c r="G176">
        <v>0</v>
      </c>
    </row>
    <row r="177" spans="1:7" x14ac:dyDescent="0.3">
      <c r="A177" t="s">
        <v>8748</v>
      </c>
      <c r="B177" t="s">
        <v>18</v>
      </c>
      <c r="C177">
        <v>0</v>
      </c>
      <c r="D177">
        <v>0</v>
      </c>
      <c r="E177">
        <v>0</v>
      </c>
      <c r="F177">
        <v>0</v>
      </c>
      <c r="G177">
        <v>0</v>
      </c>
    </row>
    <row r="178" spans="1:7" x14ac:dyDescent="0.3">
      <c r="A178" t="s">
        <v>8749</v>
      </c>
      <c r="B178" t="s">
        <v>18</v>
      </c>
      <c r="C178">
        <v>0</v>
      </c>
      <c r="D178">
        <v>0</v>
      </c>
      <c r="E178">
        <v>0</v>
      </c>
      <c r="F178">
        <v>0</v>
      </c>
      <c r="G178">
        <v>0</v>
      </c>
    </row>
    <row r="179" spans="1:7" x14ac:dyDescent="0.3">
      <c r="A179" t="s">
        <v>8750</v>
      </c>
      <c r="B179" t="s">
        <v>17</v>
      </c>
      <c r="C179">
        <v>0</v>
      </c>
      <c r="D179">
        <v>0</v>
      </c>
      <c r="E179">
        <v>0</v>
      </c>
      <c r="F179">
        <v>0</v>
      </c>
      <c r="G179">
        <v>0</v>
      </c>
    </row>
    <row r="180" spans="1:7" x14ac:dyDescent="0.3">
      <c r="A180" t="s">
        <v>8751</v>
      </c>
      <c r="B180" t="s">
        <v>18</v>
      </c>
      <c r="C180">
        <v>1</v>
      </c>
      <c r="D180" s="5">
        <v>2300</v>
      </c>
      <c r="E180" s="5">
        <v>2300</v>
      </c>
      <c r="F180" s="5">
        <v>2300</v>
      </c>
      <c r="G180">
        <v>0</v>
      </c>
    </row>
    <row r="181" spans="1:7" x14ac:dyDescent="0.3">
      <c r="A181" t="s">
        <v>8752</v>
      </c>
      <c r="B181" t="s">
        <v>18</v>
      </c>
      <c r="C181">
        <v>2</v>
      </c>
      <c r="D181" s="5">
        <v>5725</v>
      </c>
      <c r="E181" s="5">
        <v>5725</v>
      </c>
      <c r="F181" s="5">
        <v>5725</v>
      </c>
      <c r="G181">
        <v>0</v>
      </c>
    </row>
    <row r="182" spans="1:7" x14ac:dyDescent="0.3">
      <c r="A182" t="s">
        <v>8753</v>
      </c>
      <c r="B182" t="s">
        <v>18</v>
      </c>
      <c r="C182">
        <v>3</v>
      </c>
      <c r="D182" s="5">
        <v>16180</v>
      </c>
      <c r="E182" s="5">
        <v>16180</v>
      </c>
      <c r="F182" s="5">
        <v>16180</v>
      </c>
      <c r="G182">
        <v>0</v>
      </c>
    </row>
    <row r="183" spans="1:7" x14ac:dyDescent="0.3">
      <c r="A183" t="s">
        <v>8754</v>
      </c>
      <c r="B183" t="s">
        <v>18</v>
      </c>
      <c r="C183">
        <v>0</v>
      </c>
      <c r="D183">
        <v>0</v>
      </c>
      <c r="E183">
        <v>0</v>
      </c>
      <c r="F183">
        <v>0</v>
      </c>
      <c r="G183">
        <v>0</v>
      </c>
    </row>
    <row r="184" spans="1:7" x14ac:dyDescent="0.3">
      <c r="A184" t="s">
        <v>8755</v>
      </c>
      <c r="B184" t="s">
        <v>17</v>
      </c>
      <c r="C184">
        <v>0</v>
      </c>
      <c r="D184">
        <v>0</v>
      </c>
      <c r="E184">
        <v>0</v>
      </c>
      <c r="F184">
        <v>0</v>
      </c>
      <c r="G184">
        <v>0</v>
      </c>
    </row>
    <row r="185" spans="1:7" x14ac:dyDescent="0.3">
      <c r="A185" t="s">
        <v>8756</v>
      </c>
      <c r="B185" t="s">
        <v>17</v>
      </c>
      <c r="C185">
        <v>0</v>
      </c>
      <c r="D185">
        <v>0</v>
      </c>
      <c r="E185">
        <v>0</v>
      </c>
      <c r="F185">
        <v>0</v>
      </c>
      <c r="G185">
        <v>0</v>
      </c>
    </row>
    <row r="186" spans="1:7" x14ac:dyDescent="0.3">
      <c r="A186" t="s">
        <v>8757</v>
      </c>
      <c r="B186" t="s">
        <v>17</v>
      </c>
      <c r="C186">
        <v>0</v>
      </c>
      <c r="D186">
        <v>0</v>
      </c>
      <c r="E186">
        <v>0</v>
      </c>
      <c r="F186">
        <v>0</v>
      </c>
      <c r="G186">
        <v>0</v>
      </c>
    </row>
    <row r="187" spans="1:7" x14ac:dyDescent="0.3">
      <c r="A187" t="s">
        <v>8758</v>
      </c>
      <c r="B187" t="s">
        <v>18</v>
      </c>
      <c r="C187">
        <v>0</v>
      </c>
      <c r="D187">
        <v>0</v>
      </c>
      <c r="E187">
        <v>0</v>
      </c>
      <c r="F187">
        <v>0</v>
      </c>
      <c r="G187">
        <v>0</v>
      </c>
    </row>
    <row r="188" spans="1:7" x14ac:dyDescent="0.3">
      <c r="A188" t="s">
        <v>8759</v>
      </c>
      <c r="B188" t="s">
        <v>17</v>
      </c>
      <c r="C188">
        <v>2</v>
      </c>
      <c r="D188" s="5">
        <v>11860</v>
      </c>
      <c r="E188" s="5">
        <v>11860</v>
      </c>
      <c r="F188" s="5">
        <v>11860</v>
      </c>
      <c r="G188">
        <v>0</v>
      </c>
    </row>
    <row r="189" spans="1:7" x14ac:dyDescent="0.3">
      <c r="A189" t="s">
        <v>8760</v>
      </c>
      <c r="B189" t="s">
        <v>18</v>
      </c>
      <c r="C189">
        <v>2</v>
      </c>
      <c r="D189" s="5">
        <v>28800</v>
      </c>
      <c r="E189" s="5">
        <v>28800</v>
      </c>
      <c r="F189" s="5">
        <v>28800</v>
      </c>
      <c r="G189">
        <v>0</v>
      </c>
    </row>
    <row r="190" spans="1:7" x14ac:dyDescent="0.3">
      <c r="A190" t="s">
        <v>8761</v>
      </c>
      <c r="B190" t="s">
        <v>17</v>
      </c>
      <c r="C190">
        <v>6</v>
      </c>
      <c r="D190" s="5">
        <v>43000</v>
      </c>
      <c r="E190" s="5">
        <v>43000</v>
      </c>
      <c r="F190" s="5">
        <v>43000</v>
      </c>
      <c r="G190">
        <v>0</v>
      </c>
    </row>
    <row r="191" spans="1:7" x14ac:dyDescent="0.3">
      <c r="A191" t="s">
        <v>8762</v>
      </c>
      <c r="B191" t="s">
        <v>17</v>
      </c>
      <c r="C191">
        <v>2</v>
      </c>
      <c r="D191" s="5">
        <v>20450</v>
      </c>
      <c r="E191" s="5">
        <v>20450</v>
      </c>
      <c r="F191" s="5">
        <v>20450</v>
      </c>
      <c r="G191">
        <v>0</v>
      </c>
    </row>
    <row r="192" spans="1:7" x14ac:dyDescent="0.3">
      <c r="A192" t="s">
        <v>8763</v>
      </c>
      <c r="B192" t="s">
        <v>18</v>
      </c>
      <c r="C192">
        <v>0</v>
      </c>
      <c r="D192">
        <v>0</v>
      </c>
      <c r="E192">
        <v>0</v>
      </c>
      <c r="F192">
        <v>0</v>
      </c>
      <c r="G192">
        <v>0</v>
      </c>
    </row>
    <row r="193" spans="1:7" x14ac:dyDescent="0.3">
      <c r="A193" t="s">
        <v>8764</v>
      </c>
      <c r="B193" t="s">
        <v>18</v>
      </c>
      <c r="C193">
        <v>0</v>
      </c>
      <c r="D193">
        <v>0</v>
      </c>
      <c r="E193">
        <v>0</v>
      </c>
      <c r="F193">
        <v>0</v>
      </c>
      <c r="G193">
        <v>0</v>
      </c>
    </row>
    <row r="194" spans="1:7" x14ac:dyDescent="0.3">
      <c r="A194" t="s">
        <v>8765</v>
      </c>
      <c r="B194" t="s">
        <v>17</v>
      </c>
      <c r="C194">
        <v>1</v>
      </c>
      <c r="D194" s="5">
        <v>4475</v>
      </c>
      <c r="E194" s="5">
        <v>4475</v>
      </c>
      <c r="F194" s="5">
        <v>4475</v>
      </c>
      <c r="G194">
        <v>0</v>
      </c>
    </row>
    <row r="195" spans="1:7" x14ac:dyDescent="0.3">
      <c r="A195" t="s">
        <v>8766</v>
      </c>
      <c r="B195" t="s">
        <v>17</v>
      </c>
      <c r="C195">
        <v>3</v>
      </c>
      <c r="D195" s="5">
        <v>24500</v>
      </c>
      <c r="E195" s="5">
        <v>24500</v>
      </c>
      <c r="F195" s="5">
        <v>24500</v>
      </c>
      <c r="G195">
        <v>0</v>
      </c>
    </row>
    <row r="196" spans="1:7" x14ac:dyDescent="0.3">
      <c r="A196" t="s">
        <v>8767</v>
      </c>
      <c r="B196" t="s">
        <v>18</v>
      </c>
      <c r="C196">
        <v>0</v>
      </c>
      <c r="D196">
        <v>0</v>
      </c>
      <c r="E196">
        <v>0</v>
      </c>
      <c r="F196">
        <v>0</v>
      </c>
      <c r="G196">
        <v>0</v>
      </c>
    </row>
    <row r="197" spans="1:7" x14ac:dyDescent="0.3">
      <c r="A197" t="s">
        <v>8768</v>
      </c>
      <c r="B197" t="s">
        <v>17</v>
      </c>
      <c r="C197">
        <v>4</v>
      </c>
      <c r="D197" s="5">
        <v>58012</v>
      </c>
      <c r="E197" s="5">
        <v>58012</v>
      </c>
      <c r="F197" s="5">
        <v>58012</v>
      </c>
      <c r="G197">
        <v>0</v>
      </c>
    </row>
    <row r="198" spans="1:7" x14ac:dyDescent="0.3">
      <c r="A198" t="s">
        <v>8769</v>
      </c>
      <c r="B198" t="s">
        <v>17</v>
      </c>
      <c r="C198">
        <v>1</v>
      </c>
      <c r="D198" s="5">
        <v>32250</v>
      </c>
      <c r="E198" s="5">
        <v>32250</v>
      </c>
      <c r="F198" s="5">
        <v>32250</v>
      </c>
      <c r="G198">
        <v>0</v>
      </c>
    </row>
    <row r="199" spans="1:7" x14ac:dyDescent="0.3">
      <c r="A199" t="s">
        <v>8770</v>
      </c>
      <c r="B199" t="s">
        <v>17</v>
      </c>
      <c r="C199">
        <v>0</v>
      </c>
      <c r="D199">
        <v>0</v>
      </c>
      <c r="E199">
        <v>0</v>
      </c>
      <c r="F199">
        <v>0</v>
      </c>
      <c r="G199">
        <v>0</v>
      </c>
    </row>
    <row r="200" spans="1:7" x14ac:dyDescent="0.3">
      <c r="A200" t="s">
        <v>8771</v>
      </c>
      <c r="B200" t="s">
        <v>17</v>
      </c>
      <c r="C200">
        <v>9</v>
      </c>
      <c r="D200" s="5">
        <v>33640</v>
      </c>
      <c r="E200" s="5">
        <v>33640</v>
      </c>
      <c r="F200" s="5">
        <v>33640</v>
      </c>
      <c r="G200">
        <v>0</v>
      </c>
    </row>
    <row r="201" spans="1:7" x14ac:dyDescent="0.3">
      <c r="A201" t="s">
        <v>8772</v>
      </c>
      <c r="B201" t="s">
        <v>18</v>
      </c>
      <c r="C201">
        <v>0</v>
      </c>
      <c r="D201">
        <v>0</v>
      </c>
      <c r="E201">
        <v>0</v>
      </c>
      <c r="F201">
        <v>0</v>
      </c>
      <c r="G201">
        <v>0</v>
      </c>
    </row>
    <row r="202" spans="1:7" x14ac:dyDescent="0.3">
      <c r="A202" t="s">
        <v>8773</v>
      </c>
      <c r="B202" t="s">
        <v>18</v>
      </c>
      <c r="C202">
        <v>5</v>
      </c>
      <c r="D202" s="5">
        <v>52050</v>
      </c>
      <c r="E202" s="5">
        <v>52050</v>
      </c>
      <c r="F202" s="5">
        <v>52050</v>
      </c>
      <c r="G202">
        <v>0</v>
      </c>
    </row>
    <row r="203" spans="1:7" x14ac:dyDescent="0.3">
      <c r="A203" t="s">
        <v>8774</v>
      </c>
      <c r="B203" t="s">
        <v>18</v>
      </c>
      <c r="C203">
        <v>1</v>
      </c>
      <c r="D203" s="5">
        <v>3750</v>
      </c>
      <c r="E203" s="5">
        <v>3750</v>
      </c>
      <c r="F203" s="5">
        <v>3750</v>
      </c>
      <c r="G203">
        <v>0</v>
      </c>
    </row>
    <row r="204" spans="1:7" x14ac:dyDescent="0.3">
      <c r="A204" t="s">
        <v>8775</v>
      </c>
      <c r="B204" t="s">
        <v>18</v>
      </c>
      <c r="C204">
        <v>1</v>
      </c>
      <c r="D204" s="5">
        <v>6650</v>
      </c>
      <c r="E204" s="5">
        <v>6650</v>
      </c>
      <c r="F204" s="5">
        <v>6650</v>
      </c>
      <c r="G204">
        <v>0</v>
      </c>
    </row>
    <row r="205" spans="1:7" x14ac:dyDescent="0.3">
      <c r="A205" t="s">
        <v>8776</v>
      </c>
      <c r="B205" t="s">
        <v>18</v>
      </c>
      <c r="C205">
        <v>3</v>
      </c>
      <c r="D205" s="5">
        <v>18550</v>
      </c>
      <c r="E205" s="5">
        <v>18550</v>
      </c>
      <c r="F205" s="5">
        <v>18550</v>
      </c>
      <c r="G205">
        <v>0</v>
      </c>
    </row>
    <row r="206" spans="1:7" x14ac:dyDescent="0.3">
      <c r="A206" t="s">
        <v>8777</v>
      </c>
      <c r="B206" t="s">
        <v>17</v>
      </c>
      <c r="C206">
        <v>0</v>
      </c>
      <c r="D206">
        <v>0</v>
      </c>
      <c r="E206">
        <v>0</v>
      </c>
      <c r="F206">
        <v>0</v>
      </c>
      <c r="G206">
        <v>0</v>
      </c>
    </row>
    <row r="207" spans="1:7" x14ac:dyDescent="0.3">
      <c r="A207" t="s">
        <v>8778</v>
      </c>
      <c r="B207" t="s">
        <v>17</v>
      </c>
      <c r="C207">
        <v>0</v>
      </c>
      <c r="D207">
        <v>0</v>
      </c>
      <c r="E207">
        <v>0</v>
      </c>
      <c r="F207">
        <v>0</v>
      </c>
      <c r="G207">
        <v>0</v>
      </c>
    </row>
    <row r="208" spans="1:7" x14ac:dyDescent="0.3">
      <c r="A208" t="s">
        <v>8779</v>
      </c>
      <c r="B208" t="s">
        <v>18</v>
      </c>
      <c r="C208">
        <v>0</v>
      </c>
      <c r="D208">
        <v>0</v>
      </c>
      <c r="E208">
        <v>0</v>
      </c>
      <c r="F208">
        <v>0</v>
      </c>
      <c r="G208">
        <v>0</v>
      </c>
    </row>
    <row r="209" spans="1:7" x14ac:dyDescent="0.3">
      <c r="A209" t="s">
        <v>8780</v>
      </c>
      <c r="B209" t="s">
        <v>17</v>
      </c>
      <c r="C209">
        <v>0</v>
      </c>
      <c r="D209">
        <v>0</v>
      </c>
      <c r="E209">
        <v>0</v>
      </c>
      <c r="F209">
        <v>0</v>
      </c>
      <c r="G209">
        <v>0</v>
      </c>
    </row>
    <row r="210" spans="1:7" x14ac:dyDescent="0.3">
      <c r="A210" t="s">
        <v>8781</v>
      </c>
      <c r="B210" t="s">
        <v>17</v>
      </c>
      <c r="C210">
        <v>0</v>
      </c>
      <c r="D210">
        <v>0</v>
      </c>
      <c r="E210">
        <v>0</v>
      </c>
      <c r="F210">
        <v>0</v>
      </c>
      <c r="G210">
        <v>0</v>
      </c>
    </row>
    <row r="211" spans="1:7" x14ac:dyDescent="0.3">
      <c r="A211" t="s">
        <v>8782</v>
      </c>
      <c r="B211" t="s">
        <v>17</v>
      </c>
      <c r="C211">
        <v>2</v>
      </c>
      <c r="D211" s="5">
        <v>31750</v>
      </c>
      <c r="E211" s="5">
        <v>31750</v>
      </c>
      <c r="F211" s="5">
        <v>31750</v>
      </c>
      <c r="G211">
        <v>0</v>
      </c>
    </row>
    <row r="212" spans="1:7" x14ac:dyDescent="0.3">
      <c r="A212" t="s">
        <v>8783</v>
      </c>
      <c r="B212" t="s">
        <v>18</v>
      </c>
      <c r="C212">
        <v>0</v>
      </c>
      <c r="D212">
        <v>0</v>
      </c>
      <c r="E212">
        <v>0</v>
      </c>
      <c r="F212">
        <v>0</v>
      </c>
      <c r="G212">
        <v>0</v>
      </c>
    </row>
    <row r="213" spans="1:7" x14ac:dyDescent="0.3">
      <c r="A213" t="s">
        <v>8784</v>
      </c>
      <c r="B213" t="s">
        <v>18</v>
      </c>
      <c r="C213">
        <v>2</v>
      </c>
      <c r="D213" s="5">
        <v>12050</v>
      </c>
      <c r="E213" s="5">
        <v>12050</v>
      </c>
      <c r="F213" s="5">
        <v>27050</v>
      </c>
      <c r="G213">
        <v>0</v>
      </c>
    </row>
    <row r="214" spans="1:7" x14ac:dyDescent="0.3">
      <c r="A214" t="s">
        <v>8785</v>
      </c>
      <c r="B214" t="s">
        <v>18</v>
      </c>
      <c r="C214">
        <v>1</v>
      </c>
      <c r="D214" s="5">
        <v>5000</v>
      </c>
      <c r="E214" s="5">
        <v>5000</v>
      </c>
      <c r="F214" s="5">
        <v>5000</v>
      </c>
      <c r="G214">
        <v>0</v>
      </c>
    </row>
    <row r="215" spans="1:7" x14ac:dyDescent="0.3">
      <c r="A215" t="s">
        <v>8786</v>
      </c>
      <c r="B215" t="s">
        <v>17</v>
      </c>
      <c r="C215">
        <v>1</v>
      </c>
      <c r="D215" s="5">
        <v>8975</v>
      </c>
      <c r="E215" s="5">
        <v>8975</v>
      </c>
      <c r="F215" s="5">
        <v>8975</v>
      </c>
      <c r="G215">
        <v>0</v>
      </c>
    </row>
    <row r="216" spans="1:7" x14ac:dyDescent="0.3">
      <c r="A216" t="s">
        <v>8787</v>
      </c>
      <c r="B216" t="s">
        <v>17</v>
      </c>
      <c r="C216">
        <v>0</v>
      </c>
      <c r="D216">
        <v>0</v>
      </c>
      <c r="E216">
        <v>0</v>
      </c>
      <c r="F216">
        <v>0</v>
      </c>
      <c r="G216">
        <v>0</v>
      </c>
    </row>
    <row r="217" spans="1:7" x14ac:dyDescent="0.3">
      <c r="A217" t="s">
        <v>8788</v>
      </c>
      <c r="B217" t="s">
        <v>17</v>
      </c>
      <c r="C217">
        <v>5</v>
      </c>
      <c r="D217" s="5">
        <v>58760</v>
      </c>
      <c r="E217" s="5">
        <v>58760</v>
      </c>
      <c r="F217" s="5">
        <v>58760</v>
      </c>
      <c r="G217">
        <v>0</v>
      </c>
    </row>
    <row r="218" spans="1:7" x14ac:dyDescent="0.3">
      <c r="A218" t="s">
        <v>8789</v>
      </c>
      <c r="B218" t="s">
        <v>18</v>
      </c>
      <c r="C218">
        <v>2</v>
      </c>
      <c r="D218" s="5">
        <v>3250</v>
      </c>
      <c r="E218" s="5">
        <v>3250</v>
      </c>
      <c r="F218" s="5">
        <v>21250</v>
      </c>
      <c r="G218">
        <v>0</v>
      </c>
    </row>
    <row r="219" spans="1:7" x14ac:dyDescent="0.3">
      <c r="A219" t="s">
        <v>8790</v>
      </c>
      <c r="B219" t="s">
        <v>17</v>
      </c>
      <c r="C219">
        <v>5</v>
      </c>
      <c r="D219" s="5">
        <v>76250</v>
      </c>
      <c r="E219" s="5">
        <v>76250</v>
      </c>
      <c r="F219" s="5">
        <v>76250</v>
      </c>
      <c r="G219">
        <v>0</v>
      </c>
    </row>
    <row r="220" spans="1:7" x14ac:dyDescent="0.3">
      <c r="A220" t="s">
        <v>8791</v>
      </c>
      <c r="B220" t="s">
        <v>18</v>
      </c>
      <c r="C220">
        <v>2</v>
      </c>
      <c r="D220">
        <v>93</v>
      </c>
      <c r="E220" s="5">
        <v>4200</v>
      </c>
      <c r="F220" s="5">
        <v>18400</v>
      </c>
      <c r="G220">
        <v>1</v>
      </c>
    </row>
    <row r="221" spans="1:7" x14ac:dyDescent="0.3">
      <c r="A221" t="s">
        <v>8792</v>
      </c>
      <c r="B221" t="s">
        <v>17</v>
      </c>
      <c r="C221">
        <v>1</v>
      </c>
      <c r="D221" s="5">
        <v>20000</v>
      </c>
      <c r="E221" s="5">
        <v>20000</v>
      </c>
      <c r="F221" s="5">
        <v>20000</v>
      </c>
      <c r="G221">
        <v>0</v>
      </c>
    </row>
    <row r="222" spans="1:7" x14ac:dyDescent="0.3">
      <c r="A222" t="s">
        <v>8793</v>
      </c>
      <c r="B222" t="s">
        <v>17</v>
      </c>
      <c r="C222">
        <v>1</v>
      </c>
      <c r="D222" s="5">
        <v>8350</v>
      </c>
      <c r="E222" s="5">
        <v>8350</v>
      </c>
      <c r="F222" s="5">
        <v>8350</v>
      </c>
      <c r="G222">
        <v>0</v>
      </c>
    </row>
    <row r="223" spans="1:7" x14ac:dyDescent="0.3">
      <c r="A223" t="s">
        <v>8794</v>
      </c>
      <c r="B223" t="s">
        <v>18</v>
      </c>
      <c r="C223">
        <v>0</v>
      </c>
      <c r="D223">
        <v>0</v>
      </c>
      <c r="E223">
        <v>0</v>
      </c>
      <c r="F223">
        <v>0</v>
      </c>
      <c r="G223">
        <v>0</v>
      </c>
    </row>
    <row r="224" spans="1:7" x14ac:dyDescent="0.3">
      <c r="A224" t="s">
        <v>8795</v>
      </c>
      <c r="B224" t="s">
        <v>17</v>
      </c>
      <c r="C224">
        <v>0</v>
      </c>
      <c r="D224">
        <v>0</v>
      </c>
      <c r="E224">
        <v>0</v>
      </c>
      <c r="F224">
        <v>0</v>
      </c>
      <c r="G224">
        <v>0</v>
      </c>
    </row>
    <row r="225" spans="1:7" x14ac:dyDescent="0.3">
      <c r="A225" t="s">
        <v>8796</v>
      </c>
      <c r="B225" t="s">
        <v>17</v>
      </c>
      <c r="C225">
        <v>3</v>
      </c>
      <c r="D225" s="5">
        <v>27950</v>
      </c>
      <c r="E225" s="5">
        <v>27950</v>
      </c>
      <c r="F225" s="5">
        <v>27950</v>
      </c>
      <c r="G225">
        <v>0</v>
      </c>
    </row>
    <row r="226" spans="1:7" x14ac:dyDescent="0.3">
      <c r="A226" t="s">
        <v>8797</v>
      </c>
      <c r="B226" t="s">
        <v>18</v>
      </c>
      <c r="C226">
        <v>0</v>
      </c>
      <c r="D226">
        <v>0</v>
      </c>
      <c r="E226">
        <v>0</v>
      </c>
      <c r="F226">
        <v>0</v>
      </c>
      <c r="G226">
        <v>0</v>
      </c>
    </row>
    <row r="227" spans="1:7" x14ac:dyDescent="0.3">
      <c r="A227" t="s">
        <v>8798</v>
      </c>
      <c r="B227" t="s">
        <v>18</v>
      </c>
      <c r="C227">
        <v>3</v>
      </c>
      <c r="D227" s="5">
        <v>-4650</v>
      </c>
      <c r="E227">
        <v>0</v>
      </c>
      <c r="F227" s="5">
        <v>37850</v>
      </c>
      <c r="G227">
        <v>3</v>
      </c>
    </row>
    <row r="228" spans="1:7" x14ac:dyDescent="0.3">
      <c r="A228" t="s">
        <v>8799</v>
      </c>
      <c r="B228" t="s">
        <v>18</v>
      </c>
      <c r="C228">
        <v>0</v>
      </c>
      <c r="D228">
        <v>0</v>
      </c>
      <c r="E228">
        <v>0</v>
      </c>
      <c r="F228">
        <v>0</v>
      </c>
      <c r="G228">
        <v>0</v>
      </c>
    </row>
    <row r="229" spans="1:7" x14ac:dyDescent="0.3">
      <c r="A229" t="s">
        <v>8800</v>
      </c>
      <c r="B229" t="s">
        <v>18</v>
      </c>
      <c r="C229">
        <v>2</v>
      </c>
      <c r="D229" s="5">
        <v>8100</v>
      </c>
      <c r="E229" s="5">
        <v>8100</v>
      </c>
      <c r="F229" s="5">
        <v>8100</v>
      </c>
      <c r="G229">
        <v>0</v>
      </c>
    </row>
    <row r="230" spans="1:7" x14ac:dyDescent="0.3">
      <c r="A230" t="s">
        <v>8801</v>
      </c>
      <c r="B230" t="s">
        <v>18</v>
      </c>
      <c r="C230">
        <v>0</v>
      </c>
      <c r="D230">
        <v>0</v>
      </c>
      <c r="E230">
        <v>0</v>
      </c>
      <c r="F230">
        <v>0</v>
      </c>
      <c r="G230">
        <v>0</v>
      </c>
    </row>
    <row r="231" spans="1:7" x14ac:dyDescent="0.3">
      <c r="A231" t="s">
        <v>8802</v>
      </c>
      <c r="B231" t="s">
        <v>17</v>
      </c>
      <c r="C231">
        <v>1</v>
      </c>
      <c r="D231" s="5">
        <v>6450</v>
      </c>
      <c r="E231" s="5">
        <v>6450</v>
      </c>
      <c r="F231" s="5">
        <v>6450</v>
      </c>
      <c r="G231">
        <v>0</v>
      </c>
    </row>
    <row r="232" spans="1:7" x14ac:dyDescent="0.3">
      <c r="A232" t="s">
        <v>8803</v>
      </c>
      <c r="B232" t="s">
        <v>17</v>
      </c>
      <c r="C232">
        <v>3</v>
      </c>
      <c r="D232" s="5">
        <v>31500</v>
      </c>
      <c r="E232" s="5">
        <v>31500</v>
      </c>
      <c r="F232" s="5">
        <v>31500</v>
      </c>
      <c r="G232">
        <v>0</v>
      </c>
    </row>
    <row r="233" spans="1:7" x14ac:dyDescent="0.3">
      <c r="A233" t="s">
        <v>8804</v>
      </c>
      <c r="B233" t="s">
        <v>17</v>
      </c>
      <c r="C233">
        <v>1</v>
      </c>
      <c r="D233" s="5">
        <v>9500</v>
      </c>
      <c r="E233" s="5">
        <v>9500</v>
      </c>
      <c r="F233" s="5">
        <v>9500</v>
      </c>
      <c r="G233">
        <v>0</v>
      </c>
    </row>
    <row r="234" spans="1:7" x14ac:dyDescent="0.3">
      <c r="A234" t="s">
        <v>8805</v>
      </c>
      <c r="B234" t="s">
        <v>17</v>
      </c>
      <c r="C234">
        <v>3</v>
      </c>
      <c r="D234" s="5">
        <v>48700</v>
      </c>
      <c r="E234" s="5">
        <v>48700</v>
      </c>
      <c r="F234" s="5">
        <v>48700</v>
      </c>
      <c r="G234">
        <v>0</v>
      </c>
    </row>
    <row r="235" spans="1:7" x14ac:dyDescent="0.3">
      <c r="A235" t="s">
        <v>8806</v>
      </c>
      <c r="B235" t="s">
        <v>18</v>
      </c>
      <c r="C235">
        <v>3</v>
      </c>
      <c r="D235" s="5">
        <v>21000</v>
      </c>
      <c r="E235" s="5">
        <v>21000</v>
      </c>
      <c r="F235" s="5">
        <v>21000</v>
      </c>
      <c r="G235">
        <v>0</v>
      </c>
    </row>
    <row r="236" spans="1:7" x14ac:dyDescent="0.3">
      <c r="A236" t="s">
        <v>8807</v>
      </c>
      <c r="B236" t="s">
        <v>17</v>
      </c>
      <c r="C236">
        <v>0</v>
      </c>
      <c r="D236">
        <v>0</v>
      </c>
      <c r="E236">
        <v>0</v>
      </c>
      <c r="F236">
        <v>0</v>
      </c>
      <c r="G236">
        <v>0</v>
      </c>
    </row>
    <row r="237" spans="1:7" x14ac:dyDescent="0.3">
      <c r="A237" t="s">
        <v>8808</v>
      </c>
      <c r="B237" t="s">
        <v>17</v>
      </c>
      <c r="C237">
        <v>0</v>
      </c>
      <c r="D237">
        <v>0</v>
      </c>
      <c r="E237">
        <v>0</v>
      </c>
      <c r="F237">
        <v>0</v>
      </c>
      <c r="G237">
        <v>0</v>
      </c>
    </row>
    <row r="238" spans="1:7" x14ac:dyDescent="0.3">
      <c r="A238" t="s">
        <v>8809</v>
      </c>
      <c r="B238" t="s">
        <v>18</v>
      </c>
      <c r="C238">
        <v>1</v>
      </c>
      <c r="D238" s="5">
        <v>14000</v>
      </c>
      <c r="E238" s="5">
        <v>14000</v>
      </c>
      <c r="F238" s="5">
        <v>14000</v>
      </c>
      <c r="G238">
        <v>0</v>
      </c>
    </row>
    <row r="239" spans="1:7" x14ac:dyDescent="0.3">
      <c r="A239" t="s">
        <v>8810</v>
      </c>
      <c r="B239" t="s">
        <v>18</v>
      </c>
      <c r="C239">
        <v>2</v>
      </c>
      <c r="D239" s="5">
        <v>22250</v>
      </c>
      <c r="E239" s="5">
        <v>22250</v>
      </c>
      <c r="F239" s="5">
        <v>23500</v>
      </c>
      <c r="G239">
        <v>0</v>
      </c>
    </row>
    <row r="240" spans="1:7" x14ac:dyDescent="0.3">
      <c r="A240" t="s">
        <v>8811</v>
      </c>
      <c r="B240" t="s">
        <v>38</v>
      </c>
      <c r="C240">
        <v>0</v>
      </c>
      <c r="D240">
        <v>0</v>
      </c>
      <c r="E240">
        <v>0</v>
      </c>
      <c r="F240">
        <v>0</v>
      </c>
      <c r="G240">
        <v>0</v>
      </c>
    </row>
    <row r="241" spans="1:7" x14ac:dyDescent="0.3">
      <c r="A241" t="s">
        <v>8812</v>
      </c>
      <c r="B241" t="s">
        <v>38</v>
      </c>
      <c r="C241">
        <v>0</v>
      </c>
      <c r="D241">
        <v>0</v>
      </c>
      <c r="E241">
        <v>0</v>
      </c>
      <c r="F241">
        <v>0</v>
      </c>
      <c r="G241">
        <v>0</v>
      </c>
    </row>
    <row r="242" spans="1:7" x14ac:dyDescent="0.3">
      <c r="A242" t="s">
        <v>8813</v>
      </c>
      <c r="B242" t="s">
        <v>38</v>
      </c>
      <c r="C242">
        <v>0</v>
      </c>
      <c r="D242">
        <v>0</v>
      </c>
      <c r="E242">
        <v>0</v>
      </c>
      <c r="F242">
        <v>0</v>
      </c>
      <c r="G242">
        <v>0</v>
      </c>
    </row>
    <row r="243" spans="1:7" x14ac:dyDescent="0.3">
      <c r="A243" t="s">
        <v>8814</v>
      </c>
      <c r="B243" t="s">
        <v>38</v>
      </c>
      <c r="C243">
        <v>0</v>
      </c>
      <c r="D243">
        <v>0</v>
      </c>
      <c r="E243">
        <v>0</v>
      </c>
      <c r="F243">
        <v>0</v>
      </c>
      <c r="G243">
        <v>0</v>
      </c>
    </row>
    <row r="244" spans="1:7" x14ac:dyDescent="0.3">
      <c r="A244" t="s">
        <v>8815</v>
      </c>
      <c r="B244" t="s">
        <v>38</v>
      </c>
      <c r="C244">
        <v>0</v>
      </c>
      <c r="D244">
        <v>0</v>
      </c>
      <c r="E244">
        <v>0</v>
      </c>
      <c r="F244">
        <v>0</v>
      </c>
      <c r="G244">
        <v>0</v>
      </c>
    </row>
    <row r="245" spans="1:7" x14ac:dyDescent="0.3">
      <c r="A245" t="s">
        <v>8815</v>
      </c>
      <c r="B245" t="s">
        <v>38</v>
      </c>
      <c r="C245">
        <v>0</v>
      </c>
      <c r="D245">
        <v>0</v>
      </c>
      <c r="E245">
        <v>0</v>
      </c>
      <c r="F245">
        <v>0</v>
      </c>
      <c r="G245">
        <v>0</v>
      </c>
    </row>
    <row r="246" spans="1:7" x14ac:dyDescent="0.3">
      <c r="A246" t="s">
        <v>8816</v>
      </c>
      <c r="B246" t="s">
        <v>38</v>
      </c>
      <c r="C246">
        <v>0</v>
      </c>
      <c r="D246">
        <v>0</v>
      </c>
      <c r="E246">
        <v>0</v>
      </c>
      <c r="F246">
        <v>0</v>
      </c>
      <c r="G246">
        <v>0</v>
      </c>
    </row>
    <row r="247" spans="1:7" x14ac:dyDescent="0.3">
      <c r="A247" t="s">
        <v>8816</v>
      </c>
      <c r="B247" t="s">
        <v>38</v>
      </c>
      <c r="C247">
        <v>0</v>
      </c>
      <c r="D247">
        <v>0</v>
      </c>
      <c r="E247">
        <v>0</v>
      </c>
      <c r="F247">
        <v>0</v>
      </c>
      <c r="G247">
        <v>0</v>
      </c>
    </row>
    <row r="248" spans="1:7" x14ac:dyDescent="0.3">
      <c r="A248" t="s">
        <v>8817</v>
      </c>
      <c r="B248" t="s">
        <v>38</v>
      </c>
      <c r="C248">
        <v>0</v>
      </c>
      <c r="D248">
        <v>0</v>
      </c>
      <c r="E248">
        <v>0</v>
      </c>
      <c r="F248">
        <v>0</v>
      </c>
      <c r="G248">
        <v>0</v>
      </c>
    </row>
    <row r="249" spans="1:7" x14ac:dyDescent="0.3">
      <c r="A249" t="s">
        <v>8817</v>
      </c>
      <c r="B249" t="s">
        <v>38</v>
      </c>
      <c r="C249">
        <v>0</v>
      </c>
      <c r="D249">
        <v>0</v>
      </c>
      <c r="E249">
        <v>0</v>
      </c>
      <c r="F249">
        <v>0</v>
      </c>
      <c r="G249">
        <v>0</v>
      </c>
    </row>
    <row r="250" spans="1:7" x14ac:dyDescent="0.3">
      <c r="A250" t="s">
        <v>8818</v>
      </c>
      <c r="B250" t="s">
        <v>38</v>
      </c>
      <c r="C250">
        <v>0</v>
      </c>
      <c r="D250">
        <v>0</v>
      </c>
      <c r="E250">
        <v>0</v>
      </c>
      <c r="F250">
        <v>0</v>
      </c>
      <c r="G250">
        <v>0</v>
      </c>
    </row>
    <row r="251" spans="1:7" x14ac:dyDescent="0.3">
      <c r="A251" t="s">
        <v>8819</v>
      </c>
      <c r="B251" t="s">
        <v>38</v>
      </c>
      <c r="C251">
        <v>0</v>
      </c>
      <c r="D251">
        <v>0</v>
      </c>
      <c r="E251">
        <v>0</v>
      </c>
      <c r="F251">
        <v>0</v>
      </c>
      <c r="G251">
        <v>0</v>
      </c>
    </row>
    <row r="252" spans="1:7" x14ac:dyDescent="0.3">
      <c r="A252" t="s">
        <v>8819</v>
      </c>
      <c r="B252" t="s">
        <v>38</v>
      </c>
      <c r="C252">
        <v>0</v>
      </c>
      <c r="D252">
        <v>0</v>
      </c>
      <c r="E252">
        <v>0</v>
      </c>
      <c r="F252">
        <v>0</v>
      </c>
      <c r="G252">
        <v>0</v>
      </c>
    </row>
    <row r="253" spans="1:7" x14ac:dyDescent="0.3">
      <c r="A253" t="s">
        <v>8820</v>
      </c>
      <c r="B253" t="s">
        <v>38</v>
      </c>
      <c r="C253">
        <v>0</v>
      </c>
      <c r="D253">
        <v>0</v>
      </c>
      <c r="E253">
        <v>0</v>
      </c>
      <c r="F253">
        <v>0</v>
      </c>
      <c r="G253">
        <v>0</v>
      </c>
    </row>
    <row r="254" spans="1:7" x14ac:dyDescent="0.3">
      <c r="A254" t="s">
        <v>8820</v>
      </c>
      <c r="B254" t="s">
        <v>38</v>
      </c>
      <c r="C254">
        <v>0</v>
      </c>
      <c r="D254">
        <v>0</v>
      </c>
      <c r="E254">
        <v>0</v>
      </c>
      <c r="F254">
        <v>0</v>
      </c>
      <c r="G254">
        <v>0</v>
      </c>
    </row>
    <row r="255" spans="1:7" x14ac:dyDescent="0.3">
      <c r="A255" t="s">
        <v>8821</v>
      </c>
      <c r="B255" t="s">
        <v>38</v>
      </c>
      <c r="C255">
        <v>0</v>
      </c>
      <c r="D255">
        <v>0</v>
      </c>
      <c r="E255">
        <v>0</v>
      </c>
      <c r="F255">
        <v>0</v>
      </c>
      <c r="G255">
        <v>0</v>
      </c>
    </row>
    <row r="256" spans="1:7" x14ac:dyDescent="0.3">
      <c r="A256" t="s">
        <v>8821</v>
      </c>
      <c r="B256" t="s">
        <v>38</v>
      </c>
      <c r="C256">
        <v>0</v>
      </c>
      <c r="D256">
        <v>0</v>
      </c>
      <c r="E256">
        <v>0</v>
      </c>
      <c r="F256">
        <v>0</v>
      </c>
      <c r="G256">
        <v>0</v>
      </c>
    </row>
    <row r="257" spans="1:7" x14ac:dyDescent="0.3">
      <c r="A257" t="s">
        <v>8822</v>
      </c>
      <c r="B257" t="s">
        <v>38</v>
      </c>
      <c r="C257">
        <v>0</v>
      </c>
      <c r="D257">
        <v>0</v>
      </c>
      <c r="E257">
        <v>0</v>
      </c>
      <c r="F257">
        <v>0</v>
      </c>
      <c r="G257">
        <v>0</v>
      </c>
    </row>
    <row r="258" spans="1:7" x14ac:dyDescent="0.3">
      <c r="A258" t="s">
        <v>8822</v>
      </c>
      <c r="B258" t="s">
        <v>38</v>
      </c>
      <c r="C258">
        <v>0</v>
      </c>
      <c r="D258">
        <v>0</v>
      </c>
      <c r="E258">
        <v>0</v>
      </c>
      <c r="F258">
        <v>0</v>
      </c>
      <c r="G258">
        <v>0</v>
      </c>
    </row>
    <row r="259" spans="1:7" x14ac:dyDescent="0.3">
      <c r="A259" t="s">
        <v>8823</v>
      </c>
      <c r="B259" t="s">
        <v>38</v>
      </c>
      <c r="C259">
        <v>0</v>
      </c>
      <c r="D259">
        <v>0</v>
      </c>
      <c r="E259">
        <v>0</v>
      </c>
      <c r="F259">
        <v>0</v>
      </c>
      <c r="G259">
        <v>0</v>
      </c>
    </row>
    <row r="260" spans="1:7" x14ac:dyDescent="0.3">
      <c r="A260" t="s">
        <v>8824</v>
      </c>
      <c r="B260" t="s">
        <v>38</v>
      </c>
      <c r="C260">
        <v>0</v>
      </c>
      <c r="D260">
        <v>0</v>
      </c>
      <c r="E260">
        <v>0</v>
      </c>
      <c r="F260">
        <v>0</v>
      </c>
      <c r="G260">
        <v>0</v>
      </c>
    </row>
    <row r="261" spans="1:7" x14ac:dyDescent="0.3">
      <c r="A261" t="s">
        <v>8824</v>
      </c>
      <c r="B261" t="s">
        <v>38</v>
      </c>
      <c r="C261">
        <v>0</v>
      </c>
      <c r="D261">
        <v>0</v>
      </c>
      <c r="E261">
        <v>0</v>
      </c>
      <c r="F261">
        <v>0</v>
      </c>
      <c r="G261">
        <v>0</v>
      </c>
    </row>
    <row r="262" spans="1:7" x14ac:dyDescent="0.3">
      <c r="A262" t="s">
        <v>8825</v>
      </c>
      <c r="B262" t="s">
        <v>38</v>
      </c>
      <c r="C262">
        <v>0</v>
      </c>
      <c r="D262">
        <v>0</v>
      </c>
      <c r="E262">
        <v>0</v>
      </c>
      <c r="F262">
        <v>0</v>
      </c>
      <c r="G262">
        <v>0</v>
      </c>
    </row>
    <row r="263" spans="1:7" x14ac:dyDescent="0.3">
      <c r="A263" t="s">
        <v>8825</v>
      </c>
      <c r="B263" t="s">
        <v>38</v>
      </c>
      <c r="C263">
        <v>0</v>
      </c>
      <c r="D263">
        <v>0</v>
      </c>
      <c r="E263">
        <v>0</v>
      </c>
      <c r="F263">
        <v>0</v>
      </c>
      <c r="G263">
        <v>0</v>
      </c>
    </row>
    <row r="264" spans="1:7" x14ac:dyDescent="0.3">
      <c r="A264" t="s">
        <v>8826</v>
      </c>
      <c r="B264" t="s">
        <v>38</v>
      </c>
      <c r="C264">
        <v>0</v>
      </c>
      <c r="D264">
        <v>0</v>
      </c>
      <c r="E264">
        <v>0</v>
      </c>
      <c r="F264">
        <v>0</v>
      </c>
      <c r="G264">
        <v>0</v>
      </c>
    </row>
    <row r="265" spans="1:7" x14ac:dyDescent="0.3">
      <c r="A265" t="s">
        <v>8827</v>
      </c>
      <c r="B265" t="s">
        <v>38</v>
      </c>
      <c r="C265">
        <v>0</v>
      </c>
      <c r="D265">
        <v>0</v>
      </c>
      <c r="E265">
        <v>0</v>
      </c>
      <c r="F265">
        <v>0</v>
      </c>
      <c r="G265">
        <v>0</v>
      </c>
    </row>
    <row r="266" spans="1:7" x14ac:dyDescent="0.3">
      <c r="A266" t="s">
        <v>8827</v>
      </c>
      <c r="B266" t="s">
        <v>38</v>
      </c>
      <c r="C266">
        <v>0</v>
      </c>
      <c r="D266">
        <v>0</v>
      </c>
      <c r="E266">
        <v>0</v>
      </c>
      <c r="F266">
        <v>0</v>
      </c>
      <c r="G266">
        <v>0</v>
      </c>
    </row>
    <row r="267" spans="1:7" x14ac:dyDescent="0.3">
      <c r="A267" t="s">
        <v>8828</v>
      </c>
      <c r="B267" t="s">
        <v>38</v>
      </c>
      <c r="C267">
        <v>0</v>
      </c>
      <c r="D267">
        <v>0</v>
      </c>
      <c r="E267">
        <v>0</v>
      </c>
      <c r="F267">
        <v>0</v>
      </c>
      <c r="G267">
        <v>0</v>
      </c>
    </row>
    <row r="268" spans="1:7" x14ac:dyDescent="0.3">
      <c r="A268" t="s">
        <v>8828</v>
      </c>
      <c r="B268" t="s">
        <v>38</v>
      </c>
      <c r="C268">
        <v>0</v>
      </c>
      <c r="D268">
        <v>0</v>
      </c>
      <c r="E268">
        <v>0</v>
      </c>
      <c r="F268">
        <v>0</v>
      </c>
      <c r="G268">
        <v>0</v>
      </c>
    </row>
    <row r="269" spans="1:7" x14ac:dyDescent="0.3">
      <c r="A269" t="s">
        <v>8829</v>
      </c>
      <c r="B269" t="s">
        <v>38</v>
      </c>
      <c r="C269">
        <v>0</v>
      </c>
      <c r="D269">
        <v>0</v>
      </c>
      <c r="E269">
        <v>0</v>
      </c>
      <c r="F269">
        <v>0</v>
      </c>
      <c r="G269">
        <v>0</v>
      </c>
    </row>
    <row r="270" spans="1:7" x14ac:dyDescent="0.3">
      <c r="A270" t="s">
        <v>8829</v>
      </c>
      <c r="B270" t="s">
        <v>38</v>
      </c>
      <c r="C270">
        <v>0</v>
      </c>
      <c r="D270">
        <v>0</v>
      </c>
      <c r="E270">
        <v>0</v>
      </c>
      <c r="F270">
        <v>0</v>
      </c>
      <c r="G270">
        <v>0</v>
      </c>
    </row>
    <row r="271" spans="1:7" x14ac:dyDescent="0.3">
      <c r="A271" t="s">
        <v>8830</v>
      </c>
      <c r="B271" t="s">
        <v>38</v>
      </c>
      <c r="C271">
        <v>0</v>
      </c>
      <c r="D271">
        <v>0</v>
      </c>
      <c r="E271">
        <v>0</v>
      </c>
      <c r="F271">
        <v>0</v>
      </c>
      <c r="G271">
        <v>0</v>
      </c>
    </row>
    <row r="272" spans="1:7" x14ac:dyDescent="0.3">
      <c r="A272" t="s">
        <v>8831</v>
      </c>
      <c r="B272" t="s">
        <v>38</v>
      </c>
      <c r="C272">
        <v>0</v>
      </c>
      <c r="D272">
        <v>0</v>
      </c>
      <c r="E272">
        <v>0</v>
      </c>
      <c r="F272">
        <v>0</v>
      </c>
      <c r="G272">
        <v>0</v>
      </c>
    </row>
    <row r="273" spans="1:7" x14ac:dyDescent="0.3">
      <c r="A273" t="s">
        <v>8832</v>
      </c>
      <c r="B273" t="s">
        <v>38</v>
      </c>
      <c r="C273">
        <v>0</v>
      </c>
      <c r="D273">
        <v>0</v>
      </c>
      <c r="E273">
        <v>0</v>
      </c>
      <c r="F273">
        <v>0</v>
      </c>
      <c r="G273">
        <v>0</v>
      </c>
    </row>
    <row r="274" spans="1:7" x14ac:dyDescent="0.3">
      <c r="A274" t="s">
        <v>8832</v>
      </c>
      <c r="B274" t="s">
        <v>38</v>
      </c>
      <c r="C274">
        <v>0</v>
      </c>
      <c r="D274">
        <v>0</v>
      </c>
      <c r="E274">
        <v>0</v>
      </c>
      <c r="F274">
        <v>0</v>
      </c>
      <c r="G274">
        <v>0</v>
      </c>
    </row>
    <row r="275" spans="1:7" x14ac:dyDescent="0.3">
      <c r="A275" t="s">
        <v>8832</v>
      </c>
      <c r="B275" t="s">
        <v>38</v>
      </c>
      <c r="C275">
        <v>0</v>
      </c>
      <c r="D275">
        <v>0</v>
      </c>
      <c r="E275">
        <v>0</v>
      </c>
      <c r="F275">
        <v>0</v>
      </c>
      <c r="G275">
        <v>0</v>
      </c>
    </row>
    <row r="276" spans="1:7" x14ac:dyDescent="0.3">
      <c r="A276" t="s">
        <v>8833</v>
      </c>
      <c r="B276" t="s">
        <v>38</v>
      </c>
      <c r="C276">
        <v>0</v>
      </c>
      <c r="D276">
        <v>0</v>
      </c>
      <c r="E276">
        <v>0</v>
      </c>
      <c r="F276">
        <v>0</v>
      </c>
      <c r="G276">
        <v>0</v>
      </c>
    </row>
    <row r="277" spans="1:7" x14ac:dyDescent="0.3">
      <c r="A277" t="s">
        <v>8833</v>
      </c>
      <c r="B277" t="s">
        <v>38</v>
      </c>
      <c r="C277">
        <v>0</v>
      </c>
      <c r="D277">
        <v>0</v>
      </c>
      <c r="E277">
        <v>0</v>
      </c>
      <c r="F277">
        <v>0</v>
      </c>
      <c r="G277">
        <v>0</v>
      </c>
    </row>
    <row r="278" spans="1:7" x14ac:dyDescent="0.3">
      <c r="A278" t="s">
        <v>8834</v>
      </c>
      <c r="B278" t="s">
        <v>38</v>
      </c>
      <c r="C278">
        <v>0</v>
      </c>
      <c r="D278">
        <v>0</v>
      </c>
      <c r="E278">
        <v>0</v>
      </c>
      <c r="F278">
        <v>0</v>
      </c>
      <c r="G278">
        <v>0</v>
      </c>
    </row>
    <row r="279" spans="1:7" x14ac:dyDescent="0.3">
      <c r="A279" t="s">
        <v>8834</v>
      </c>
      <c r="B279" t="s">
        <v>38</v>
      </c>
      <c r="C279">
        <v>0</v>
      </c>
      <c r="D279">
        <v>0</v>
      </c>
      <c r="E279">
        <v>0</v>
      </c>
      <c r="F279">
        <v>0</v>
      </c>
      <c r="G279">
        <v>0</v>
      </c>
    </row>
    <row r="280" spans="1:7" x14ac:dyDescent="0.3">
      <c r="A280" t="s">
        <v>8835</v>
      </c>
      <c r="B280" t="s">
        <v>38</v>
      </c>
      <c r="C280">
        <v>0</v>
      </c>
      <c r="D280">
        <v>0</v>
      </c>
      <c r="E280">
        <v>0</v>
      </c>
      <c r="F280">
        <v>0</v>
      </c>
      <c r="G280">
        <v>0</v>
      </c>
    </row>
    <row r="281" spans="1:7" x14ac:dyDescent="0.3">
      <c r="A281" t="s">
        <v>8835</v>
      </c>
      <c r="B281" t="s">
        <v>38</v>
      </c>
      <c r="C281">
        <v>0</v>
      </c>
      <c r="D281">
        <v>0</v>
      </c>
      <c r="E281">
        <v>0</v>
      </c>
      <c r="F281">
        <v>0</v>
      </c>
      <c r="G281">
        <v>0</v>
      </c>
    </row>
    <row r="282" spans="1:7" x14ac:dyDescent="0.3">
      <c r="A282" t="s">
        <v>8836</v>
      </c>
      <c r="B282" t="s">
        <v>38</v>
      </c>
      <c r="C282">
        <v>0</v>
      </c>
      <c r="D282">
        <v>0</v>
      </c>
      <c r="E282">
        <v>0</v>
      </c>
      <c r="F282">
        <v>0</v>
      </c>
      <c r="G282">
        <v>0</v>
      </c>
    </row>
    <row r="283" spans="1:7" x14ac:dyDescent="0.3">
      <c r="A283" t="s">
        <v>8836</v>
      </c>
      <c r="B283" t="s">
        <v>38</v>
      </c>
      <c r="C283">
        <v>0</v>
      </c>
      <c r="D283">
        <v>0</v>
      </c>
      <c r="E283">
        <v>0</v>
      </c>
      <c r="F283">
        <v>0</v>
      </c>
      <c r="G283">
        <v>0</v>
      </c>
    </row>
    <row r="284" spans="1:7" x14ac:dyDescent="0.3">
      <c r="A284" t="s">
        <v>8837</v>
      </c>
      <c r="B284" t="s">
        <v>38</v>
      </c>
      <c r="C284">
        <v>0</v>
      </c>
      <c r="D284">
        <v>0</v>
      </c>
      <c r="E284">
        <v>0</v>
      </c>
      <c r="F284">
        <v>0</v>
      </c>
      <c r="G284">
        <v>0</v>
      </c>
    </row>
    <row r="285" spans="1:7" x14ac:dyDescent="0.3">
      <c r="A285" t="s">
        <v>8837</v>
      </c>
      <c r="B285" t="s">
        <v>38</v>
      </c>
      <c r="C285">
        <v>0</v>
      </c>
      <c r="D285">
        <v>0</v>
      </c>
      <c r="E285">
        <v>0</v>
      </c>
      <c r="F285">
        <v>0</v>
      </c>
      <c r="G285">
        <v>0</v>
      </c>
    </row>
    <row r="286" spans="1:7" x14ac:dyDescent="0.3">
      <c r="A286" t="s">
        <v>8838</v>
      </c>
      <c r="B286" t="s">
        <v>38</v>
      </c>
      <c r="C286">
        <v>0</v>
      </c>
      <c r="D286">
        <v>0</v>
      </c>
      <c r="E286">
        <v>0</v>
      </c>
      <c r="F286">
        <v>0</v>
      </c>
      <c r="G286">
        <v>0</v>
      </c>
    </row>
    <row r="287" spans="1:7" x14ac:dyDescent="0.3">
      <c r="A287" t="s">
        <v>8838</v>
      </c>
      <c r="B287" t="s">
        <v>38</v>
      </c>
      <c r="C287">
        <v>0</v>
      </c>
      <c r="D287">
        <v>0</v>
      </c>
      <c r="E287">
        <v>0</v>
      </c>
      <c r="F287">
        <v>0</v>
      </c>
      <c r="G287">
        <v>0</v>
      </c>
    </row>
    <row r="288" spans="1:7" x14ac:dyDescent="0.3">
      <c r="A288" t="s">
        <v>8839</v>
      </c>
      <c r="B288" t="s">
        <v>38</v>
      </c>
      <c r="C288">
        <v>0</v>
      </c>
      <c r="D288">
        <v>0</v>
      </c>
      <c r="E288">
        <v>0</v>
      </c>
      <c r="F288">
        <v>0</v>
      </c>
      <c r="G288">
        <v>0</v>
      </c>
    </row>
    <row r="289" spans="1:7" x14ac:dyDescent="0.3">
      <c r="A289" t="s">
        <v>8840</v>
      </c>
      <c r="B289" t="s">
        <v>38</v>
      </c>
      <c r="C289">
        <v>0</v>
      </c>
      <c r="D289">
        <v>0</v>
      </c>
      <c r="E289">
        <v>0</v>
      </c>
      <c r="F289">
        <v>0</v>
      </c>
      <c r="G289">
        <v>0</v>
      </c>
    </row>
    <row r="290" spans="1:7" x14ac:dyDescent="0.3">
      <c r="A290" t="s">
        <v>8841</v>
      </c>
      <c r="B290" t="s">
        <v>38</v>
      </c>
      <c r="C290">
        <v>0</v>
      </c>
      <c r="D290">
        <v>0</v>
      </c>
      <c r="E290">
        <v>0</v>
      </c>
      <c r="F290">
        <v>0</v>
      </c>
      <c r="G290">
        <v>0</v>
      </c>
    </row>
    <row r="291" spans="1:7" x14ac:dyDescent="0.3">
      <c r="A291" t="s">
        <v>8841</v>
      </c>
      <c r="B291" t="s">
        <v>38</v>
      </c>
      <c r="C291">
        <v>0</v>
      </c>
      <c r="D291">
        <v>0</v>
      </c>
      <c r="E291">
        <v>0</v>
      </c>
      <c r="F291">
        <v>0</v>
      </c>
      <c r="G291">
        <v>0</v>
      </c>
    </row>
    <row r="292" spans="1:7" x14ac:dyDescent="0.3">
      <c r="A292" t="s">
        <v>8842</v>
      </c>
      <c r="B292" t="s">
        <v>38</v>
      </c>
      <c r="C292">
        <v>0</v>
      </c>
      <c r="D292">
        <v>0</v>
      </c>
      <c r="E292">
        <v>0</v>
      </c>
      <c r="F292">
        <v>0</v>
      </c>
      <c r="G292">
        <v>0</v>
      </c>
    </row>
    <row r="293" spans="1:7" x14ac:dyDescent="0.3">
      <c r="A293" t="s">
        <v>8843</v>
      </c>
      <c r="B293" t="s">
        <v>38</v>
      </c>
      <c r="C293">
        <v>0</v>
      </c>
      <c r="D293">
        <v>0</v>
      </c>
      <c r="E293">
        <v>0</v>
      </c>
      <c r="F293">
        <v>0</v>
      </c>
      <c r="G293">
        <v>0</v>
      </c>
    </row>
    <row r="294" spans="1:7" x14ac:dyDescent="0.3">
      <c r="A294" t="s">
        <v>8843</v>
      </c>
      <c r="B294" t="s">
        <v>38</v>
      </c>
      <c r="C294">
        <v>0</v>
      </c>
      <c r="D294">
        <v>0</v>
      </c>
      <c r="E294">
        <v>0</v>
      </c>
      <c r="F294">
        <v>0</v>
      </c>
      <c r="G294">
        <v>0</v>
      </c>
    </row>
    <row r="295" spans="1:7" x14ac:dyDescent="0.3">
      <c r="A295" t="s">
        <v>8844</v>
      </c>
      <c r="B295" t="s">
        <v>38</v>
      </c>
      <c r="C295">
        <v>0</v>
      </c>
      <c r="D295">
        <v>0</v>
      </c>
      <c r="E295">
        <v>0</v>
      </c>
      <c r="F295">
        <v>0</v>
      </c>
      <c r="G295">
        <v>0</v>
      </c>
    </row>
    <row r="296" spans="1:7" x14ac:dyDescent="0.3">
      <c r="A296" t="s">
        <v>8845</v>
      </c>
      <c r="B296" t="s">
        <v>38</v>
      </c>
      <c r="C296">
        <v>0</v>
      </c>
      <c r="D296">
        <v>0</v>
      </c>
      <c r="E296">
        <v>0</v>
      </c>
      <c r="F296">
        <v>0</v>
      </c>
      <c r="G296">
        <v>0</v>
      </c>
    </row>
    <row r="297" spans="1:7" x14ac:dyDescent="0.3">
      <c r="A297" t="s">
        <v>8846</v>
      </c>
      <c r="B297" t="s">
        <v>38</v>
      </c>
      <c r="C297">
        <v>0</v>
      </c>
      <c r="D297">
        <v>0</v>
      </c>
      <c r="E297">
        <v>0</v>
      </c>
      <c r="F297">
        <v>0</v>
      </c>
      <c r="G297">
        <v>0</v>
      </c>
    </row>
    <row r="298" spans="1:7" x14ac:dyDescent="0.3">
      <c r="A298" t="s">
        <v>8847</v>
      </c>
      <c r="B298" t="s">
        <v>38</v>
      </c>
      <c r="C298">
        <v>0</v>
      </c>
      <c r="D298">
        <v>0</v>
      </c>
      <c r="E298">
        <v>0</v>
      </c>
      <c r="F298">
        <v>0</v>
      </c>
      <c r="G298">
        <v>0</v>
      </c>
    </row>
    <row r="299" spans="1:7" x14ac:dyDescent="0.3">
      <c r="A299" t="s">
        <v>8848</v>
      </c>
      <c r="B299" t="s">
        <v>38</v>
      </c>
      <c r="C299">
        <v>0</v>
      </c>
      <c r="D299">
        <v>0</v>
      </c>
      <c r="E299">
        <v>0</v>
      </c>
      <c r="F299">
        <v>0</v>
      </c>
      <c r="G299">
        <v>0</v>
      </c>
    </row>
    <row r="300" spans="1:7" x14ac:dyDescent="0.3">
      <c r="A300" t="s">
        <v>8849</v>
      </c>
      <c r="B300" t="s">
        <v>38</v>
      </c>
      <c r="C300">
        <v>0</v>
      </c>
      <c r="D300">
        <v>0</v>
      </c>
      <c r="E300">
        <v>0</v>
      </c>
      <c r="F300">
        <v>0</v>
      </c>
      <c r="G300">
        <v>0</v>
      </c>
    </row>
    <row r="301" spans="1:7" x14ac:dyDescent="0.3">
      <c r="A301" t="s">
        <v>8849</v>
      </c>
      <c r="B301" t="s">
        <v>38</v>
      </c>
      <c r="C301">
        <v>0</v>
      </c>
      <c r="D301">
        <v>0</v>
      </c>
      <c r="E301">
        <v>0</v>
      </c>
      <c r="F301">
        <v>0</v>
      </c>
      <c r="G301">
        <v>0</v>
      </c>
    </row>
    <row r="302" spans="1:7" x14ac:dyDescent="0.3">
      <c r="A302" t="s">
        <v>8850</v>
      </c>
      <c r="B302" t="s">
        <v>38</v>
      </c>
      <c r="C302">
        <v>0</v>
      </c>
      <c r="D302">
        <v>0</v>
      </c>
      <c r="E302">
        <v>0</v>
      </c>
      <c r="F302">
        <v>0</v>
      </c>
      <c r="G302">
        <v>0</v>
      </c>
    </row>
    <row r="303" spans="1:7" x14ac:dyDescent="0.3">
      <c r="A303" t="s">
        <v>8851</v>
      </c>
      <c r="B303" t="s">
        <v>38</v>
      </c>
      <c r="C303">
        <v>0</v>
      </c>
      <c r="D303">
        <v>0</v>
      </c>
      <c r="E303">
        <v>0</v>
      </c>
      <c r="F303">
        <v>0</v>
      </c>
      <c r="G303">
        <v>0</v>
      </c>
    </row>
    <row r="304" spans="1:7" x14ac:dyDescent="0.3">
      <c r="A304" t="s">
        <v>8851</v>
      </c>
      <c r="B304" t="s">
        <v>38</v>
      </c>
      <c r="C304">
        <v>0</v>
      </c>
      <c r="D304">
        <v>0</v>
      </c>
      <c r="E304">
        <v>0</v>
      </c>
      <c r="F304">
        <v>0</v>
      </c>
      <c r="G304">
        <v>0</v>
      </c>
    </row>
    <row r="305" spans="1:7" x14ac:dyDescent="0.3">
      <c r="A305" t="s">
        <v>8852</v>
      </c>
      <c r="B305" t="s">
        <v>38</v>
      </c>
      <c r="C305">
        <v>0</v>
      </c>
      <c r="D305">
        <v>0</v>
      </c>
      <c r="E305">
        <v>0</v>
      </c>
      <c r="F305">
        <v>0</v>
      </c>
      <c r="G305">
        <v>0</v>
      </c>
    </row>
    <row r="306" spans="1:7" x14ac:dyDescent="0.3">
      <c r="A306" t="s">
        <v>8853</v>
      </c>
      <c r="B306" t="s">
        <v>38</v>
      </c>
      <c r="C306">
        <v>0</v>
      </c>
      <c r="D306">
        <v>0</v>
      </c>
      <c r="E306">
        <v>0</v>
      </c>
      <c r="F306">
        <v>0</v>
      </c>
      <c r="G306">
        <v>0</v>
      </c>
    </row>
    <row r="307" spans="1:7" x14ac:dyDescent="0.3">
      <c r="A307" t="s">
        <v>8854</v>
      </c>
      <c r="B307" t="s">
        <v>38</v>
      </c>
      <c r="C307">
        <v>0</v>
      </c>
      <c r="D307">
        <v>0</v>
      </c>
      <c r="E307">
        <v>0</v>
      </c>
      <c r="F307">
        <v>0</v>
      </c>
      <c r="G307">
        <v>0</v>
      </c>
    </row>
    <row r="308" spans="1:7" x14ac:dyDescent="0.3">
      <c r="A308" t="s">
        <v>8855</v>
      </c>
      <c r="B308" t="s">
        <v>38</v>
      </c>
      <c r="C308">
        <v>0</v>
      </c>
      <c r="D308">
        <v>0</v>
      </c>
      <c r="E308">
        <v>0</v>
      </c>
      <c r="F308">
        <v>0</v>
      </c>
      <c r="G308">
        <v>0</v>
      </c>
    </row>
    <row r="309" spans="1:7" x14ac:dyDescent="0.3">
      <c r="A309" t="s">
        <v>8855</v>
      </c>
      <c r="B309" t="s">
        <v>38</v>
      </c>
      <c r="C309">
        <v>0</v>
      </c>
      <c r="D309">
        <v>0</v>
      </c>
      <c r="E309">
        <v>0</v>
      </c>
      <c r="F309">
        <v>0</v>
      </c>
      <c r="G309">
        <v>0</v>
      </c>
    </row>
    <row r="310" spans="1:7" x14ac:dyDescent="0.3">
      <c r="A310" t="s">
        <v>8856</v>
      </c>
      <c r="B310" t="s">
        <v>38</v>
      </c>
      <c r="C310">
        <v>0</v>
      </c>
      <c r="D310">
        <v>0</v>
      </c>
      <c r="E310">
        <v>0</v>
      </c>
      <c r="F310">
        <v>0</v>
      </c>
      <c r="G310">
        <v>0</v>
      </c>
    </row>
    <row r="311" spans="1:7" x14ac:dyDescent="0.3">
      <c r="A311" t="s">
        <v>8857</v>
      </c>
      <c r="B311" t="s">
        <v>38</v>
      </c>
      <c r="C311">
        <v>0</v>
      </c>
      <c r="D311">
        <v>0</v>
      </c>
      <c r="E311">
        <v>0</v>
      </c>
      <c r="F311">
        <v>0</v>
      </c>
      <c r="G311">
        <v>0</v>
      </c>
    </row>
    <row r="312" spans="1:7" x14ac:dyDescent="0.3">
      <c r="A312" t="s">
        <v>8857</v>
      </c>
      <c r="B312" t="s">
        <v>38</v>
      </c>
      <c r="C312">
        <v>0</v>
      </c>
      <c r="D312">
        <v>0</v>
      </c>
      <c r="E312">
        <v>0</v>
      </c>
      <c r="F312">
        <v>0</v>
      </c>
      <c r="G312">
        <v>0</v>
      </c>
    </row>
    <row r="313" spans="1:7" x14ac:dyDescent="0.3">
      <c r="A313" t="s">
        <v>8858</v>
      </c>
      <c r="B313" t="s">
        <v>38</v>
      </c>
      <c r="C313">
        <v>0</v>
      </c>
      <c r="D313">
        <v>0</v>
      </c>
      <c r="E313">
        <v>0</v>
      </c>
      <c r="F313">
        <v>0</v>
      </c>
      <c r="G313">
        <v>0</v>
      </c>
    </row>
    <row r="314" spans="1:7" x14ac:dyDescent="0.3">
      <c r="A314" t="s">
        <v>8858</v>
      </c>
      <c r="B314" t="s">
        <v>38</v>
      </c>
      <c r="C314">
        <v>0</v>
      </c>
      <c r="D314">
        <v>0</v>
      </c>
      <c r="E314">
        <v>0</v>
      </c>
      <c r="F314">
        <v>0</v>
      </c>
      <c r="G314">
        <v>0</v>
      </c>
    </row>
    <row r="315" spans="1:7" x14ac:dyDescent="0.3">
      <c r="A315" t="s">
        <v>8859</v>
      </c>
      <c r="B315" t="s">
        <v>38</v>
      </c>
      <c r="C315">
        <v>0</v>
      </c>
      <c r="D315">
        <v>0</v>
      </c>
      <c r="E315">
        <v>0</v>
      </c>
      <c r="F315">
        <v>0</v>
      </c>
      <c r="G315">
        <v>0</v>
      </c>
    </row>
    <row r="316" spans="1:7" x14ac:dyDescent="0.3">
      <c r="A316" t="s">
        <v>8859</v>
      </c>
      <c r="B316" t="s">
        <v>38</v>
      </c>
      <c r="C316">
        <v>0</v>
      </c>
      <c r="D316">
        <v>0</v>
      </c>
      <c r="E316">
        <v>0</v>
      </c>
      <c r="F316">
        <v>0</v>
      </c>
      <c r="G316">
        <v>0</v>
      </c>
    </row>
    <row r="317" spans="1:7" x14ac:dyDescent="0.3">
      <c r="A317" t="s">
        <v>8860</v>
      </c>
      <c r="B317" t="s">
        <v>38</v>
      </c>
      <c r="C317">
        <v>0</v>
      </c>
      <c r="D317">
        <v>0</v>
      </c>
      <c r="E317">
        <v>0</v>
      </c>
      <c r="F317">
        <v>0</v>
      </c>
      <c r="G317">
        <v>0</v>
      </c>
    </row>
    <row r="318" spans="1:7" x14ac:dyDescent="0.3">
      <c r="A318" t="s">
        <v>8860</v>
      </c>
      <c r="B318" t="s">
        <v>38</v>
      </c>
      <c r="C318">
        <v>0</v>
      </c>
      <c r="D318">
        <v>0</v>
      </c>
      <c r="E318">
        <v>0</v>
      </c>
      <c r="F318">
        <v>0</v>
      </c>
      <c r="G318">
        <v>0</v>
      </c>
    </row>
    <row r="319" spans="1:7" x14ac:dyDescent="0.3">
      <c r="A319" t="s">
        <v>8861</v>
      </c>
      <c r="B319" t="s">
        <v>38</v>
      </c>
      <c r="C319">
        <v>0</v>
      </c>
      <c r="D319">
        <v>0</v>
      </c>
      <c r="E319">
        <v>0</v>
      </c>
      <c r="F319">
        <v>0</v>
      </c>
      <c r="G319">
        <v>0</v>
      </c>
    </row>
    <row r="320" spans="1:7" x14ac:dyDescent="0.3">
      <c r="A320" t="s">
        <v>8861</v>
      </c>
      <c r="B320" t="s">
        <v>38</v>
      </c>
      <c r="C320">
        <v>0</v>
      </c>
      <c r="D320">
        <v>0</v>
      </c>
      <c r="E320">
        <v>0</v>
      </c>
      <c r="F320">
        <v>0</v>
      </c>
      <c r="G320">
        <v>0</v>
      </c>
    </row>
    <row r="321" spans="1:7" x14ac:dyDescent="0.3">
      <c r="A321" t="s">
        <v>8862</v>
      </c>
      <c r="B321" t="s">
        <v>38</v>
      </c>
      <c r="C321">
        <v>0</v>
      </c>
      <c r="D321">
        <v>0</v>
      </c>
      <c r="E321">
        <v>0</v>
      </c>
      <c r="F321">
        <v>0</v>
      </c>
      <c r="G321">
        <v>0</v>
      </c>
    </row>
    <row r="322" spans="1:7" x14ac:dyDescent="0.3">
      <c r="A322" t="s">
        <v>8862</v>
      </c>
      <c r="B322" t="s">
        <v>38</v>
      </c>
      <c r="C322">
        <v>0</v>
      </c>
      <c r="D322">
        <v>0</v>
      </c>
      <c r="E322">
        <v>0</v>
      </c>
      <c r="F322">
        <v>0</v>
      </c>
      <c r="G322">
        <v>0</v>
      </c>
    </row>
    <row r="323" spans="1:7" x14ac:dyDescent="0.3">
      <c r="A323" t="s">
        <v>8863</v>
      </c>
      <c r="B323" t="s">
        <v>38</v>
      </c>
      <c r="C323">
        <v>0</v>
      </c>
      <c r="D323">
        <v>0</v>
      </c>
      <c r="E323">
        <v>0</v>
      </c>
      <c r="F323">
        <v>0</v>
      </c>
      <c r="G323">
        <v>0</v>
      </c>
    </row>
    <row r="324" spans="1:7" x14ac:dyDescent="0.3">
      <c r="A324" t="s">
        <v>8863</v>
      </c>
      <c r="B324" t="s">
        <v>38</v>
      </c>
      <c r="C324">
        <v>0</v>
      </c>
      <c r="D324">
        <v>0</v>
      </c>
      <c r="E324">
        <v>0</v>
      </c>
      <c r="F324">
        <v>0</v>
      </c>
      <c r="G324">
        <v>0</v>
      </c>
    </row>
    <row r="325" spans="1:7" x14ac:dyDescent="0.3">
      <c r="A325" t="s">
        <v>8864</v>
      </c>
      <c r="B325" t="s">
        <v>38</v>
      </c>
      <c r="C325">
        <v>0</v>
      </c>
      <c r="D325">
        <v>0</v>
      </c>
      <c r="E325">
        <v>0</v>
      </c>
      <c r="F325">
        <v>0</v>
      </c>
      <c r="G325">
        <v>0</v>
      </c>
    </row>
    <row r="326" spans="1:7" x14ac:dyDescent="0.3">
      <c r="A326" t="s">
        <v>8864</v>
      </c>
      <c r="B326" t="s">
        <v>38</v>
      </c>
      <c r="C326">
        <v>0</v>
      </c>
      <c r="D326">
        <v>0</v>
      </c>
      <c r="E326">
        <v>0</v>
      </c>
      <c r="F326">
        <v>0</v>
      </c>
      <c r="G326">
        <v>0</v>
      </c>
    </row>
    <row r="327" spans="1:7" x14ac:dyDescent="0.3">
      <c r="A327" t="s">
        <v>8865</v>
      </c>
      <c r="B327" t="s">
        <v>38</v>
      </c>
      <c r="C327">
        <v>0</v>
      </c>
      <c r="D327">
        <v>0</v>
      </c>
      <c r="E327">
        <v>0</v>
      </c>
      <c r="F327">
        <v>0</v>
      </c>
      <c r="G327">
        <v>0</v>
      </c>
    </row>
    <row r="328" spans="1:7" x14ac:dyDescent="0.3">
      <c r="A328" t="s">
        <v>8865</v>
      </c>
      <c r="B328" t="s">
        <v>38</v>
      </c>
      <c r="C328">
        <v>0</v>
      </c>
      <c r="D328">
        <v>0</v>
      </c>
      <c r="E328">
        <v>0</v>
      </c>
      <c r="F328">
        <v>0</v>
      </c>
      <c r="G328">
        <v>0</v>
      </c>
    </row>
    <row r="329" spans="1:7" x14ac:dyDescent="0.3">
      <c r="A329" t="s">
        <v>8866</v>
      </c>
      <c r="B329" t="s">
        <v>38</v>
      </c>
      <c r="C329">
        <v>0</v>
      </c>
      <c r="D329">
        <v>0</v>
      </c>
      <c r="E329">
        <v>0</v>
      </c>
      <c r="F329">
        <v>0</v>
      </c>
      <c r="G329">
        <v>0</v>
      </c>
    </row>
    <row r="330" spans="1:7" x14ac:dyDescent="0.3">
      <c r="A330" t="s">
        <v>8866</v>
      </c>
      <c r="B330" t="s">
        <v>38</v>
      </c>
      <c r="C330">
        <v>0</v>
      </c>
      <c r="D330">
        <v>0</v>
      </c>
      <c r="E330">
        <v>0</v>
      </c>
      <c r="F330">
        <v>0</v>
      </c>
      <c r="G330">
        <v>0</v>
      </c>
    </row>
    <row r="331" spans="1:7" x14ac:dyDescent="0.3">
      <c r="A331" t="s">
        <v>8867</v>
      </c>
      <c r="B331" t="s">
        <v>18</v>
      </c>
      <c r="C331">
        <v>4</v>
      </c>
      <c r="D331" s="5">
        <v>8300</v>
      </c>
      <c r="E331" s="5">
        <v>8300</v>
      </c>
      <c r="F331" s="5">
        <v>44300</v>
      </c>
      <c r="G331">
        <v>1</v>
      </c>
    </row>
    <row r="332" spans="1:7" x14ac:dyDescent="0.3">
      <c r="A332" t="s">
        <v>8868</v>
      </c>
      <c r="B332" t="s">
        <v>18</v>
      </c>
      <c r="C332">
        <v>1</v>
      </c>
      <c r="D332">
        <v>750</v>
      </c>
      <c r="E332">
        <v>750</v>
      </c>
      <c r="F332">
        <v>750</v>
      </c>
      <c r="G332">
        <v>0</v>
      </c>
    </row>
    <row r="333" spans="1:7" x14ac:dyDescent="0.3">
      <c r="A333" t="s">
        <v>8869</v>
      </c>
      <c r="B333" t="s">
        <v>18</v>
      </c>
      <c r="C333">
        <v>0</v>
      </c>
      <c r="D333">
        <v>0</v>
      </c>
      <c r="E333">
        <v>0</v>
      </c>
      <c r="F333">
        <v>0</v>
      </c>
      <c r="G333">
        <v>0</v>
      </c>
    </row>
    <row r="334" spans="1:7" x14ac:dyDescent="0.3">
      <c r="A334" t="s">
        <v>8870</v>
      </c>
      <c r="B334" t="s">
        <v>18</v>
      </c>
      <c r="C334">
        <v>3</v>
      </c>
      <c r="D334" s="5">
        <v>-4600</v>
      </c>
      <c r="E334">
        <v>0</v>
      </c>
      <c r="F334" s="5">
        <v>21650</v>
      </c>
      <c r="G334">
        <v>3</v>
      </c>
    </row>
    <row r="335" spans="1:7" x14ac:dyDescent="0.3">
      <c r="A335" t="s">
        <v>8871</v>
      </c>
      <c r="B335" t="s">
        <v>18</v>
      </c>
      <c r="C335">
        <v>0</v>
      </c>
      <c r="D335">
        <v>0</v>
      </c>
      <c r="E335">
        <v>0</v>
      </c>
      <c r="F335">
        <v>0</v>
      </c>
      <c r="G335">
        <v>0</v>
      </c>
    </row>
    <row r="336" spans="1:7" x14ac:dyDescent="0.3">
      <c r="A336" t="s">
        <v>8872</v>
      </c>
      <c r="B336" t="s">
        <v>9</v>
      </c>
      <c r="C336">
        <v>0</v>
      </c>
      <c r="D336">
        <v>0</v>
      </c>
      <c r="E336">
        <v>0</v>
      </c>
      <c r="F336">
        <v>0</v>
      </c>
      <c r="G336">
        <v>0</v>
      </c>
    </row>
    <row r="337" spans="1:7" x14ac:dyDescent="0.3">
      <c r="A337" t="s">
        <v>8873</v>
      </c>
      <c r="B337" t="s">
        <v>9</v>
      </c>
      <c r="C337">
        <v>0</v>
      </c>
      <c r="D337">
        <v>0</v>
      </c>
      <c r="E337">
        <v>0</v>
      </c>
      <c r="F337">
        <v>0</v>
      </c>
      <c r="G337">
        <v>0</v>
      </c>
    </row>
    <row r="338" spans="1:7" x14ac:dyDescent="0.3">
      <c r="A338" t="s">
        <v>8874</v>
      </c>
      <c r="B338" t="s">
        <v>9</v>
      </c>
      <c r="C338">
        <v>1</v>
      </c>
      <c r="D338" s="5">
        <v>9150</v>
      </c>
      <c r="E338" s="5">
        <v>9150</v>
      </c>
      <c r="F338" s="5">
        <v>9150</v>
      </c>
      <c r="G338">
        <v>0</v>
      </c>
    </row>
    <row r="339" spans="1:7" x14ac:dyDescent="0.3">
      <c r="A339" t="s">
        <v>8875</v>
      </c>
      <c r="B339" t="s">
        <v>10</v>
      </c>
      <c r="C339">
        <v>0</v>
      </c>
      <c r="D339">
        <v>0</v>
      </c>
      <c r="E339">
        <v>0</v>
      </c>
      <c r="F339">
        <v>0</v>
      </c>
      <c r="G339">
        <v>0</v>
      </c>
    </row>
    <row r="340" spans="1:7" x14ac:dyDescent="0.3">
      <c r="A340" t="s">
        <v>8876</v>
      </c>
      <c r="B340" t="s">
        <v>9</v>
      </c>
      <c r="C340">
        <v>2</v>
      </c>
      <c r="D340" s="5">
        <v>31400</v>
      </c>
      <c r="E340" s="5">
        <v>31400</v>
      </c>
      <c r="F340" s="5">
        <v>31400</v>
      </c>
      <c r="G340">
        <v>0</v>
      </c>
    </row>
    <row r="341" spans="1:7" x14ac:dyDescent="0.3">
      <c r="A341" t="s">
        <v>8877</v>
      </c>
      <c r="B341" t="s">
        <v>10</v>
      </c>
      <c r="C341">
        <v>0</v>
      </c>
      <c r="D341">
        <v>0</v>
      </c>
      <c r="E341">
        <v>0</v>
      </c>
      <c r="F341">
        <v>0</v>
      </c>
      <c r="G341">
        <v>0</v>
      </c>
    </row>
    <row r="342" spans="1:7" x14ac:dyDescent="0.3">
      <c r="A342" t="s">
        <v>8878</v>
      </c>
      <c r="B342" t="s">
        <v>10</v>
      </c>
      <c r="C342">
        <v>0</v>
      </c>
      <c r="D342">
        <v>0</v>
      </c>
      <c r="E342">
        <v>0</v>
      </c>
      <c r="F342">
        <v>0</v>
      </c>
      <c r="G342">
        <v>0</v>
      </c>
    </row>
    <row r="343" spans="1:7" x14ac:dyDescent="0.3">
      <c r="A343" t="s">
        <v>8879</v>
      </c>
      <c r="B343" t="s">
        <v>10</v>
      </c>
      <c r="C343">
        <v>4</v>
      </c>
      <c r="D343" s="5">
        <v>18300</v>
      </c>
      <c r="E343" s="5">
        <v>18300</v>
      </c>
      <c r="F343" s="5">
        <v>69300</v>
      </c>
      <c r="G343">
        <v>0</v>
      </c>
    </row>
    <row r="344" spans="1:7" x14ac:dyDescent="0.3">
      <c r="A344" t="s">
        <v>8880</v>
      </c>
      <c r="B344" t="s">
        <v>10</v>
      </c>
      <c r="C344">
        <v>1</v>
      </c>
      <c r="D344">
        <v>100</v>
      </c>
      <c r="E344">
        <v>100</v>
      </c>
      <c r="F344" s="5">
        <v>12100</v>
      </c>
      <c r="G344">
        <v>0</v>
      </c>
    </row>
    <row r="345" spans="1:7" x14ac:dyDescent="0.3">
      <c r="A345" t="s">
        <v>8881</v>
      </c>
      <c r="B345" t="s">
        <v>10</v>
      </c>
      <c r="C345">
        <v>0</v>
      </c>
      <c r="D345">
        <v>0</v>
      </c>
      <c r="E345">
        <v>0</v>
      </c>
      <c r="F345">
        <v>0</v>
      </c>
      <c r="G345">
        <v>0</v>
      </c>
    </row>
    <row r="346" spans="1:7" x14ac:dyDescent="0.3">
      <c r="A346" t="s">
        <v>8882</v>
      </c>
      <c r="B346" t="s">
        <v>9</v>
      </c>
      <c r="C346">
        <v>0</v>
      </c>
      <c r="D346">
        <v>0</v>
      </c>
      <c r="E346">
        <v>0</v>
      </c>
      <c r="F346">
        <v>0</v>
      </c>
      <c r="G346">
        <v>0</v>
      </c>
    </row>
    <row r="347" spans="1:7" x14ac:dyDescent="0.3">
      <c r="A347" t="s">
        <v>8883</v>
      </c>
      <c r="B347" t="s">
        <v>10</v>
      </c>
      <c r="C347">
        <v>0</v>
      </c>
      <c r="D347">
        <v>0</v>
      </c>
      <c r="E347">
        <v>0</v>
      </c>
      <c r="F347">
        <v>0</v>
      </c>
      <c r="G347">
        <v>0</v>
      </c>
    </row>
    <row r="348" spans="1:7" x14ac:dyDescent="0.3">
      <c r="A348" t="s">
        <v>8884</v>
      </c>
      <c r="B348" t="s">
        <v>10</v>
      </c>
      <c r="C348">
        <v>0</v>
      </c>
      <c r="D348">
        <v>0</v>
      </c>
      <c r="E348">
        <v>0</v>
      </c>
      <c r="F348">
        <v>0</v>
      </c>
      <c r="G348">
        <v>0</v>
      </c>
    </row>
    <row r="349" spans="1:7" x14ac:dyDescent="0.3">
      <c r="A349" t="s">
        <v>8885</v>
      </c>
      <c r="B349" t="s">
        <v>10</v>
      </c>
      <c r="C349">
        <v>1</v>
      </c>
      <c r="D349" s="5">
        <v>5500</v>
      </c>
      <c r="E349" s="5">
        <v>5500</v>
      </c>
      <c r="F349" s="5">
        <v>5500</v>
      </c>
      <c r="G349">
        <v>0</v>
      </c>
    </row>
    <row r="350" spans="1:7" x14ac:dyDescent="0.3">
      <c r="A350" t="s">
        <v>8886</v>
      </c>
      <c r="B350" t="s">
        <v>9</v>
      </c>
      <c r="C350">
        <v>2</v>
      </c>
      <c r="D350" s="5">
        <v>-4810</v>
      </c>
      <c r="E350">
        <v>0</v>
      </c>
      <c r="F350" s="5">
        <v>10190</v>
      </c>
      <c r="G350">
        <v>2</v>
      </c>
    </row>
    <row r="351" spans="1:7" x14ac:dyDescent="0.3">
      <c r="A351" t="s">
        <v>8887</v>
      </c>
      <c r="B351" t="s">
        <v>9</v>
      </c>
      <c r="C351">
        <v>3</v>
      </c>
      <c r="D351">
        <v>113</v>
      </c>
      <c r="E351" s="5">
        <v>1112</v>
      </c>
      <c r="F351" s="5">
        <v>11030</v>
      </c>
      <c r="G351">
        <v>2</v>
      </c>
    </row>
    <row r="352" spans="1:7" x14ac:dyDescent="0.3">
      <c r="A352" t="s">
        <v>8888</v>
      </c>
      <c r="B352" t="s">
        <v>9</v>
      </c>
      <c r="C352">
        <v>2</v>
      </c>
      <c r="D352" s="5">
        <v>34245</v>
      </c>
      <c r="E352" s="5">
        <v>34245</v>
      </c>
      <c r="F352" s="5">
        <v>34245</v>
      </c>
      <c r="G352">
        <v>0</v>
      </c>
    </row>
    <row r="353" spans="1:7" x14ac:dyDescent="0.3">
      <c r="A353" t="s">
        <v>8889</v>
      </c>
      <c r="B353" t="s">
        <v>9</v>
      </c>
      <c r="C353">
        <v>6</v>
      </c>
      <c r="D353" s="5">
        <v>-7700</v>
      </c>
      <c r="E353" s="5">
        <v>2100</v>
      </c>
      <c r="F353" s="5">
        <v>133550</v>
      </c>
      <c r="G353">
        <v>5</v>
      </c>
    </row>
    <row r="354" spans="1:7" x14ac:dyDescent="0.3">
      <c r="A354" t="s">
        <v>8890</v>
      </c>
      <c r="B354" t="s">
        <v>9</v>
      </c>
      <c r="C354">
        <v>0</v>
      </c>
      <c r="D354">
        <v>0</v>
      </c>
      <c r="E354">
        <v>0</v>
      </c>
      <c r="F354">
        <v>0</v>
      </c>
      <c r="G354">
        <v>0</v>
      </c>
    </row>
    <row r="355" spans="1:7" x14ac:dyDescent="0.3">
      <c r="A355" t="s">
        <v>8891</v>
      </c>
      <c r="B355" t="s">
        <v>9</v>
      </c>
      <c r="C355">
        <v>0</v>
      </c>
      <c r="D355">
        <v>0</v>
      </c>
      <c r="E355">
        <v>0</v>
      </c>
      <c r="F355">
        <v>0</v>
      </c>
      <c r="G355">
        <v>0</v>
      </c>
    </row>
    <row r="356" spans="1:7" x14ac:dyDescent="0.3">
      <c r="A356" t="s">
        <v>8892</v>
      </c>
      <c r="B356" t="s">
        <v>9</v>
      </c>
      <c r="C356">
        <v>2</v>
      </c>
      <c r="D356" s="5">
        <v>39950</v>
      </c>
      <c r="E356" s="5">
        <v>39950</v>
      </c>
      <c r="F356" s="5">
        <v>39950</v>
      </c>
      <c r="G356">
        <v>0</v>
      </c>
    </row>
    <row r="357" spans="1:7" x14ac:dyDescent="0.3">
      <c r="A357" t="s">
        <v>8893</v>
      </c>
      <c r="B357" t="s">
        <v>9</v>
      </c>
      <c r="C357">
        <v>0</v>
      </c>
      <c r="D357">
        <v>0</v>
      </c>
      <c r="E357">
        <v>0</v>
      </c>
      <c r="F357">
        <v>0</v>
      </c>
      <c r="G357">
        <v>0</v>
      </c>
    </row>
    <row r="358" spans="1:7" x14ac:dyDescent="0.3">
      <c r="A358" t="s">
        <v>8894</v>
      </c>
      <c r="B358" t="s">
        <v>10</v>
      </c>
      <c r="C358">
        <v>0</v>
      </c>
      <c r="D358">
        <v>0</v>
      </c>
      <c r="E358">
        <v>0</v>
      </c>
      <c r="F358">
        <v>0</v>
      </c>
      <c r="G358">
        <v>0</v>
      </c>
    </row>
    <row r="359" spans="1:7" x14ac:dyDescent="0.3">
      <c r="A359" t="s">
        <v>8895</v>
      </c>
      <c r="B359" t="s">
        <v>10</v>
      </c>
      <c r="C359">
        <v>3</v>
      </c>
      <c r="D359">
        <v>0</v>
      </c>
      <c r="E359" s="5">
        <v>3500</v>
      </c>
      <c r="F359" s="5">
        <v>45000</v>
      </c>
      <c r="G359">
        <v>2</v>
      </c>
    </row>
    <row r="360" spans="1:7" x14ac:dyDescent="0.3">
      <c r="A360" t="s">
        <v>8896</v>
      </c>
      <c r="B360" t="s">
        <v>10</v>
      </c>
      <c r="C360">
        <v>0</v>
      </c>
      <c r="D360">
        <v>0</v>
      </c>
      <c r="E360">
        <v>0</v>
      </c>
      <c r="F360">
        <v>0</v>
      </c>
      <c r="G360">
        <v>0</v>
      </c>
    </row>
    <row r="361" spans="1:7" x14ac:dyDescent="0.3">
      <c r="A361" t="s">
        <v>8897</v>
      </c>
      <c r="B361" t="s">
        <v>10</v>
      </c>
      <c r="C361">
        <v>1</v>
      </c>
      <c r="D361" s="5">
        <v>22250</v>
      </c>
      <c r="E361" s="5">
        <v>22250</v>
      </c>
      <c r="F361" s="5">
        <v>22250</v>
      </c>
      <c r="G361">
        <v>0</v>
      </c>
    </row>
    <row r="362" spans="1:7" x14ac:dyDescent="0.3">
      <c r="A362" t="s">
        <v>8898</v>
      </c>
      <c r="B362" t="s">
        <v>9</v>
      </c>
      <c r="C362">
        <v>2</v>
      </c>
      <c r="D362" s="5">
        <v>10950</v>
      </c>
      <c r="E362" s="5">
        <v>10950</v>
      </c>
      <c r="F362" s="5">
        <v>10950</v>
      </c>
      <c r="G362">
        <v>0</v>
      </c>
    </row>
    <row r="363" spans="1:7" x14ac:dyDescent="0.3">
      <c r="A363" t="s">
        <v>8899</v>
      </c>
      <c r="B363" t="s">
        <v>9</v>
      </c>
      <c r="C363">
        <v>4</v>
      </c>
      <c r="D363" s="5">
        <v>-7000</v>
      </c>
      <c r="E363">
        <v>0</v>
      </c>
      <c r="F363" s="5">
        <v>55500</v>
      </c>
      <c r="G363">
        <v>4</v>
      </c>
    </row>
    <row r="364" spans="1:7" x14ac:dyDescent="0.3">
      <c r="A364" t="s">
        <v>8900</v>
      </c>
      <c r="B364" t="s">
        <v>9</v>
      </c>
      <c r="C364">
        <v>0</v>
      </c>
      <c r="D364">
        <v>0</v>
      </c>
      <c r="E364">
        <v>0</v>
      </c>
      <c r="F364">
        <v>0</v>
      </c>
      <c r="G364">
        <v>0</v>
      </c>
    </row>
    <row r="365" spans="1:7" x14ac:dyDescent="0.3">
      <c r="A365" t="s">
        <v>8901</v>
      </c>
      <c r="B365" t="s">
        <v>10</v>
      </c>
      <c r="C365">
        <v>0</v>
      </c>
      <c r="D365">
        <v>0</v>
      </c>
      <c r="E365">
        <v>0</v>
      </c>
      <c r="F365">
        <v>0</v>
      </c>
      <c r="G365">
        <v>0</v>
      </c>
    </row>
    <row r="366" spans="1:7" x14ac:dyDescent="0.3">
      <c r="A366" t="s">
        <v>8902</v>
      </c>
      <c r="B366" t="s">
        <v>9</v>
      </c>
      <c r="C366">
        <v>2</v>
      </c>
      <c r="D366" s="5">
        <v>8550</v>
      </c>
      <c r="E366" s="5">
        <v>8550</v>
      </c>
      <c r="F366" s="5">
        <v>8550</v>
      </c>
      <c r="G366">
        <v>0</v>
      </c>
    </row>
    <row r="367" spans="1:7" x14ac:dyDescent="0.3">
      <c r="A367" t="s">
        <v>8903</v>
      </c>
      <c r="B367" t="s">
        <v>9</v>
      </c>
      <c r="C367">
        <v>0</v>
      </c>
      <c r="D367">
        <v>0</v>
      </c>
      <c r="E367">
        <v>0</v>
      </c>
      <c r="F367">
        <v>0</v>
      </c>
      <c r="G367">
        <v>0</v>
      </c>
    </row>
    <row r="368" spans="1:7" x14ac:dyDescent="0.3">
      <c r="A368" t="s">
        <v>8904</v>
      </c>
      <c r="B368" t="s">
        <v>10</v>
      </c>
      <c r="C368">
        <v>1</v>
      </c>
      <c r="D368" s="5">
        <v>5275</v>
      </c>
      <c r="E368" s="5">
        <v>5275</v>
      </c>
      <c r="F368" s="5">
        <v>5275</v>
      </c>
      <c r="G368">
        <v>0</v>
      </c>
    </row>
    <row r="369" spans="1:7" x14ac:dyDescent="0.3">
      <c r="A369" t="s">
        <v>8905</v>
      </c>
      <c r="B369" t="s">
        <v>10</v>
      </c>
      <c r="C369">
        <v>8</v>
      </c>
      <c r="D369" s="5">
        <v>-17000</v>
      </c>
      <c r="E369">
        <v>0</v>
      </c>
      <c r="F369" s="5">
        <v>115500</v>
      </c>
      <c r="G369">
        <v>8</v>
      </c>
    </row>
    <row r="370" spans="1:7" x14ac:dyDescent="0.3">
      <c r="A370" t="s">
        <v>8906</v>
      </c>
      <c r="B370" t="s">
        <v>9</v>
      </c>
      <c r="C370">
        <v>2</v>
      </c>
      <c r="D370" s="5">
        <v>6350</v>
      </c>
      <c r="E370" s="5">
        <v>6350</v>
      </c>
      <c r="F370" s="5">
        <v>6350</v>
      </c>
      <c r="G370">
        <v>0</v>
      </c>
    </row>
    <row r="371" spans="1:7" x14ac:dyDescent="0.3">
      <c r="A371" t="s">
        <v>8907</v>
      </c>
      <c r="B371" t="s">
        <v>10</v>
      </c>
      <c r="C371">
        <v>5</v>
      </c>
      <c r="D371" s="5">
        <v>66200</v>
      </c>
      <c r="E371" s="5">
        <v>66200</v>
      </c>
      <c r="F371" s="5">
        <v>66200</v>
      </c>
      <c r="G371">
        <v>0</v>
      </c>
    </row>
    <row r="372" spans="1:7" x14ac:dyDescent="0.3">
      <c r="A372" t="s">
        <v>8908</v>
      </c>
      <c r="B372" t="s">
        <v>10</v>
      </c>
      <c r="C372">
        <v>5</v>
      </c>
      <c r="D372" s="5">
        <v>3039</v>
      </c>
      <c r="E372" s="5">
        <v>7875</v>
      </c>
      <c r="F372" s="5">
        <v>73600</v>
      </c>
      <c r="G372">
        <v>4</v>
      </c>
    </row>
    <row r="373" spans="1:7" x14ac:dyDescent="0.3">
      <c r="A373" t="s">
        <v>8909</v>
      </c>
      <c r="B373" t="s">
        <v>10</v>
      </c>
      <c r="C373">
        <v>0</v>
      </c>
      <c r="D373">
        <v>0</v>
      </c>
      <c r="E373">
        <v>0</v>
      </c>
      <c r="F373">
        <v>0</v>
      </c>
      <c r="G373">
        <v>0</v>
      </c>
    </row>
    <row r="374" spans="1:7" x14ac:dyDescent="0.3">
      <c r="A374" t="s">
        <v>8910</v>
      </c>
      <c r="B374" t="s">
        <v>10</v>
      </c>
      <c r="C374">
        <v>0</v>
      </c>
      <c r="D374">
        <v>0</v>
      </c>
      <c r="E374">
        <v>0</v>
      </c>
      <c r="F374">
        <v>0</v>
      </c>
      <c r="G374">
        <v>0</v>
      </c>
    </row>
    <row r="375" spans="1:7" x14ac:dyDescent="0.3">
      <c r="A375" t="s">
        <v>8911</v>
      </c>
      <c r="B375" t="s">
        <v>9</v>
      </c>
      <c r="C375">
        <v>0</v>
      </c>
      <c r="D375">
        <v>0</v>
      </c>
      <c r="E375">
        <v>0</v>
      </c>
      <c r="F375">
        <v>0</v>
      </c>
      <c r="G375">
        <v>0</v>
      </c>
    </row>
    <row r="376" spans="1:7" x14ac:dyDescent="0.3">
      <c r="A376" t="s">
        <v>8912</v>
      </c>
      <c r="B376" t="s">
        <v>9</v>
      </c>
      <c r="C376">
        <v>0</v>
      </c>
      <c r="D376">
        <v>0</v>
      </c>
      <c r="E376">
        <v>0</v>
      </c>
      <c r="F376">
        <v>0</v>
      </c>
      <c r="G376">
        <v>0</v>
      </c>
    </row>
    <row r="377" spans="1:7" x14ac:dyDescent="0.3">
      <c r="A377" t="s">
        <v>8913</v>
      </c>
      <c r="B377" t="s">
        <v>10</v>
      </c>
      <c r="C377">
        <v>0</v>
      </c>
      <c r="D377">
        <v>0</v>
      </c>
      <c r="E377">
        <v>0</v>
      </c>
      <c r="F377">
        <v>0</v>
      </c>
      <c r="G377">
        <v>0</v>
      </c>
    </row>
    <row r="378" spans="1:7" x14ac:dyDescent="0.3">
      <c r="A378" t="s">
        <v>8914</v>
      </c>
      <c r="B378" t="s">
        <v>9</v>
      </c>
      <c r="C378">
        <v>0</v>
      </c>
      <c r="D378">
        <v>0</v>
      </c>
      <c r="E378">
        <v>0</v>
      </c>
      <c r="F378">
        <v>0</v>
      </c>
      <c r="G378">
        <v>0</v>
      </c>
    </row>
    <row r="379" spans="1:7" x14ac:dyDescent="0.3">
      <c r="A379" t="s">
        <v>8915</v>
      </c>
      <c r="B379" t="s">
        <v>10</v>
      </c>
      <c r="C379">
        <v>2</v>
      </c>
      <c r="D379" s="5">
        <v>33450</v>
      </c>
      <c r="E379" s="5">
        <v>33450</v>
      </c>
      <c r="F379" s="5">
        <v>33450</v>
      </c>
      <c r="G379">
        <v>0</v>
      </c>
    </row>
    <row r="380" spans="1:7" x14ac:dyDescent="0.3">
      <c r="A380" t="s">
        <v>8916</v>
      </c>
      <c r="B380" t="s">
        <v>10</v>
      </c>
      <c r="C380">
        <v>5</v>
      </c>
      <c r="D380" s="5">
        <v>9107</v>
      </c>
      <c r="E380" s="5">
        <v>9488</v>
      </c>
      <c r="F380" s="5">
        <v>41150</v>
      </c>
      <c r="G380">
        <v>1</v>
      </c>
    </row>
    <row r="381" spans="1:7" x14ac:dyDescent="0.3">
      <c r="A381" t="s">
        <v>8917</v>
      </c>
      <c r="B381" t="s">
        <v>10</v>
      </c>
      <c r="C381">
        <v>0</v>
      </c>
      <c r="D381">
        <v>0</v>
      </c>
      <c r="E381">
        <v>0</v>
      </c>
      <c r="F381">
        <v>0</v>
      </c>
      <c r="G381">
        <v>0</v>
      </c>
    </row>
    <row r="382" spans="1:7" x14ac:dyDescent="0.3">
      <c r="A382" t="s">
        <v>8918</v>
      </c>
      <c r="B382" t="s">
        <v>10</v>
      </c>
      <c r="C382">
        <v>1</v>
      </c>
      <c r="D382" s="5">
        <v>-1680</v>
      </c>
      <c r="E382">
        <v>0</v>
      </c>
      <c r="F382" s="5">
        <v>7070</v>
      </c>
      <c r="G382">
        <v>1</v>
      </c>
    </row>
    <row r="383" spans="1:7" x14ac:dyDescent="0.3">
      <c r="A383" t="s">
        <v>8919</v>
      </c>
      <c r="B383" t="s">
        <v>10</v>
      </c>
      <c r="C383">
        <v>4</v>
      </c>
      <c r="D383" s="5">
        <v>37680</v>
      </c>
      <c r="E383" s="5">
        <v>37680</v>
      </c>
      <c r="F383" s="5">
        <v>37680</v>
      </c>
      <c r="G383">
        <v>0</v>
      </c>
    </row>
    <row r="384" spans="1:7" x14ac:dyDescent="0.3">
      <c r="A384" t="s">
        <v>8920</v>
      </c>
      <c r="B384" t="s">
        <v>9</v>
      </c>
      <c r="C384">
        <v>0</v>
      </c>
      <c r="D384">
        <v>0</v>
      </c>
      <c r="E384">
        <v>0</v>
      </c>
      <c r="F384">
        <v>0</v>
      </c>
      <c r="G384">
        <v>0</v>
      </c>
    </row>
    <row r="385" spans="1:7" x14ac:dyDescent="0.3">
      <c r="A385" t="s">
        <v>8921</v>
      </c>
      <c r="B385" t="s">
        <v>10</v>
      </c>
      <c r="C385">
        <v>5</v>
      </c>
      <c r="D385" s="5">
        <v>-2150</v>
      </c>
      <c r="E385">
        <v>0</v>
      </c>
      <c r="F385" s="5">
        <v>82850</v>
      </c>
      <c r="G385">
        <v>5</v>
      </c>
    </row>
    <row r="386" spans="1:7" x14ac:dyDescent="0.3">
      <c r="A386" t="s">
        <v>8922</v>
      </c>
      <c r="B386" t="s">
        <v>10</v>
      </c>
      <c r="C386">
        <v>1</v>
      </c>
      <c r="D386" s="5">
        <v>4850</v>
      </c>
      <c r="E386" s="5">
        <v>4850</v>
      </c>
      <c r="F386" s="5">
        <v>4850</v>
      </c>
      <c r="G386">
        <v>0</v>
      </c>
    </row>
    <row r="387" spans="1:7" x14ac:dyDescent="0.3">
      <c r="A387" t="s">
        <v>8923</v>
      </c>
      <c r="B387" t="s">
        <v>9</v>
      </c>
      <c r="C387">
        <v>4</v>
      </c>
      <c r="D387" s="5">
        <v>-9863</v>
      </c>
      <c r="E387">
        <v>0</v>
      </c>
      <c r="F387" s="5">
        <v>13550</v>
      </c>
      <c r="G387">
        <v>4</v>
      </c>
    </row>
    <row r="388" spans="1:7" x14ac:dyDescent="0.3">
      <c r="A388" t="s">
        <v>8924</v>
      </c>
      <c r="B388" t="s">
        <v>10</v>
      </c>
      <c r="C388">
        <v>3</v>
      </c>
      <c r="D388" s="5">
        <v>31700</v>
      </c>
      <c r="E388" s="5">
        <v>31700</v>
      </c>
      <c r="F388" s="5">
        <v>31700</v>
      </c>
      <c r="G388">
        <v>0</v>
      </c>
    </row>
    <row r="389" spans="1:7" x14ac:dyDescent="0.3">
      <c r="A389" t="s">
        <v>8925</v>
      </c>
      <c r="B389" t="s">
        <v>10</v>
      </c>
      <c r="C389">
        <v>1</v>
      </c>
      <c r="D389" s="5">
        <v>2750</v>
      </c>
      <c r="E389" s="5">
        <v>2750</v>
      </c>
      <c r="F389" s="5">
        <v>4500</v>
      </c>
      <c r="G389">
        <v>0</v>
      </c>
    </row>
    <row r="390" spans="1:7" x14ac:dyDescent="0.3">
      <c r="A390" t="s">
        <v>8926</v>
      </c>
      <c r="B390" t="s">
        <v>10</v>
      </c>
      <c r="C390">
        <v>0</v>
      </c>
      <c r="D390">
        <v>0</v>
      </c>
      <c r="E390">
        <v>0</v>
      </c>
      <c r="F390">
        <v>0</v>
      </c>
      <c r="G390">
        <v>0</v>
      </c>
    </row>
    <row r="391" spans="1:7" x14ac:dyDescent="0.3">
      <c r="A391" t="s">
        <v>8927</v>
      </c>
      <c r="B391" t="s">
        <v>9</v>
      </c>
      <c r="C391">
        <v>2</v>
      </c>
      <c r="D391" s="5">
        <v>22150</v>
      </c>
      <c r="E391" s="5">
        <v>22150</v>
      </c>
      <c r="F391" s="5">
        <v>22150</v>
      </c>
      <c r="G391">
        <v>0</v>
      </c>
    </row>
    <row r="392" spans="1:7" x14ac:dyDescent="0.3">
      <c r="A392" t="s">
        <v>8928</v>
      </c>
      <c r="B392" t="s">
        <v>9</v>
      </c>
      <c r="C392">
        <v>2</v>
      </c>
      <c r="D392" s="5">
        <v>-1750</v>
      </c>
      <c r="E392">
        <v>0</v>
      </c>
      <c r="F392" s="5">
        <v>51750</v>
      </c>
      <c r="G392">
        <v>2</v>
      </c>
    </row>
    <row r="393" spans="1:7" x14ac:dyDescent="0.3">
      <c r="A393" t="s">
        <v>8929</v>
      </c>
      <c r="B393" t="s">
        <v>9</v>
      </c>
      <c r="C393">
        <v>0</v>
      </c>
      <c r="D393">
        <v>0</v>
      </c>
      <c r="E393">
        <v>0</v>
      </c>
      <c r="F393">
        <v>0</v>
      </c>
      <c r="G393">
        <v>0</v>
      </c>
    </row>
    <row r="394" spans="1:7" x14ac:dyDescent="0.3">
      <c r="A394" t="s">
        <v>8930</v>
      </c>
      <c r="B394" t="s">
        <v>9</v>
      </c>
      <c r="C394">
        <v>3</v>
      </c>
      <c r="D394">
        <v>-488</v>
      </c>
      <c r="E394" s="5">
        <v>1108</v>
      </c>
      <c r="F394" s="5">
        <v>37000</v>
      </c>
      <c r="G394">
        <v>1</v>
      </c>
    </row>
    <row r="395" spans="1:7" x14ac:dyDescent="0.3">
      <c r="A395" t="s">
        <v>8931</v>
      </c>
      <c r="B395" t="s">
        <v>9</v>
      </c>
      <c r="C395">
        <v>1</v>
      </c>
      <c r="D395" s="5">
        <v>19650</v>
      </c>
      <c r="E395" s="5">
        <v>19650</v>
      </c>
      <c r="F395" s="5">
        <v>19650</v>
      </c>
      <c r="G395">
        <v>0</v>
      </c>
    </row>
    <row r="396" spans="1:7" x14ac:dyDescent="0.3">
      <c r="A396" t="s">
        <v>8932</v>
      </c>
      <c r="B396" t="s">
        <v>9</v>
      </c>
      <c r="C396">
        <v>0</v>
      </c>
      <c r="D396">
        <v>0</v>
      </c>
      <c r="E396">
        <v>0</v>
      </c>
      <c r="F396">
        <v>0</v>
      </c>
      <c r="G396">
        <v>0</v>
      </c>
    </row>
    <row r="397" spans="1:7" x14ac:dyDescent="0.3">
      <c r="A397" t="s">
        <v>8933</v>
      </c>
      <c r="B397" t="s">
        <v>9</v>
      </c>
      <c r="C397">
        <v>0</v>
      </c>
      <c r="D397">
        <v>0</v>
      </c>
      <c r="E397">
        <v>0</v>
      </c>
      <c r="F397">
        <v>0</v>
      </c>
      <c r="G397">
        <v>0</v>
      </c>
    </row>
    <row r="398" spans="1:7" x14ac:dyDescent="0.3">
      <c r="A398" t="s">
        <v>8934</v>
      </c>
      <c r="B398" t="s">
        <v>9</v>
      </c>
      <c r="C398">
        <v>0</v>
      </c>
      <c r="D398">
        <v>0</v>
      </c>
      <c r="E398">
        <v>0</v>
      </c>
      <c r="F398">
        <v>0</v>
      </c>
      <c r="G398">
        <v>0</v>
      </c>
    </row>
    <row r="399" spans="1:7" x14ac:dyDescent="0.3">
      <c r="A399" t="s">
        <v>8935</v>
      </c>
      <c r="B399" t="s">
        <v>9</v>
      </c>
      <c r="C399">
        <v>3</v>
      </c>
      <c r="D399" s="5">
        <v>38450</v>
      </c>
      <c r="E399" s="5">
        <v>38450</v>
      </c>
      <c r="F399" s="5">
        <v>38450</v>
      </c>
      <c r="G399">
        <v>0</v>
      </c>
    </row>
    <row r="400" spans="1:7" x14ac:dyDescent="0.3">
      <c r="A400" t="s">
        <v>8936</v>
      </c>
      <c r="B400" t="s">
        <v>10</v>
      </c>
      <c r="C400">
        <v>3</v>
      </c>
      <c r="D400" s="5">
        <v>10900</v>
      </c>
      <c r="E400" s="5">
        <v>10900</v>
      </c>
      <c r="F400" s="5">
        <v>10900</v>
      </c>
      <c r="G400">
        <v>0</v>
      </c>
    </row>
    <row r="401" spans="1:7" x14ac:dyDescent="0.3">
      <c r="A401" t="s">
        <v>8937</v>
      </c>
      <c r="B401" t="s">
        <v>10</v>
      </c>
      <c r="C401">
        <v>0</v>
      </c>
      <c r="D401">
        <v>0</v>
      </c>
      <c r="E401">
        <v>0</v>
      </c>
      <c r="F401">
        <v>0</v>
      </c>
      <c r="G401">
        <v>0</v>
      </c>
    </row>
    <row r="402" spans="1:7" x14ac:dyDescent="0.3">
      <c r="A402" t="s">
        <v>8938</v>
      </c>
      <c r="B402" t="s">
        <v>10</v>
      </c>
      <c r="C402">
        <v>0</v>
      </c>
      <c r="D402">
        <v>0</v>
      </c>
      <c r="E402">
        <v>0</v>
      </c>
      <c r="F402">
        <v>0</v>
      </c>
      <c r="G402">
        <v>0</v>
      </c>
    </row>
    <row r="403" spans="1:7" x14ac:dyDescent="0.3">
      <c r="A403" t="s">
        <v>8939</v>
      </c>
      <c r="B403" t="s">
        <v>10</v>
      </c>
      <c r="C403">
        <v>1</v>
      </c>
      <c r="D403" s="5">
        <v>6100</v>
      </c>
      <c r="E403" s="5">
        <v>6100</v>
      </c>
      <c r="F403" s="5">
        <v>6100</v>
      </c>
      <c r="G403">
        <v>0</v>
      </c>
    </row>
    <row r="404" spans="1:7" x14ac:dyDescent="0.3">
      <c r="A404" t="s">
        <v>8940</v>
      </c>
      <c r="B404" t="s">
        <v>10</v>
      </c>
      <c r="C404">
        <v>0</v>
      </c>
      <c r="D404">
        <v>0</v>
      </c>
      <c r="E404">
        <v>0</v>
      </c>
      <c r="F404">
        <v>0</v>
      </c>
      <c r="G404">
        <v>0</v>
      </c>
    </row>
    <row r="405" spans="1:7" x14ac:dyDescent="0.3">
      <c r="A405" t="s">
        <v>8941</v>
      </c>
      <c r="B405" t="s">
        <v>10</v>
      </c>
      <c r="C405">
        <v>1</v>
      </c>
      <c r="D405" s="5">
        <v>4615</v>
      </c>
      <c r="E405" s="5">
        <v>4615</v>
      </c>
      <c r="F405" s="5">
        <v>4615</v>
      </c>
      <c r="G405">
        <v>0</v>
      </c>
    </row>
    <row r="406" spans="1:7" x14ac:dyDescent="0.3">
      <c r="A406" t="s">
        <v>8942</v>
      </c>
      <c r="B406" t="s">
        <v>9</v>
      </c>
      <c r="C406">
        <v>0</v>
      </c>
      <c r="D406">
        <v>0</v>
      </c>
      <c r="E406">
        <v>0</v>
      </c>
      <c r="F406">
        <v>0</v>
      </c>
      <c r="G406">
        <v>0</v>
      </c>
    </row>
    <row r="407" spans="1:7" x14ac:dyDescent="0.3">
      <c r="A407" t="s">
        <v>8943</v>
      </c>
      <c r="B407" t="s">
        <v>10</v>
      </c>
      <c r="C407">
        <v>0</v>
      </c>
      <c r="D407">
        <v>0</v>
      </c>
      <c r="E407">
        <v>0</v>
      </c>
      <c r="F407">
        <v>0</v>
      </c>
      <c r="G407">
        <v>0</v>
      </c>
    </row>
    <row r="408" spans="1:7" x14ac:dyDescent="0.3">
      <c r="A408" t="s">
        <v>8944</v>
      </c>
      <c r="B408" t="s">
        <v>9</v>
      </c>
      <c r="C408">
        <v>3</v>
      </c>
      <c r="D408" s="5">
        <v>6705</v>
      </c>
      <c r="E408" s="5">
        <v>7586</v>
      </c>
      <c r="F408" s="5">
        <v>27000</v>
      </c>
      <c r="G408">
        <v>1</v>
      </c>
    </row>
    <row r="409" spans="1:7" x14ac:dyDescent="0.3">
      <c r="A409" t="s">
        <v>8945</v>
      </c>
      <c r="B409" t="s">
        <v>10</v>
      </c>
      <c r="C409">
        <v>5</v>
      </c>
      <c r="D409" s="5">
        <v>8116</v>
      </c>
      <c r="E409" s="5">
        <v>12580</v>
      </c>
      <c r="F409" s="5">
        <v>48100</v>
      </c>
      <c r="G409">
        <v>3</v>
      </c>
    </row>
    <row r="410" spans="1:7" x14ac:dyDescent="0.3">
      <c r="A410" t="s">
        <v>8946</v>
      </c>
      <c r="B410" t="s">
        <v>10</v>
      </c>
      <c r="C410">
        <v>1</v>
      </c>
      <c r="D410">
        <v>200</v>
      </c>
      <c r="E410">
        <v>200</v>
      </c>
      <c r="F410">
        <v>200</v>
      </c>
      <c r="G410">
        <v>0</v>
      </c>
    </row>
    <row r="411" spans="1:7" x14ac:dyDescent="0.3">
      <c r="A411" t="s">
        <v>8947</v>
      </c>
      <c r="B411" t="s">
        <v>9</v>
      </c>
      <c r="C411">
        <v>1</v>
      </c>
      <c r="D411" s="5">
        <v>5900</v>
      </c>
      <c r="E411" s="5">
        <v>5900</v>
      </c>
      <c r="F411" s="5">
        <v>5900</v>
      </c>
      <c r="G411">
        <v>0</v>
      </c>
    </row>
    <row r="412" spans="1:7" x14ac:dyDescent="0.3">
      <c r="A412" t="s">
        <v>8948</v>
      </c>
      <c r="B412" t="s">
        <v>10</v>
      </c>
      <c r="C412">
        <v>5</v>
      </c>
      <c r="D412" s="5">
        <v>51890</v>
      </c>
      <c r="E412" s="5">
        <v>51890</v>
      </c>
      <c r="F412" s="5">
        <v>51890</v>
      </c>
      <c r="G412">
        <v>0</v>
      </c>
    </row>
    <row r="413" spans="1:7" x14ac:dyDescent="0.3">
      <c r="A413" t="s">
        <v>8949</v>
      </c>
      <c r="B413" t="s">
        <v>10</v>
      </c>
      <c r="C413">
        <v>2</v>
      </c>
      <c r="D413" s="5">
        <v>9200</v>
      </c>
      <c r="E413" s="5">
        <v>9200</v>
      </c>
      <c r="F413" s="5">
        <v>10450</v>
      </c>
      <c r="G413">
        <v>0</v>
      </c>
    </row>
    <row r="414" spans="1:7" x14ac:dyDescent="0.3">
      <c r="A414" t="s">
        <v>8950</v>
      </c>
      <c r="B414" t="s">
        <v>9</v>
      </c>
      <c r="C414">
        <v>3</v>
      </c>
      <c r="D414" s="5">
        <v>-7188</v>
      </c>
      <c r="E414">
        <v>0</v>
      </c>
      <c r="F414" s="5">
        <v>30300</v>
      </c>
      <c r="G414">
        <v>3</v>
      </c>
    </row>
    <row r="415" spans="1:7" x14ac:dyDescent="0.3">
      <c r="A415" t="s">
        <v>8951</v>
      </c>
      <c r="B415" t="s">
        <v>9</v>
      </c>
      <c r="C415">
        <v>2</v>
      </c>
      <c r="D415" s="5">
        <v>-4618</v>
      </c>
      <c r="E415">
        <v>0</v>
      </c>
      <c r="F415" s="5">
        <v>23500</v>
      </c>
      <c r="G415">
        <v>2</v>
      </c>
    </row>
    <row r="416" spans="1:7" x14ac:dyDescent="0.3">
      <c r="A416" t="s">
        <v>8952</v>
      </c>
      <c r="B416" t="s">
        <v>9</v>
      </c>
      <c r="C416">
        <v>3</v>
      </c>
      <c r="D416" s="5">
        <v>24100</v>
      </c>
      <c r="E416" s="5">
        <v>24100</v>
      </c>
      <c r="F416" s="5">
        <v>24100</v>
      </c>
      <c r="G416">
        <v>0</v>
      </c>
    </row>
    <row r="417" spans="1:7" x14ac:dyDescent="0.3">
      <c r="A417" t="s">
        <v>8953</v>
      </c>
      <c r="B417" t="s">
        <v>10</v>
      </c>
      <c r="C417">
        <v>7</v>
      </c>
      <c r="D417" s="5">
        <v>5638</v>
      </c>
      <c r="E417" s="5">
        <v>9050</v>
      </c>
      <c r="F417" s="5">
        <v>30000</v>
      </c>
      <c r="G417">
        <v>5</v>
      </c>
    </row>
    <row r="418" spans="1:7" x14ac:dyDescent="0.3">
      <c r="A418" t="s">
        <v>8954</v>
      </c>
      <c r="B418" t="s">
        <v>10</v>
      </c>
      <c r="C418">
        <v>1</v>
      </c>
      <c r="D418" s="5">
        <v>-2807</v>
      </c>
      <c r="E418">
        <v>0</v>
      </c>
      <c r="F418" s="5">
        <v>5000</v>
      </c>
      <c r="G418">
        <v>1</v>
      </c>
    </row>
    <row r="419" spans="1:7" x14ac:dyDescent="0.3">
      <c r="A419" t="s">
        <v>8955</v>
      </c>
      <c r="B419" t="s">
        <v>10</v>
      </c>
      <c r="C419">
        <v>3</v>
      </c>
      <c r="D419">
        <v>0</v>
      </c>
      <c r="E419">
        <v>0</v>
      </c>
      <c r="F419" s="5">
        <v>120000</v>
      </c>
      <c r="G419">
        <v>3</v>
      </c>
    </row>
    <row r="420" spans="1:7" x14ac:dyDescent="0.3">
      <c r="A420" t="s">
        <v>8956</v>
      </c>
      <c r="B420" t="s">
        <v>9</v>
      </c>
      <c r="C420">
        <v>5</v>
      </c>
      <c r="D420" s="5">
        <v>1115</v>
      </c>
      <c r="E420" s="5">
        <v>7186</v>
      </c>
      <c r="F420" s="5">
        <v>40150</v>
      </c>
      <c r="G420">
        <v>3</v>
      </c>
    </row>
    <row r="421" spans="1:7" x14ac:dyDescent="0.3">
      <c r="A421" t="s">
        <v>8957</v>
      </c>
      <c r="B421" t="s">
        <v>39</v>
      </c>
      <c r="C421">
        <v>8</v>
      </c>
      <c r="D421">
        <v>-600</v>
      </c>
      <c r="E421" s="5">
        <v>4700</v>
      </c>
      <c r="F421" s="5">
        <v>143150</v>
      </c>
      <c r="G421">
        <v>7</v>
      </c>
    </row>
    <row r="422" spans="1:7" x14ac:dyDescent="0.3">
      <c r="A422" t="s">
        <v>8958</v>
      </c>
      <c r="B422" t="s">
        <v>39</v>
      </c>
      <c r="C422">
        <v>3</v>
      </c>
      <c r="D422" s="5">
        <v>-8450</v>
      </c>
      <c r="E422">
        <v>0</v>
      </c>
      <c r="F422" s="5">
        <v>58050</v>
      </c>
      <c r="G422">
        <v>3</v>
      </c>
    </row>
    <row r="423" spans="1:7" x14ac:dyDescent="0.3">
      <c r="A423" t="s">
        <v>8959</v>
      </c>
      <c r="B423" t="s">
        <v>39</v>
      </c>
      <c r="C423">
        <v>9</v>
      </c>
      <c r="D423" s="5">
        <v>-18500</v>
      </c>
      <c r="E423">
        <v>0</v>
      </c>
      <c r="F423" s="5">
        <v>164000</v>
      </c>
      <c r="G423">
        <v>9</v>
      </c>
    </row>
    <row r="424" spans="1:7" x14ac:dyDescent="0.3">
      <c r="A424" t="s">
        <v>8960</v>
      </c>
      <c r="B424" t="s">
        <v>24</v>
      </c>
      <c r="C424">
        <v>3</v>
      </c>
      <c r="D424" s="5">
        <v>41180</v>
      </c>
      <c r="E424" s="5">
        <v>41180</v>
      </c>
      <c r="F424" s="5">
        <v>41180</v>
      </c>
      <c r="G424">
        <v>0</v>
      </c>
    </row>
    <row r="425" spans="1:7" x14ac:dyDescent="0.3">
      <c r="A425" t="s">
        <v>8961</v>
      </c>
      <c r="B425" t="s">
        <v>39</v>
      </c>
      <c r="C425">
        <v>3</v>
      </c>
      <c r="D425" s="5">
        <v>-7850</v>
      </c>
      <c r="E425">
        <v>0</v>
      </c>
      <c r="F425" s="5">
        <v>43150</v>
      </c>
      <c r="G425">
        <v>3</v>
      </c>
    </row>
    <row r="426" spans="1:7" x14ac:dyDescent="0.3">
      <c r="A426" t="s">
        <v>8962</v>
      </c>
      <c r="B426" t="s">
        <v>39</v>
      </c>
      <c r="C426">
        <v>4</v>
      </c>
      <c r="D426" s="5">
        <v>-8550</v>
      </c>
      <c r="E426">
        <v>0</v>
      </c>
      <c r="F426" s="5">
        <v>66450</v>
      </c>
      <c r="G426">
        <v>4</v>
      </c>
    </row>
    <row r="427" spans="1:7" x14ac:dyDescent="0.3">
      <c r="A427" t="s">
        <v>8963</v>
      </c>
      <c r="B427" t="s">
        <v>39</v>
      </c>
      <c r="C427">
        <v>0</v>
      </c>
      <c r="D427">
        <v>0</v>
      </c>
      <c r="E427">
        <v>0</v>
      </c>
      <c r="F427">
        <v>0</v>
      </c>
      <c r="G427">
        <v>0</v>
      </c>
    </row>
    <row r="428" spans="1:7" x14ac:dyDescent="0.3">
      <c r="A428" t="s">
        <v>8964</v>
      </c>
      <c r="B428" t="s">
        <v>26</v>
      </c>
      <c r="C428">
        <v>13</v>
      </c>
      <c r="D428" s="5">
        <v>32050</v>
      </c>
      <c r="E428" s="5">
        <v>36200</v>
      </c>
      <c r="F428" s="5">
        <v>141550</v>
      </c>
      <c r="G428">
        <v>6</v>
      </c>
    </row>
    <row r="429" spans="1:7" x14ac:dyDescent="0.3">
      <c r="A429" t="s">
        <v>8965</v>
      </c>
      <c r="B429" t="s">
        <v>39</v>
      </c>
      <c r="C429">
        <v>0</v>
      </c>
      <c r="D429">
        <v>0</v>
      </c>
      <c r="E429">
        <v>0</v>
      </c>
      <c r="F429">
        <v>0</v>
      </c>
      <c r="G429">
        <v>0</v>
      </c>
    </row>
    <row r="430" spans="1:7" x14ac:dyDescent="0.3">
      <c r="A430" t="s">
        <v>8966</v>
      </c>
      <c r="B430" t="s">
        <v>39</v>
      </c>
      <c r="C430">
        <v>4</v>
      </c>
      <c r="D430" s="5">
        <v>-2290</v>
      </c>
      <c r="E430">
        <v>0</v>
      </c>
      <c r="F430" s="5">
        <v>104590</v>
      </c>
      <c r="G430">
        <v>4</v>
      </c>
    </row>
    <row r="431" spans="1:7" x14ac:dyDescent="0.3">
      <c r="A431" t="s">
        <v>8967</v>
      </c>
      <c r="B431" t="s">
        <v>39</v>
      </c>
      <c r="C431">
        <v>0</v>
      </c>
      <c r="D431">
        <v>0</v>
      </c>
      <c r="E431">
        <v>0</v>
      </c>
      <c r="F431">
        <v>0</v>
      </c>
      <c r="G431">
        <v>0</v>
      </c>
    </row>
    <row r="432" spans="1:7" x14ac:dyDescent="0.3">
      <c r="A432" t="s">
        <v>8968</v>
      </c>
      <c r="B432" t="s">
        <v>24</v>
      </c>
      <c r="C432">
        <v>3</v>
      </c>
      <c r="D432" s="5">
        <v>-7350</v>
      </c>
      <c r="E432">
        <v>0</v>
      </c>
      <c r="F432" s="5">
        <v>92400</v>
      </c>
      <c r="G432">
        <v>3</v>
      </c>
    </row>
    <row r="433" spans="1:7" x14ac:dyDescent="0.3">
      <c r="A433" t="s">
        <v>8969</v>
      </c>
      <c r="B433" t="s">
        <v>26</v>
      </c>
      <c r="C433">
        <v>8</v>
      </c>
      <c r="D433" s="5">
        <v>-9900</v>
      </c>
      <c r="E433">
        <v>0</v>
      </c>
      <c r="F433" s="5">
        <v>163350</v>
      </c>
      <c r="G433">
        <v>8</v>
      </c>
    </row>
    <row r="434" spans="1:7" x14ac:dyDescent="0.3">
      <c r="A434" t="s">
        <v>8970</v>
      </c>
      <c r="B434" t="s">
        <v>39</v>
      </c>
      <c r="C434">
        <v>0</v>
      </c>
      <c r="D434">
        <v>0</v>
      </c>
      <c r="E434">
        <v>0</v>
      </c>
      <c r="F434">
        <v>0</v>
      </c>
      <c r="G434">
        <v>0</v>
      </c>
    </row>
    <row r="435" spans="1:7" x14ac:dyDescent="0.3">
      <c r="A435" t="s">
        <v>8971</v>
      </c>
      <c r="B435" t="s">
        <v>39</v>
      </c>
      <c r="C435">
        <v>4</v>
      </c>
      <c r="D435" s="5">
        <v>-7250</v>
      </c>
      <c r="E435" s="5">
        <v>2300</v>
      </c>
      <c r="F435" s="5">
        <v>57000</v>
      </c>
      <c r="G435">
        <v>3</v>
      </c>
    </row>
    <row r="436" spans="1:7" x14ac:dyDescent="0.3">
      <c r="A436" t="s">
        <v>8972</v>
      </c>
      <c r="B436" t="s">
        <v>39</v>
      </c>
      <c r="C436">
        <v>0</v>
      </c>
      <c r="D436">
        <v>0</v>
      </c>
      <c r="E436">
        <v>0</v>
      </c>
      <c r="F436">
        <v>0</v>
      </c>
      <c r="G436">
        <v>0</v>
      </c>
    </row>
    <row r="437" spans="1:7" x14ac:dyDescent="0.3">
      <c r="A437" t="s">
        <v>8973</v>
      </c>
      <c r="B437" t="s">
        <v>26</v>
      </c>
      <c r="C437">
        <v>5</v>
      </c>
      <c r="D437" s="5">
        <v>-9600</v>
      </c>
      <c r="E437">
        <v>0</v>
      </c>
      <c r="F437" s="5">
        <v>87650</v>
      </c>
      <c r="G437">
        <v>5</v>
      </c>
    </row>
    <row r="438" spans="1:7" x14ac:dyDescent="0.3">
      <c r="A438" t="s">
        <v>8974</v>
      </c>
      <c r="B438" t="s">
        <v>39</v>
      </c>
      <c r="C438">
        <v>0</v>
      </c>
      <c r="D438">
        <v>0</v>
      </c>
      <c r="E438">
        <v>0</v>
      </c>
      <c r="F438">
        <v>0</v>
      </c>
      <c r="G438">
        <v>0</v>
      </c>
    </row>
    <row r="439" spans="1:7" x14ac:dyDescent="0.3">
      <c r="A439" t="s">
        <v>8975</v>
      </c>
      <c r="B439" t="s">
        <v>39</v>
      </c>
      <c r="C439">
        <v>12</v>
      </c>
      <c r="D439" s="5">
        <v>-1275</v>
      </c>
      <c r="E439" s="5">
        <v>23925</v>
      </c>
      <c r="F439" s="5">
        <v>190725</v>
      </c>
      <c r="G439">
        <v>8</v>
      </c>
    </row>
    <row r="440" spans="1:7" x14ac:dyDescent="0.3">
      <c r="A440" t="s">
        <v>8976</v>
      </c>
      <c r="B440" t="s">
        <v>39</v>
      </c>
      <c r="C440">
        <v>0</v>
      </c>
      <c r="D440">
        <v>0</v>
      </c>
      <c r="E440">
        <v>0</v>
      </c>
      <c r="F440">
        <v>0</v>
      </c>
      <c r="G440">
        <v>0</v>
      </c>
    </row>
    <row r="441" spans="1:7" x14ac:dyDescent="0.3">
      <c r="A441" t="s">
        <v>8977</v>
      </c>
      <c r="B441" t="s">
        <v>26</v>
      </c>
      <c r="C441">
        <v>8</v>
      </c>
      <c r="D441">
        <v>0</v>
      </c>
      <c r="E441">
        <v>0</v>
      </c>
      <c r="F441" s="5">
        <v>151250</v>
      </c>
      <c r="G441">
        <v>8</v>
      </c>
    </row>
    <row r="442" spans="1:7" x14ac:dyDescent="0.3">
      <c r="A442" t="s">
        <v>8978</v>
      </c>
      <c r="B442" t="s">
        <v>39</v>
      </c>
      <c r="C442">
        <v>0</v>
      </c>
      <c r="D442">
        <v>0</v>
      </c>
      <c r="E442">
        <v>0</v>
      </c>
      <c r="F442">
        <v>0</v>
      </c>
      <c r="G442">
        <v>0</v>
      </c>
    </row>
    <row r="443" spans="1:7" x14ac:dyDescent="0.3">
      <c r="A443" t="s">
        <v>8979</v>
      </c>
      <c r="B443" t="s">
        <v>39</v>
      </c>
      <c r="C443">
        <v>2</v>
      </c>
      <c r="D443" s="5">
        <v>6150</v>
      </c>
      <c r="E443" s="5">
        <v>6850</v>
      </c>
      <c r="F443" s="5">
        <v>21650</v>
      </c>
      <c r="G443">
        <v>1</v>
      </c>
    </row>
    <row r="444" spans="1:7" x14ac:dyDescent="0.3">
      <c r="A444" t="s">
        <v>8980</v>
      </c>
      <c r="B444" t="s">
        <v>39</v>
      </c>
      <c r="C444">
        <v>4</v>
      </c>
      <c r="D444" s="5">
        <v>-5550</v>
      </c>
      <c r="E444">
        <v>0</v>
      </c>
      <c r="F444" s="5">
        <v>68200</v>
      </c>
      <c r="G444">
        <v>4</v>
      </c>
    </row>
    <row r="445" spans="1:7" x14ac:dyDescent="0.3">
      <c r="A445" t="s">
        <v>8981</v>
      </c>
      <c r="B445" t="s">
        <v>39</v>
      </c>
      <c r="C445">
        <v>5</v>
      </c>
      <c r="D445" s="5">
        <v>-9350</v>
      </c>
      <c r="E445">
        <v>0</v>
      </c>
      <c r="F445" s="5">
        <v>110900</v>
      </c>
      <c r="G445">
        <v>5</v>
      </c>
    </row>
    <row r="446" spans="1:7" x14ac:dyDescent="0.3">
      <c r="A446" t="s">
        <v>8982</v>
      </c>
      <c r="B446" t="s">
        <v>39</v>
      </c>
      <c r="C446">
        <v>1</v>
      </c>
      <c r="D446" s="5">
        <v>14050</v>
      </c>
      <c r="E446" s="5">
        <v>14050</v>
      </c>
      <c r="F446" s="5">
        <v>14050</v>
      </c>
      <c r="G446">
        <v>0</v>
      </c>
    </row>
    <row r="447" spans="1:7" x14ac:dyDescent="0.3">
      <c r="A447" t="s">
        <v>8983</v>
      </c>
      <c r="B447" t="s">
        <v>39</v>
      </c>
      <c r="C447">
        <v>3</v>
      </c>
      <c r="D447" s="5">
        <v>20450</v>
      </c>
      <c r="E447" s="5">
        <v>20450</v>
      </c>
      <c r="F447" s="5">
        <v>20450</v>
      </c>
      <c r="G447">
        <v>0</v>
      </c>
    </row>
    <row r="448" spans="1:7" x14ac:dyDescent="0.3">
      <c r="A448" t="s">
        <v>8984</v>
      </c>
      <c r="B448" t="s">
        <v>39</v>
      </c>
      <c r="C448">
        <v>0</v>
      </c>
      <c r="D448">
        <v>0</v>
      </c>
      <c r="E448">
        <v>0</v>
      </c>
      <c r="F448">
        <v>0</v>
      </c>
      <c r="G448">
        <v>0</v>
      </c>
    </row>
    <row r="449" spans="1:7" x14ac:dyDescent="0.3">
      <c r="A449" t="s">
        <v>8985</v>
      </c>
      <c r="B449" t="s">
        <v>39</v>
      </c>
      <c r="C449">
        <v>0</v>
      </c>
      <c r="D449">
        <v>0</v>
      </c>
      <c r="E449">
        <v>0</v>
      </c>
      <c r="F449">
        <v>0</v>
      </c>
      <c r="G449">
        <v>0</v>
      </c>
    </row>
    <row r="450" spans="1:7" x14ac:dyDescent="0.3">
      <c r="A450" t="s">
        <v>8986</v>
      </c>
      <c r="B450" t="s">
        <v>39</v>
      </c>
      <c r="C450">
        <v>0</v>
      </c>
      <c r="D450">
        <v>0</v>
      </c>
      <c r="E450">
        <v>0</v>
      </c>
      <c r="F450">
        <v>0</v>
      </c>
      <c r="G450">
        <v>0</v>
      </c>
    </row>
    <row r="451" spans="1:7" x14ac:dyDescent="0.3">
      <c r="A451" t="s">
        <v>8987</v>
      </c>
      <c r="B451" t="s">
        <v>24</v>
      </c>
      <c r="C451">
        <v>4</v>
      </c>
      <c r="D451" s="5">
        <v>-6575</v>
      </c>
      <c r="E451">
        <v>0</v>
      </c>
      <c r="F451" s="5">
        <v>120425</v>
      </c>
      <c r="G451">
        <v>4</v>
      </c>
    </row>
    <row r="452" spans="1:7" x14ac:dyDescent="0.3">
      <c r="A452" t="s">
        <v>8988</v>
      </c>
      <c r="B452" t="s">
        <v>24</v>
      </c>
      <c r="C452">
        <v>11</v>
      </c>
      <c r="D452" s="5">
        <v>15800</v>
      </c>
      <c r="E452" s="5">
        <v>29000</v>
      </c>
      <c r="F452" s="5">
        <v>163300</v>
      </c>
      <c r="G452">
        <v>10</v>
      </c>
    </row>
    <row r="453" spans="1:7" x14ac:dyDescent="0.3">
      <c r="A453" t="s">
        <v>8989</v>
      </c>
      <c r="B453" t="s">
        <v>26</v>
      </c>
      <c r="C453">
        <v>4</v>
      </c>
      <c r="D453" s="5">
        <v>-8550</v>
      </c>
      <c r="E453">
        <v>0</v>
      </c>
      <c r="F453" s="5">
        <v>73200</v>
      </c>
      <c r="G453">
        <v>4</v>
      </c>
    </row>
    <row r="454" spans="1:7" x14ac:dyDescent="0.3">
      <c r="A454" t="s">
        <v>8990</v>
      </c>
      <c r="B454" t="s">
        <v>26</v>
      </c>
      <c r="C454">
        <v>0</v>
      </c>
      <c r="D454">
        <v>0</v>
      </c>
      <c r="E454">
        <v>0</v>
      </c>
      <c r="F454">
        <v>0</v>
      </c>
      <c r="G454">
        <v>0</v>
      </c>
    </row>
    <row r="455" spans="1:7" x14ac:dyDescent="0.3">
      <c r="A455" t="s">
        <v>8991</v>
      </c>
      <c r="B455" t="s">
        <v>26</v>
      </c>
      <c r="C455">
        <v>7</v>
      </c>
      <c r="D455" s="5">
        <v>-14300</v>
      </c>
      <c r="E455" s="5">
        <v>1700</v>
      </c>
      <c r="F455" s="5">
        <v>96950</v>
      </c>
      <c r="G455">
        <v>6</v>
      </c>
    </row>
    <row r="456" spans="1:7" x14ac:dyDescent="0.3">
      <c r="A456" t="s">
        <v>8992</v>
      </c>
      <c r="B456" t="s">
        <v>39</v>
      </c>
      <c r="C456">
        <v>11</v>
      </c>
      <c r="D456" s="5">
        <v>-10186</v>
      </c>
      <c r="E456" s="5">
        <v>6300</v>
      </c>
      <c r="F456" s="5">
        <v>179186</v>
      </c>
      <c r="G456">
        <v>10</v>
      </c>
    </row>
    <row r="457" spans="1:7" x14ac:dyDescent="0.3">
      <c r="A457" t="s">
        <v>8993</v>
      </c>
      <c r="B457" t="s">
        <v>24</v>
      </c>
      <c r="C457">
        <v>0</v>
      </c>
      <c r="D457">
        <v>0</v>
      </c>
      <c r="E457">
        <v>0</v>
      </c>
      <c r="F457">
        <v>0</v>
      </c>
      <c r="G457">
        <v>0</v>
      </c>
    </row>
    <row r="458" spans="1:7" x14ac:dyDescent="0.3">
      <c r="A458" t="s">
        <v>8994</v>
      </c>
      <c r="B458" t="s">
        <v>26</v>
      </c>
      <c r="C458">
        <v>9</v>
      </c>
      <c r="D458">
        <v>-900</v>
      </c>
      <c r="E458" s="5">
        <v>11250</v>
      </c>
      <c r="F458" s="5">
        <v>155350</v>
      </c>
      <c r="G458">
        <v>8</v>
      </c>
    </row>
    <row r="459" spans="1:7" x14ac:dyDescent="0.3">
      <c r="A459" t="s">
        <v>8995</v>
      </c>
      <c r="B459" t="s">
        <v>26</v>
      </c>
      <c r="C459">
        <v>1</v>
      </c>
      <c r="D459" s="5">
        <v>8375</v>
      </c>
      <c r="E459" s="5">
        <v>8375</v>
      </c>
      <c r="F459" s="5">
        <v>8375</v>
      </c>
      <c r="G459">
        <v>0</v>
      </c>
    </row>
    <row r="460" spans="1:7" x14ac:dyDescent="0.3">
      <c r="A460" t="s">
        <v>8996</v>
      </c>
      <c r="B460" t="s">
        <v>24</v>
      </c>
      <c r="C460">
        <v>7</v>
      </c>
      <c r="D460" s="5">
        <v>-7200</v>
      </c>
      <c r="E460">
        <v>0</v>
      </c>
      <c r="F460" s="5">
        <v>151800</v>
      </c>
      <c r="G460">
        <v>7</v>
      </c>
    </row>
    <row r="461" spans="1:7" x14ac:dyDescent="0.3">
      <c r="A461" t="s">
        <v>8997</v>
      </c>
      <c r="B461" t="s">
        <v>26</v>
      </c>
      <c r="C461">
        <v>8</v>
      </c>
      <c r="D461" s="5">
        <v>-14000</v>
      </c>
      <c r="E461">
        <v>0</v>
      </c>
      <c r="F461" s="5">
        <v>147500</v>
      </c>
      <c r="G461">
        <v>8</v>
      </c>
    </row>
    <row r="462" spans="1:7" x14ac:dyDescent="0.3">
      <c r="A462" t="s">
        <v>8998</v>
      </c>
      <c r="B462" t="s">
        <v>26</v>
      </c>
      <c r="C462">
        <v>3</v>
      </c>
      <c r="D462" s="5">
        <v>6450</v>
      </c>
      <c r="E462" s="5">
        <v>6450</v>
      </c>
      <c r="F462" s="5">
        <v>24450</v>
      </c>
      <c r="G462">
        <v>1</v>
      </c>
    </row>
    <row r="463" spans="1:7" x14ac:dyDescent="0.3">
      <c r="A463" t="s">
        <v>8999</v>
      </c>
      <c r="B463" t="s">
        <v>26</v>
      </c>
      <c r="C463">
        <v>2</v>
      </c>
      <c r="D463" s="5">
        <v>4040</v>
      </c>
      <c r="E463" s="5">
        <v>4040</v>
      </c>
      <c r="F463" s="5">
        <v>23290</v>
      </c>
      <c r="G463">
        <v>0</v>
      </c>
    </row>
    <row r="464" spans="1:7" x14ac:dyDescent="0.3">
      <c r="A464" t="s">
        <v>9000</v>
      </c>
      <c r="B464" t="s">
        <v>26</v>
      </c>
      <c r="C464">
        <v>12</v>
      </c>
      <c r="D464" s="5">
        <v>12190</v>
      </c>
      <c r="E464" s="5">
        <v>14290</v>
      </c>
      <c r="F464" s="5">
        <v>193440</v>
      </c>
      <c r="G464">
        <v>5</v>
      </c>
    </row>
    <row r="465" spans="1:7" x14ac:dyDescent="0.3">
      <c r="A465" t="s">
        <v>9001</v>
      </c>
      <c r="B465" t="s">
        <v>39</v>
      </c>
      <c r="C465">
        <v>0</v>
      </c>
      <c r="D465">
        <v>0</v>
      </c>
      <c r="E465">
        <v>0</v>
      </c>
      <c r="F465">
        <v>0</v>
      </c>
      <c r="G465">
        <v>0</v>
      </c>
    </row>
    <row r="466" spans="1:7" x14ac:dyDescent="0.3">
      <c r="A466" t="s">
        <v>9002</v>
      </c>
      <c r="B466" t="s">
        <v>26</v>
      </c>
      <c r="C466">
        <v>3</v>
      </c>
      <c r="D466" s="5">
        <v>-1250</v>
      </c>
      <c r="E466">
        <v>0</v>
      </c>
      <c r="F466" s="5">
        <v>30000</v>
      </c>
      <c r="G466">
        <v>3</v>
      </c>
    </row>
    <row r="467" spans="1:7" x14ac:dyDescent="0.3">
      <c r="A467" t="s">
        <v>9003</v>
      </c>
      <c r="B467" t="s">
        <v>24</v>
      </c>
      <c r="C467">
        <v>4</v>
      </c>
      <c r="D467" s="5">
        <v>-9250</v>
      </c>
      <c r="E467">
        <v>0</v>
      </c>
      <c r="F467" s="5">
        <v>112500</v>
      </c>
      <c r="G467">
        <v>4</v>
      </c>
    </row>
    <row r="468" spans="1:7" x14ac:dyDescent="0.3">
      <c r="A468" t="s">
        <v>9004</v>
      </c>
      <c r="B468" t="s">
        <v>39</v>
      </c>
      <c r="C468">
        <v>2</v>
      </c>
      <c r="D468" s="5">
        <v>-2100</v>
      </c>
      <c r="E468">
        <v>0</v>
      </c>
      <c r="F468" s="5">
        <v>24900</v>
      </c>
      <c r="G468">
        <v>2</v>
      </c>
    </row>
    <row r="469" spans="1:7" x14ac:dyDescent="0.3">
      <c r="A469" t="s">
        <v>9005</v>
      </c>
      <c r="B469" t="s">
        <v>24</v>
      </c>
      <c r="C469">
        <v>4</v>
      </c>
      <c r="D469" s="5">
        <v>-2810</v>
      </c>
      <c r="E469">
        <v>0</v>
      </c>
      <c r="F469" s="5">
        <v>78690</v>
      </c>
      <c r="G469">
        <v>4</v>
      </c>
    </row>
    <row r="470" spans="1:7" x14ac:dyDescent="0.3">
      <c r="A470" t="s">
        <v>9006</v>
      </c>
      <c r="B470" t="s">
        <v>24</v>
      </c>
      <c r="C470">
        <v>3</v>
      </c>
      <c r="D470">
        <v>-10</v>
      </c>
      <c r="E470">
        <v>0</v>
      </c>
      <c r="F470" s="5">
        <v>30240</v>
      </c>
      <c r="G470">
        <v>3</v>
      </c>
    </row>
    <row r="471" spans="1:7" x14ac:dyDescent="0.3">
      <c r="A471" t="s">
        <v>9007</v>
      </c>
      <c r="B471" t="s">
        <v>39</v>
      </c>
      <c r="C471">
        <v>0</v>
      </c>
      <c r="D471">
        <v>0</v>
      </c>
      <c r="E471">
        <v>0</v>
      </c>
      <c r="F471">
        <v>0</v>
      </c>
      <c r="G471">
        <v>0</v>
      </c>
    </row>
    <row r="472" spans="1:7" x14ac:dyDescent="0.3">
      <c r="A472" t="s">
        <v>9008</v>
      </c>
      <c r="B472" t="s">
        <v>24</v>
      </c>
      <c r="C472">
        <v>2</v>
      </c>
      <c r="D472" s="5">
        <v>4000</v>
      </c>
      <c r="E472" s="5">
        <v>4000</v>
      </c>
      <c r="F472" s="5">
        <v>17250</v>
      </c>
      <c r="G472">
        <v>1</v>
      </c>
    </row>
    <row r="473" spans="1:7" x14ac:dyDescent="0.3">
      <c r="A473" t="s">
        <v>9009</v>
      </c>
      <c r="B473" t="s">
        <v>26</v>
      </c>
      <c r="C473">
        <v>3</v>
      </c>
      <c r="D473" s="5">
        <v>9350</v>
      </c>
      <c r="E473" s="5">
        <v>9350</v>
      </c>
      <c r="F473" s="5">
        <v>41100</v>
      </c>
      <c r="G473">
        <v>0</v>
      </c>
    </row>
    <row r="474" spans="1:7" x14ac:dyDescent="0.3">
      <c r="A474" t="s">
        <v>9010</v>
      </c>
      <c r="B474" t="s">
        <v>39</v>
      </c>
      <c r="C474">
        <v>0</v>
      </c>
      <c r="D474">
        <v>0</v>
      </c>
      <c r="E474">
        <v>0</v>
      </c>
      <c r="F474">
        <v>0</v>
      </c>
      <c r="G474">
        <v>0</v>
      </c>
    </row>
    <row r="475" spans="1:7" x14ac:dyDescent="0.3">
      <c r="A475" t="s">
        <v>9011</v>
      </c>
      <c r="B475" t="s">
        <v>26</v>
      </c>
      <c r="C475">
        <v>7</v>
      </c>
      <c r="D475" s="5">
        <v>2000</v>
      </c>
      <c r="E475" s="5">
        <v>2100</v>
      </c>
      <c r="F475" s="5">
        <v>135500</v>
      </c>
      <c r="G475">
        <v>6</v>
      </c>
    </row>
    <row r="476" spans="1:7" x14ac:dyDescent="0.3">
      <c r="A476" t="s">
        <v>9012</v>
      </c>
      <c r="B476" t="s">
        <v>24</v>
      </c>
      <c r="C476">
        <v>3</v>
      </c>
      <c r="D476" s="5">
        <v>-6300</v>
      </c>
      <c r="E476">
        <v>0</v>
      </c>
      <c r="F476" s="5">
        <v>61200</v>
      </c>
      <c r="G476">
        <v>3</v>
      </c>
    </row>
    <row r="477" spans="1:7" x14ac:dyDescent="0.3">
      <c r="A477" t="s">
        <v>9013</v>
      </c>
      <c r="B477" t="s">
        <v>39</v>
      </c>
      <c r="C477">
        <v>9</v>
      </c>
      <c r="D477">
        <v>680</v>
      </c>
      <c r="E477" s="5">
        <v>5350</v>
      </c>
      <c r="F477" s="5">
        <v>165180</v>
      </c>
      <c r="G477">
        <v>6</v>
      </c>
    </row>
    <row r="478" spans="1:7" x14ac:dyDescent="0.3">
      <c r="A478" t="s">
        <v>9014</v>
      </c>
      <c r="B478" t="s">
        <v>26</v>
      </c>
      <c r="C478">
        <v>3</v>
      </c>
      <c r="D478">
        <v>-300</v>
      </c>
      <c r="E478">
        <v>0</v>
      </c>
      <c r="F478" s="5">
        <v>62950</v>
      </c>
      <c r="G478">
        <v>3</v>
      </c>
    </row>
    <row r="479" spans="1:7" x14ac:dyDescent="0.3">
      <c r="A479" t="s">
        <v>9015</v>
      </c>
      <c r="B479" t="s">
        <v>39</v>
      </c>
      <c r="C479">
        <v>3</v>
      </c>
      <c r="D479" s="5">
        <v>-5900</v>
      </c>
      <c r="E479">
        <v>0</v>
      </c>
      <c r="F479" s="5">
        <v>74100</v>
      </c>
      <c r="G479">
        <v>3</v>
      </c>
    </row>
    <row r="480" spans="1:7" x14ac:dyDescent="0.3">
      <c r="A480" t="s">
        <v>9016</v>
      </c>
      <c r="B480" t="s">
        <v>14</v>
      </c>
      <c r="C480">
        <v>11</v>
      </c>
      <c r="D480" s="5">
        <v>51646</v>
      </c>
      <c r="E480" s="5">
        <v>51646</v>
      </c>
      <c r="F480" s="5">
        <v>171140</v>
      </c>
      <c r="G480">
        <v>5</v>
      </c>
    </row>
    <row r="481" spans="1:7" x14ac:dyDescent="0.3">
      <c r="A481" t="s">
        <v>9017</v>
      </c>
      <c r="B481" t="s">
        <v>14</v>
      </c>
      <c r="C481">
        <v>0</v>
      </c>
      <c r="D481">
        <v>0</v>
      </c>
      <c r="E481">
        <v>0</v>
      </c>
      <c r="F481">
        <v>0</v>
      </c>
      <c r="G481">
        <v>0</v>
      </c>
    </row>
    <row r="482" spans="1:7" x14ac:dyDescent="0.3">
      <c r="A482" t="s">
        <v>9018</v>
      </c>
      <c r="B482" t="s">
        <v>14</v>
      </c>
      <c r="C482">
        <v>0</v>
      </c>
      <c r="D482">
        <v>0</v>
      </c>
      <c r="E482">
        <v>0</v>
      </c>
      <c r="F482">
        <v>0</v>
      </c>
      <c r="G482">
        <v>0</v>
      </c>
    </row>
    <row r="483" spans="1:7" x14ac:dyDescent="0.3">
      <c r="A483" t="s">
        <v>9019</v>
      </c>
      <c r="B483" t="s">
        <v>41</v>
      </c>
      <c r="C483">
        <v>3</v>
      </c>
      <c r="D483" s="5">
        <v>11100</v>
      </c>
      <c r="E483" s="5">
        <v>11200</v>
      </c>
      <c r="F483" s="5">
        <v>44100</v>
      </c>
      <c r="G483">
        <v>2</v>
      </c>
    </row>
    <row r="484" spans="1:7" x14ac:dyDescent="0.3">
      <c r="A484" t="s">
        <v>9020</v>
      </c>
      <c r="B484" t="s">
        <v>35</v>
      </c>
      <c r="C484">
        <v>1</v>
      </c>
      <c r="D484" s="5">
        <v>24200</v>
      </c>
      <c r="E484" s="5">
        <v>24200</v>
      </c>
      <c r="F484" s="5">
        <v>24200</v>
      </c>
      <c r="G484">
        <v>0</v>
      </c>
    </row>
    <row r="485" spans="1:7" x14ac:dyDescent="0.3">
      <c r="A485" t="s">
        <v>9021</v>
      </c>
      <c r="B485" t="s">
        <v>35</v>
      </c>
      <c r="C485">
        <v>4</v>
      </c>
      <c r="D485" s="5">
        <v>34350</v>
      </c>
      <c r="E485" s="5">
        <v>34350</v>
      </c>
      <c r="F485" s="5">
        <v>34350</v>
      </c>
      <c r="G485">
        <v>0</v>
      </c>
    </row>
    <row r="486" spans="1:7" x14ac:dyDescent="0.3">
      <c r="A486" t="s">
        <v>9022</v>
      </c>
      <c r="B486" t="s">
        <v>35</v>
      </c>
      <c r="C486">
        <v>0</v>
      </c>
      <c r="D486">
        <v>0</v>
      </c>
      <c r="E486">
        <v>0</v>
      </c>
      <c r="F486">
        <v>0</v>
      </c>
      <c r="G486">
        <v>0</v>
      </c>
    </row>
    <row r="487" spans="1:7" x14ac:dyDescent="0.3">
      <c r="A487" t="s">
        <v>9023</v>
      </c>
      <c r="B487" t="s">
        <v>14</v>
      </c>
      <c r="C487">
        <v>3</v>
      </c>
      <c r="D487" s="5">
        <v>74119</v>
      </c>
      <c r="E487" s="5">
        <v>74400</v>
      </c>
      <c r="F487" s="5">
        <v>102450</v>
      </c>
      <c r="G487">
        <v>1</v>
      </c>
    </row>
    <row r="488" spans="1:7" x14ac:dyDescent="0.3">
      <c r="A488" t="s">
        <v>9024</v>
      </c>
      <c r="B488" t="s">
        <v>14</v>
      </c>
      <c r="C488">
        <v>4</v>
      </c>
      <c r="D488" s="5">
        <v>3700</v>
      </c>
      <c r="E488" s="5">
        <v>4200</v>
      </c>
      <c r="F488" s="5">
        <v>31200</v>
      </c>
      <c r="G488">
        <v>2</v>
      </c>
    </row>
    <row r="489" spans="1:7" x14ac:dyDescent="0.3">
      <c r="A489" t="s">
        <v>9025</v>
      </c>
      <c r="B489" t="s">
        <v>35</v>
      </c>
      <c r="C489">
        <v>2</v>
      </c>
      <c r="D489" s="5">
        <v>33400</v>
      </c>
      <c r="E489" s="5">
        <v>33400</v>
      </c>
      <c r="F489" s="5">
        <v>33400</v>
      </c>
      <c r="G489">
        <v>0</v>
      </c>
    </row>
    <row r="490" spans="1:7" x14ac:dyDescent="0.3">
      <c r="A490" t="s">
        <v>9026</v>
      </c>
      <c r="B490" t="s">
        <v>35</v>
      </c>
      <c r="C490">
        <v>0</v>
      </c>
      <c r="D490">
        <v>0</v>
      </c>
      <c r="E490">
        <v>0</v>
      </c>
      <c r="F490">
        <v>0</v>
      </c>
      <c r="G490">
        <v>0</v>
      </c>
    </row>
    <row r="491" spans="1:7" x14ac:dyDescent="0.3">
      <c r="A491" t="s">
        <v>9027</v>
      </c>
      <c r="B491" t="s">
        <v>41</v>
      </c>
      <c r="C491">
        <v>8</v>
      </c>
      <c r="D491" s="5">
        <v>30740</v>
      </c>
      <c r="E491" s="5">
        <v>31596</v>
      </c>
      <c r="F491" s="5">
        <v>109390</v>
      </c>
      <c r="G491">
        <v>2</v>
      </c>
    </row>
    <row r="492" spans="1:7" x14ac:dyDescent="0.3">
      <c r="A492" t="s">
        <v>9028</v>
      </c>
      <c r="B492" t="s">
        <v>14</v>
      </c>
      <c r="C492">
        <v>1</v>
      </c>
      <c r="D492" s="5">
        <v>8400</v>
      </c>
      <c r="E492" s="5">
        <v>8400</v>
      </c>
      <c r="F492" s="5">
        <v>8400</v>
      </c>
      <c r="G492">
        <v>0</v>
      </c>
    </row>
    <row r="493" spans="1:7" x14ac:dyDescent="0.3">
      <c r="A493" t="s">
        <v>9029</v>
      </c>
      <c r="B493" t="s">
        <v>41</v>
      </c>
      <c r="C493">
        <v>0</v>
      </c>
      <c r="D493">
        <v>0</v>
      </c>
      <c r="E493">
        <v>0</v>
      </c>
      <c r="F493">
        <v>0</v>
      </c>
      <c r="G493">
        <v>0</v>
      </c>
    </row>
    <row r="494" spans="1:7" x14ac:dyDescent="0.3">
      <c r="A494" t="s">
        <v>9030</v>
      </c>
      <c r="B494" t="s">
        <v>41</v>
      </c>
      <c r="C494">
        <v>4</v>
      </c>
      <c r="D494" s="5">
        <v>9600</v>
      </c>
      <c r="E494" s="5">
        <v>13800</v>
      </c>
      <c r="F494" s="5">
        <v>35100</v>
      </c>
      <c r="G494">
        <v>3</v>
      </c>
    </row>
    <row r="495" spans="1:7" x14ac:dyDescent="0.3">
      <c r="A495" t="s">
        <v>9031</v>
      </c>
      <c r="B495" t="s">
        <v>35</v>
      </c>
      <c r="C495">
        <v>3</v>
      </c>
      <c r="D495" s="5">
        <v>46490</v>
      </c>
      <c r="E495" s="5">
        <v>46490</v>
      </c>
      <c r="F495" s="5">
        <v>46490</v>
      </c>
      <c r="G495">
        <v>0</v>
      </c>
    </row>
    <row r="496" spans="1:7" x14ac:dyDescent="0.3">
      <c r="A496" t="s">
        <v>9032</v>
      </c>
      <c r="B496" t="s">
        <v>14</v>
      </c>
      <c r="C496">
        <v>1</v>
      </c>
      <c r="D496" s="5">
        <v>2100</v>
      </c>
      <c r="E496" s="5">
        <v>2100</v>
      </c>
      <c r="F496" s="5">
        <v>5100</v>
      </c>
      <c r="G496">
        <v>0</v>
      </c>
    </row>
    <row r="497" spans="1:7" x14ac:dyDescent="0.3">
      <c r="A497" t="s">
        <v>9033</v>
      </c>
      <c r="B497" t="s">
        <v>14</v>
      </c>
      <c r="C497">
        <v>2</v>
      </c>
      <c r="D497" s="5">
        <v>31150</v>
      </c>
      <c r="E497" s="5">
        <v>31150</v>
      </c>
      <c r="F497" s="5">
        <v>31150</v>
      </c>
      <c r="G497">
        <v>0</v>
      </c>
    </row>
    <row r="498" spans="1:7" x14ac:dyDescent="0.3">
      <c r="A498" t="s">
        <v>9034</v>
      </c>
      <c r="B498" t="s">
        <v>35</v>
      </c>
      <c r="C498">
        <v>1</v>
      </c>
      <c r="D498" s="5">
        <v>4475</v>
      </c>
      <c r="E498" s="5">
        <v>4475</v>
      </c>
      <c r="F498" s="5">
        <v>4475</v>
      </c>
      <c r="G498">
        <v>0</v>
      </c>
    </row>
    <row r="499" spans="1:7" x14ac:dyDescent="0.3">
      <c r="A499" t="s">
        <v>9035</v>
      </c>
      <c r="B499" t="s">
        <v>14</v>
      </c>
      <c r="C499">
        <v>2</v>
      </c>
      <c r="D499" s="5">
        <v>14800</v>
      </c>
      <c r="E499" s="5">
        <v>14800</v>
      </c>
      <c r="F499" s="5">
        <v>25300</v>
      </c>
      <c r="G499">
        <v>0</v>
      </c>
    </row>
    <row r="500" spans="1:7" x14ac:dyDescent="0.3">
      <c r="A500" t="s">
        <v>9036</v>
      </c>
      <c r="B500" t="s">
        <v>14</v>
      </c>
      <c r="C500">
        <v>3</v>
      </c>
      <c r="D500" s="5">
        <v>9711</v>
      </c>
      <c r="E500" s="5">
        <v>10140</v>
      </c>
      <c r="F500" s="5">
        <v>40040</v>
      </c>
      <c r="G500">
        <v>2</v>
      </c>
    </row>
    <row r="501" spans="1:7" x14ac:dyDescent="0.3">
      <c r="A501" t="s">
        <v>9037</v>
      </c>
      <c r="B501" t="s">
        <v>14</v>
      </c>
      <c r="C501">
        <v>2</v>
      </c>
      <c r="D501" s="5">
        <v>-1100</v>
      </c>
      <c r="E501">
        <v>0</v>
      </c>
      <c r="F501" s="5">
        <v>34900</v>
      </c>
      <c r="G501">
        <v>2</v>
      </c>
    </row>
    <row r="502" spans="1:7" x14ac:dyDescent="0.3">
      <c r="A502" t="s">
        <v>9038</v>
      </c>
      <c r="B502" t="s">
        <v>35</v>
      </c>
      <c r="C502">
        <v>0</v>
      </c>
      <c r="D502">
        <v>0</v>
      </c>
      <c r="E502">
        <v>0</v>
      </c>
      <c r="F502">
        <v>0</v>
      </c>
      <c r="G502">
        <v>0</v>
      </c>
    </row>
    <row r="503" spans="1:7" x14ac:dyDescent="0.3">
      <c r="A503" t="s">
        <v>9039</v>
      </c>
      <c r="B503" t="s">
        <v>14</v>
      </c>
      <c r="C503">
        <v>3</v>
      </c>
      <c r="D503" s="5">
        <v>31800</v>
      </c>
      <c r="E503" s="5">
        <v>31800</v>
      </c>
      <c r="F503" s="5">
        <v>31800</v>
      </c>
      <c r="G503">
        <v>0</v>
      </c>
    </row>
    <row r="504" spans="1:7" x14ac:dyDescent="0.3">
      <c r="A504" t="s">
        <v>9040</v>
      </c>
      <c r="B504" t="s">
        <v>14</v>
      </c>
      <c r="C504">
        <v>4</v>
      </c>
      <c r="D504" s="5">
        <v>-1122</v>
      </c>
      <c r="E504">
        <v>0</v>
      </c>
      <c r="F504" s="5">
        <v>75700</v>
      </c>
      <c r="G504">
        <v>4</v>
      </c>
    </row>
    <row r="505" spans="1:7" x14ac:dyDescent="0.3">
      <c r="A505" t="s">
        <v>9041</v>
      </c>
      <c r="B505" t="s">
        <v>14</v>
      </c>
      <c r="C505">
        <v>8</v>
      </c>
      <c r="D505" s="5">
        <v>24102</v>
      </c>
      <c r="E505" s="5">
        <v>26152</v>
      </c>
      <c r="F505" s="5">
        <v>129350</v>
      </c>
      <c r="G505">
        <v>4</v>
      </c>
    </row>
    <row r="506" spans="1:7" x14ac:dyDescent="0.3">
      <c r="A506" t="s">
        <v>9042</v>
      </c>
      <c r="B506" t="s">
        <v>14</v>
      </c>
      <c r="C506">
        <v>3</v>
      </c>
      <c r="D506">
        <v>0</v>
      </c>
      <c r="E506">
        <v>0</v>
      </c>
      <c r="F506" s="5">
        <v>67500</v>
      </c>
      <c r="G506">
        <v>3</v>
      </c>
    </row>
    <row r="507" spans="1:7" x14ac:dyDescent="0.3">
      <c r="A507" t="s">
        <v>9043</v>
      </c>
      <c r="B507" t="s">
        <v>14</v>
      </c>
      <c r="C507">
        <v>1</v>
      </c>
      <c r="D507" s="5">
        <v>7000</v>
      </c>
      <c r="E507" s="5">
        <v>7000</v>
      </c>
      <c r="F507" s="5">
        <v>7000</v>
      </c>
      <c r="G507">
        <v>0</v>
      </c>
    </row>
    <row r="508" spans="1:7" x14ac:dyDescent="0.3">
      <c r="A508" t="s">
        <v>9044</v>
      </c>
      <c r="B508" t="s">
        <v>14</v>
      </c>
      <c r="C508">
        <v>1</v>
      </c>
      <c r="D508">
        <v>0</v>
      </c>
      <c r="E508">
        <v>0</v>
      </c>
      <c r="F508" s="5">
        <v>3000</v>
      </c>
      <c r="G508">
        <v>1</v>
      </c>
    </row>
    <row r="509" spans="1:7" x14ac:dyDescent="0.3">
      <c r="A509" t="s">
        <v>9045</v>
      </c>
      <c r="B509" t="s">
        <v>14</v>
      </c>
      <c r="C509">
        <v>9</v>
      </c>
      <c r="D509">
        <v>270</v>
      </c>
      <c r="E509" s="5">
        <v>2900</v>
      </c>
      <c r="F509" s="5">
        <v>136500</v>
      </c>
      <c r="G509">
        <v>8</v>
      </c>
    </row>
    <row r="510" spans="1:7" x14ac:dyDescent="0.3">
      <c r="A510" t="s">
        <v>9046</v>
      </c>
      <c r="B510" t="s">
        <v>14</v>
      </c>
      <c r="C510">
        <v>5</v>
      </c>
      <c r="D510" s="5">
        <v>68012</v>
      </c>
      <c r="E510" s="5">
        <v>68812</v>
      </c>
      <c r="F510" s="5">
        <v>133500</v>
      </c>
      <c r="G510">
        <v>3</v>
      </c>
    </row>
    <row r="511" spans="1:7" x14ac:dyDescent="0.3">
      <c r="A511" t="s">
        <v>9047</v>
      </c>
      <c r="B511" t="s">
        <v>14</v>
      </c>
      <c r="C511">
        <v>0</v>
      </c>
      <c r="D511">
        <v>0</v>
      </c>
      <c r="E511">
        <v>0</v>
      </c>
      <c r="F511">
        <v>0</v>
      </c>
      <c r="G511">
        <v>0</v>
      </c>
    </row>
    <row r="512" spans="1:7" x14ac:dyDescent="0.3">
      <c r="A512" t="s">
        <v>9048</v>
      </c>
      <c r="B512" t="s">
        <v>14</v>
      </c>
      <c r="C512">
        <v>2</v>
      </c>
      <c r="D512" s="5">
        <v>21750</v>
      </c>
      <c r="E512" s="5">
        <v>21750</v>
      </c>
      <c r="F512" s="5">
        <v>21750</v>
      </c>
      <c r="G512">
        <v>0</v>
      </c>
    </row>
    <row r="513" spans="1:7" x14ac:dyDescent="0.3">
      <c r="A513" t="s">
        <v>9049</v>
      </c>
      <c r="B513" t="s">
        <v>14</v>
      </c>
      <c r="C513">
        <v>2</v>
      </c>
      <c r="D513" s="5">
        <v>23950</v>
      </c>
      <c r="E513" s="5">
        <v>23950</v>
      </c>
      <c r="F513" s="5">
        <v>23950</v>
      </c>
      <c r="G513">
        <v>0</v>
      </c>
    </row>
    <row r="514" spans="1:7" x14ac:dyDescent="0.3">
      <c r="A514" t="s">
        <v>9050</v>
      </c>
      <c r="B514" t="s">
        <v>14</v>
      </c>
      <c r="C514">
        <v>4</v>
      </c>
      <c r="D514" s="5">
        <v>11052</v>
      </c>
      <c r="E514" s="5">
        <v>11250</v>
      </c>
      <c r="F514" s="5">
        <v>121050</v>
      </c>
      <c r="G514">
        <v>3</v>
      </c>
    </row>
    <row r="515" spans="1:7" x14ac:dyDescent="0.3">
      <c r="A515" t="s">
        <v>9051</v>
      </c>
      <c r="B515" t="s">
        <v>14</v>
      </c>
      <c r="C515">
        <v>3</v>
      </c>
      <c r="D515" s="5">
        <v>49385</v>
      </c>
      <c r="E515" s="5">
        <v>49385</v>
      </c>
      <c r="F515" s="5">
        <v>49385</v>
      </c>
      <c r="G515">
        <v>0</v>
      </c>
    </row>
    <row r="516" spans="1:7" x14ac:dyDescent="0.3">
      <c r="A516" t="s">
        <v>9052</v>
      </c>
      <c r="B516" t="s">
        <v>35</v>
      </c>
      <c r="C516">
        <v>1</v>
      </c>
      <c r="D516" s="5">
        <v>4700</v>
      </c>
      <c r="E516" s="5">
        <v>4700</v>
      </c>
      <c r="F516" s="5">
        <v>4700</v>
      </c>
      <c r="G516">
        <v>0</v>
      </c>
    </row>
    <row r="517" spans="1:7" x14ac:dyDescent="0.3">
      <c r="A517" t="s">
        <v>9053</v>
      </c>
      <c r="B517" t="s">
        <v>14</v>
      </c>
      <c r="C517">
        <v>3</v>
      </c>
      <c r="D517" s="5">
        <v>26630</v>
      </c>
      <c r="E517" s="5">
        <v>26630</v>
      </c>
      <c r="F517" s="5">
        <v>58880</v>
      </c>
      <c r="G517">
        <v>0</v>
      </c>
    </row>
    <row r="518" spans="1:7" x14ac:dyDescent="0.3">
      <c r="A518" t="s">
        <v>9054</v>
      </c>
      <c r="B518" t="s">
        <v>14</v>
      </c>
      <c r="C518">
        <v>9</v>
      </c>
      <c r="D518" s="5">
        <v>31210</v>
      </c>
      <c r="E518" s="5">
        <v>31210</v>
      </c>
      <c r="F518" s="5">
        <v>76210</v>
      </c>
      <c r="G518">
        <v>4</v>
      </c>
    </row>
    <row r="519" spans="1:7" x14ac:dyDescent="0.3">
      <c r="A519" t="s">
        <v>9055</v>
      </c>
      <c r="B519" t="s">
        <v>14</v>
      </c>
      <c r="C519">
        <v>3</v>
      </c>
      <c r="D519" s="5">
        <v>3425</v>
      </c>
      <c r="E519" s="5">
        <v>3425</v>
      </c>
      <c r="F519" s="5">
        <v>22925</v>
      </c>
      <c r="G519">
        <v>2</v>
      </c>
    </row>
    <row r="520" spans="1:7" x14ac:dyDescent="0.3">
      <c r="A520" t="s">
        <v>9056</v>
      </c>
      <c r="B520" t="s">
        <v>14</v>
      </c>
      <c r="C520">
        <v>2</v>
      </c>
      <c r="D520" s="5">
        <v>26250</v>
      </c>
      <c r="E520" s="5">
        <v>26250</v>
      </c>
      <c r="F520" s="5">
        <v>26250</v>
      </c>
      <c r="G520">
        <v>0</v>
      </c>
    </row>
    <row r="521" spans="1:7" x14ac:dyDescent="0.3">
      <c r="A521" t="s">
        <v>9057</v>
      </c>
      <c r="B521" t="s">
        <v>35</v>
      </c>
      <c r="C521">
        <v>3</v>
      </c>
      <c r="D521" s="5">
        <v>44150</v>
      </c>
      <c r="E521" s="5">
        <v>44150</v>
      </c>
      <c r="F521" s="5">
        <v>44150</v>
      </c>
      <c r="G521">
        <v>0</v>
      </c>
    </row>
    <row r="522" spans="1:7" x14ac:dyDescent="0.3">
      <c r="A522" t="s">
        <v>9058</v>
      </c>
      <c r="B522" t="s">
        <v>14</v>
      </c>
      <c r="C522">
        <v>1</v>
      </c>
      <c r="D522" s="5">
        <v>12175</v>
      </c>
      <c r="E522" s="5">
        <v>12175</v>
      </c>
      <c r="F522" s="5">
        <v>12175</v>
      </c>
      <c r="G522">
        <v>0</v>
      </c>
    </row>
    <row r="523" spans="1:7" x14ac:dyDescent="0.3">
      <c r="A523" t="s">
        <v>9059</v>
      </c>
      <c r="B523" t="s">
        <v>14</v>
      </c>
      <c r="C523">
        <v>1</v>
      </c>
      <c r="D523" s="5">
        <v>2150</v>
      </c>
      <c r="E523" s="5">
        <v>2150</v>
      </c>
      <c r="F523" s="5">
        <v>2150</v>
      </c>
      <c r="G523">
        <v>0</v>
      </c>
    </row>
    <row r="524" spans="1:7" x14ac:dyDescent="0.3">
      <c r="A524" t="s">
        <v>9060</v>
      </c>
      <c r="B524" t="s">
        <v>14</v>
      </c>
      <c r="C524">
        <v>1</v>
      </c>
      <c r="D524">
        <v>0</v>
      </c>
      <c r="E524">
        <v>0</v>
      </c>
      <c r="F524" s="5">
        <v>19500</v>
      </c>
      <c r="G524">
        <v>1</v>
      </c>
    </row>
    <row r="525" spans="1:7" x14ac:dyDescent="0.3">
      <c r="A525" t="s">
        <v>9061</v>
      </c>
      <c r="B525" t="s">
        <v>14</v>
      </c>
      <c r="C525">
        <v>0</v>
      </c>
      <c r="D525">
        <v>0</v>
      </c>
      <c r="E525">
        <v>0</v>
      </c>
      <c r="F525">
        <v>0</v>
      </c>
      <c r="G525">
        <v>0</v>
      </c>
    </row>
    <row r="526" spans="1:7" x14ac:dyDescent="0.3">
      <c r="A526" t="s">
        <v>9062</v>
      </c>
      <c r="B526" t="s">
        <v>35</v>
      </c>
      <c r="C526">
        <v>0</v>
      </c>
      <c r="D526">
        <v>0</v>
      </c>
      <c r="E526">
        <v>0</v>
      </c>
      <c r="F526">
        <v>0</v>
      </c>
      <c r="G526">
        <v>0</v>
      </c>
    </row>
    <row r="527" spans="1:7" x14ac:dyDescent="0.3">
      <c r="A527" t="s">
        <v>9063</v>
      </c>
      <c r="B527" t="s">
        <v>14</v>
      </c>
      <c r="C527">
        <v>4</v>
      </c>
      <c r="D527" s="5">
        <v>8200</v>
      </c>
      <c r="E527" s="5">
        <v>8200</v>
      </c>
      <c r="F527" s="5">
        <v>48700</v>
      </c>
      <c r="G527">
        <v>2</v>
      </c>
    </row>
    <row r="528" spans="1:7" x14ac:dyDescent="0.3">
      <c r="A528" t="s">
        <v>9064</v>
      </c>
      <c r="B528" t="s">
        <v>41</v>
      </c>
      <c r="C528">
        <v>5</v>
      </c>
      <c r="D528" s="5">
        <v>15125</v>
      </c>
      <c r="E528" s="5">
        <v>21075</v>
      </c>
      <c r="F528" s="5">
        <v>93875</v>
      </c>
      <c r="G528">
        <v>4</v>
      </c>
    </row>
    <row r="529" spans="1:7" x14ac:dyDescent="0.3">
      <c r="A529" t="s">
        <v>9065</v>
      </c>
      <c r="B529" t="s">
        <v>14</v>
      </c>
      <c r="C529">
        <v>1</v>
      </c>
      <c r="D529" s="5">
        <v>3990</v>
      </c>
      <c r="E529" s="5">
        <v>3990</v>
      </c>
      <c r="F529" s="5">
        <v>6490</v>
      </c>
      <c r="G529">
        <v>0</v>
      </c>
    </row>
    <row r="530" spans="1:7" x14ac:dyDescent="0.3">
      <c r="A530" t="s">
        <v>9066</v>
      </c>
      <c r="B530" t="s">
        <v>14</v>
      </c>
      <c r="C530">
        <v>0</v>
      </c>
      <c r="D530">
        <v>0</v>
      </c>
      <c r="E530">
        <v>0</v>
      </c>
      <c r="F530">
        <v>0</v>
      </c>
      <c r="G530">
        <v>0</v>
      </c>
    </row>
    <row r="531" spans="1:7" x14ac:dyDescent="0.3">
      <c r="A531" t="s">
        <v>9067</v>
      </c>
      <c r="B531" t="s">
        <v>35</v>
      </c>
      <c r="C531">
        <v>2</v>
      </c>
      <c r="D531" s="5">
        <v>6000</v>
      </c>
      <c r="E531" s="5">
        <v>6000</v>
      </c>
      <c r="F531" s="5">
        <v>6000</v>
      </c>
      <c r="G531">
        <v>0</v>
      </c>
    </row>
    <row r="532" spans="1:7" x14ac:dyDescent="0.3">
      <c r="A532" t="s">
        <v>9068</v>
      </c>
      <c r="B532" t="s">
        <v>14</v>
      </c>
      <c r="C532">
        <v>2</v>
      </c>
      <c r="D532" s="5">
        <v>7000</v>
      </c>
      <c r="E532" s="5">
        <v>7000</v>
      </c>
      <c r="F532" s="5">
        <v>7000</v>
      </c>
      <c r="G532">
        <v>0</v>
      </c>
    </row>
    <row r="533" spans="1:7" x14ac:dyDescent="0.3">
      <c r="A533" t="s">
        <v>9069</v>
      </c>
      <c r="B533" t="s">
        <v>35</v>
      </c>
      <c r="C533">
        <v>4</v>
      </c>
      <c r="D533" s="5">
        <v>6500</v>
      </c>
      <c r="E533" s="5">
        <v>7250</v>
      </c>
      <c r="F533" s="5">
        <v>17750</v>
      </c>
      <c r="G533">
        <v>1</v>
      </c>
    </row>
    <row r="534" spans="1:7" x14ac:dyDescent="0.3">
      <c r="A534" t="s">
        <v>9070</v>
      </c>
      <c r="B534" t="s">
        <v>35</v>
      </c>
      <c r="C534">
        <v>5</v>
      </c>
      <c r="D534" s="5">
        <v>26770</v>
      </c>
      <c r="E534" s="5">
        <v>26770</v>
      </c>
      <c r="F534" s="5">
        <v>33020</v>
      </c>
      <c r="G534">
        <v>0</v>
      </c>
    </row>
    <row r="535" spans="1:7" x14ac:dyDescent="0.3">
      <c r="A535" t="s">
        <v>9071</v>
      </c>
      <c r="B535" t="s">
        <v>14</v>
      </c>
      <c r="C535">
        <v>4</v>
      </c>
      <c r="D535" s="5">
        <v>22150</v>
      </c>
      <c r="E535" s="5">
        <v>22150</v>
      </c>
      <c r="F535" s="5">
        <v>33400</v>
      </c>
      <c r="G535">
        <v>0</v>
      </c>
    </row>
    <row r="536" spans="1:7" x14ac:dyDescent="0.3">
      <c r="A536" t="s">
        <v>9072</v>
      </c>
      <c r="B536" t="s">
        <v>14</v>
      </c>
      <c r="C536">
        <v>6</v>
      </c>
      <c r="D536" s="5">
        <v>38900</v>
      </c>
      <c r="E536" s="5">
        <v>38950</v>
      </c>
      <c r="F536" s="5">
        <v>46400</v>
      </c>
      <c r="G536">
        <v>2</v>
      </c>
    </row>
    <row r="537" spans="1:7" x14ac:dyDescent="0.3">
      <c r="A537" t="s">
        <v>9073</v>
      </c>
      <c r="B537" t="s">
        <v>35</v>
      </c>
      <c r="C537">
        <v>3</v>
      </c>
      <c r="D537" s="5">
        <v>1740</v>
      </c>
      <c r="E537" s="5">
        <v>1750</v>
      </c>
      <c r="F537" s="5">
        <v>5490</v>
      </c>
      <c r="G537">
        <v>2</v>
      </c>
    </row>
    <row r="538" spans="1:7" x14ac:dyDescent="0.3">
      <c r="A538" t="s">
        <v>9074</v>
      </c>
      <c r="B538" t="s">
        <v>14</v>
      </c>
      <c r="C538">
        <v>7</v>
      </c>
      <c r="D538">
        <v>750</v>
      </c>
      <c r="E538" s="5">
        <v>2300</v>
      </c>
      <c r="F538" s="5">
        <v>53250</v>
      </c>
      <c r="G538">
        <v>6</v>
      </c>
    </row>
    <row r="539" spans="1:7" x14ac:dyDescent="0.3">
      <c r="A539" t="s">
        <v>9075</v>
      </c>
      <c r="B539" t="s">
        <v>41</v>
      </c>
      <c r="C539">
        <v>5</v>
      </c>
      <c r="D539" s="5">
        <v>-9500</v>
      </c>
      <c r="E539">
        <v>0</v>
      </c>
      <c r="F539" s="5">
        <v>65500</v>
      </c>
      <c r="G539">
        <v>5</v>
      </c>
    </row>
    <row r="540" spans="1:7" x14ac:dyDescent="0.3">
      <c r="A540" t="s">
        <v>9076</v>
      </c>
      <c r="B540" t="s">
        <v>41</v>
      </c>
      <c r="C540">
        <v>6</v>
      </c>
      <c r="D540">
        <v>0</v>
      </c>
      <c r="E540">
        <v>0</v>
      </c>
      <c r="F540" s="5">
        <v>98750</v>
      </c>
      <c r="G540">
        <v>6</v>
      </c>
    </row>
    <row r="541" spans="1:7" x14ac:dyDescent="0.3">
      <c r="A541" t="s">
        <v>9077</v>
      </c>
      <c r="B541" t="s">
        <v>41</v>
      </c>
      <c r="C541">
        <v>8</v>
      </c>
      <c r="D541" s="5">
        <v>-7800</v>
      </c>
      <c r="E541">
        <v>0</v>
      </c>
      <c r="F541" s="5">
        <v>132200</v>
      </c>
      <c r="G541">
        <v>8</v>
      </c>
    </row>
    <row r="542" spans="1:7" x14ac:dyDescent="0.3">
      <c r="A542" t="s">
        <v>9078</v>
      </c>
      <c r="B542" t="s">
        <v>41</v>
      </c>
      <c r="C542">
        <v>3</v>
      </c>
      <c r="D542" s="5">
        <v>-3450</v>
      </c>
      <c r="E542">
        <v>0</v>
      </c>
      <c r="F542" s="5">
        <v>49050</v>
      </c>
      <c r="G542">
        <v>3</v>
      </c>
    </row>
    <row r="543" spans="1:7" x14ac:dyDescent="0.3">
      <c r="A543" t="s">
        <v>9079</v>
      </c>
      <c r="B543" t="s">
        <v>41</v>
      </c>
      <c r="C543">
        <v>7</v>
      </c>
      <c r="D543" s="5">
        <v>-2750</v>
      </c>
      <c r="E543">
        <v>0</v>
      </c>
      <c r="F543" s="5">
        <v>131000</v>
      </c>
      <c r="G543">
        <v>7</v>
      </c>
    </row>
    <row r="544" spans="1:7" x14ac:dyDescent="0.3">
      <c r="A544" t="s">
        <v>9080</v>
      </c>
      <c r="B544" t="s">
        <v>41</v>
      </c>
      <c r="C544">
        <v>8</v>
      </c>
      <c r="D544">
        <v>-100</v>
      </c>
      <c r="E544">
        <v>0</v>
      </c>
      <c r="F544" s="5">
        <v>169900</v>
      </c>
      <c r="G544">
        <v>8</v>
      </c>
    </row>
    <row r="545" spans="1:7" x14ac:dyDescent="0.3">
      <c r="A545" t="s">
        <v>9081</v>
      </c>
      <c r="B545" t="s">
        <v>41</v>
      </c>
      <c r="C545">
        <v>3</v>
      </c>
      <c r="D545">
        <v>0</v>
      </c>
      <c r="E545">
        <v>0</v>
      </c>
      <c r="F545" s="5">
        <v>63750</v>
      </c>
      <c r="G545">
        <v>3</v>
      </c>
    </row>
    <row r="546" spans="1:7" x14ac:dyDescent="0.3">
      <c r="A546" t="s">
        <v>9082</v>
      </c>
      <c r="B546" t="s">
        <v>44</v>
      </c>
      <c r="C546">
        <v>5</v>
      </c>
      <c r="D546">
        <v>-210</v>
      </c>
      <c r="E546">
        <v>0</v>
      </c>
      <c r="F546" s="5">
        <v>106040</v>
      </c>
      <c r="G546">
        <v>5</v>
      </c>
    </row>
    <row r="547" spans="1:7" x14ac:dyDescent="0.3">
      <c r="A547" t="s">
        <v>9083</v>
      </c>
      <c r="B547" t="s">
        <v>41</v>
      </c>
      <c r="C547">
        <v>3</v>
      </c>
      <c r="D547">
        <v>-50</v>
      </c>
      <c r="E547">
        <v>0</v>
      </c>
      <c r="F547" s="5">
        <v>71200</v>
      </c>
      <c r="G547">
        <v>3</v>
      </c>
    </row>
    <row r="548" spans="1:7" x14ac:dyDescent="0.3">
      <c r="A548" t="s">
        <v>9084</v>
      </c>
      <c r="B548" t="s">
        <v>44</v>
      </c>
      <c r="C548">
        <v>3</v>
      </c>
      <c r="D548">
        <v>-350</v>
      </c>
      <c r="E548">
        <v>0</v>
      </c>
      <c r="F548" s="5">
        <v>70900</v>
      </c>
      <c r="G548">
        <v>3</v>
      </c>
    </row>
    <row r="549" spans="1:7" x14ac:dyDescent="0.3">
      <c r="A549" t="s">
        <v>9085</v>
      </c>
      <c r="B549" t="s">
        <v>44</v>
      </c>
      <c r="C549">
        <v>6</v>
      </c>
      <c r="D549">
        <v>0</v>
      </c>
      <c r="E549">
        <v>0</v>
      </c>
      <c r="F549" s="5">
        <v>150000</v>
      </c>
      <c r="G549">
        <v>6</v>
      </c>
    </row>
    <row r="550" spans="1:7" x14ac:dyDescent="0.3">
      <c r="A550" t="s">
        <v>9086</v>
      </c>
      <c r="B550" t="s">
        <v>41</v>
      </c>
      <c r="C550">
        <v>6</v>
      </c>
      <c r="D550">
        <v>0</v>
      </c>
      <c r="E550">
        <v>0</v>
      </c>
      <c r="F550" s="5">
        <v>150000</v>
      </c>
      <c r="G550">
        <v>6</v>
      </c>
    </row>
    <row r="551" spans="1:7" x14ac:dyDescent="0.3">
      <c r="A551" t="s">
        <v>9087</v>
      </c>
      <c r="B551" t="s">
        <v>40</v>
      </c>
      <c r="C551">
        <v>2</v>
      </c>
      <c r="D551" s="5">
        <v>31000</v>
      </c>
      <c r="E551" s="5">
        <v>31000</v>
      </c>
      <c r="F551" s="5">
        <v>31000</v>
      </c>
      <c r="G551">
        <v>0</v>
      </c>
    </row>
    <row r="552" spans="1:7" x14ac:dyDescent="0.3">
      <c r="A552" t="s">
        <v>9088</v>
      </c>
      <c r="B552" t="s">
        <v>5</v>
      </c>
      <c r="C552">
        <v>7</v>
      </c>
      <c r="D552" s="5">
        <v>43355</v>
      </c>
      <c r="E552" s="5">
        <v>43355</v>
      </c>
      <c r="F552" s="5">
        <v>87893</v>
      </c>
      <c r="G552">
        <v>1</v>
      </c>
    </row>
    <row r="553" spans="1:7" x14ac:dyDescent="0.3">
      <c r="A553" t="s">
        <v>9089</v>
      </c>
      <c r="B553" t="s">
        <v>5</v>
      </c>
      <c r="C553">
        <v>5</v>
      </c>
      <c r="D553" s="5">
        <v>75300</v>
      </c>
      <c r="E553" s="5">
        <v>75300</v>
      </c>
      <c r="F553" s="5">
        <v>75300</v>
      </c>
      <c r="G553">
        <v>0</v>
      </c>
    </row>
    <row r="554" spans="1:7" x14ac:dyDescent="0.3">
      <c r="A554" t="s">
        <v>9090</v>
      </c>
      <c r="B554" t="s">
        <v>40</v>
      </c>
      <c r="C554">
        <v>0</v>
      </c>
      <c r="D554">
        <v>0</v>
      </c>
      <c r="E554">
        <v>0</v>
      </c>
      <c r="F554">
        <v>0</v>
      </c>
      <c r="G554">
        <v>0</v>
      </c>
    </row>
    <row r="555" spans="1:7" x14ac:dyDescent="0.3">
      <c r="A555" t="s">
        <v>9091</v>
      </c>
      <c r="B555" t="s">
        <v>5</v>
      </c>
      <c r="C555">
        <v>1</v>
      </c>
      <c r="D555" s="5">
        <v>11200</v>
      </c>
      <c r="E555" s="5">
        <v>11200</v>
      </c>
      <c r="F555" s="5">
        <v>11200</v>
      </c>
      <c r="G555">
        <v>0</v>
      </c>
    </row>
    <row r="556" spans="1:7" x14ac:dyDescent="0.3">
      <c r="A556" t="s">
        <v>9092</v>
      </c>
      <c r="B556" t="s">
        <v>40</v>
      </c>
      <c r="C556">
        <v>0</v>
      </c>
      <c r="D556">
        <v>0</v>
      </c>
      <c r="E556">
        <v>0</v>
      </c>
      <c r="F556">
        <v>0</v>
      </c>
      <c r="G556">
        <v>0</v>
      </c>
    </row>
    <row r="557" spans="1:7" x14ac:dyDescent="0.3">
      <c r="A557" t="s">
        <v>9093</v>
      </c>
      <c r="B557" t="s">
        <v>5</v>
      </c>
      <c r="C557">
        <v>5</v>
      </c>
      <c r="D557" s="5">
        <v>51070</v>
      </c>
      <c r="E557" s="5">
        <v>52400</v>
      </c>
      <c r="F557" s="5">
        <v>71482</v>
      </c>
      <c r="G557">
        <v>2</v>
      </c>
    </row>
    <row r="558" spans="1:7" x14ac:dyDescent="0.3">
      <c r="A558" t="s">
        <v>9094</v>
      </c>
      <c r="B558" t="s">
        <v>40</v>
      </c>
      <c r="C558">
        <v>1</v>
      </c>
      <c r="D558" s="5">
        <v>1650</v>
      </c>
      <c r="E558" s="5">
        <v>1650</v>
      </c>
      <c r="F558" s="5">
        <v>1650</v>
      </c>
      <c r="G558">
        <v>0</v>
      </c>
    </row>
    <row r="559" spans="1:7" x14ac:dyDescent="0.3">
      <c r="A559" t="s">
        <v>9095</v>
      </c>
      <c r="B559" t="s">
        <v>5</v>
      </c>
      <c r="C559">
        <v>3</v>
      </c>
      <c r="D559">
        <v>0</v>
      </c>
      <c r="E559">
        <v>0</v>
      </c>
      <c r="F559" s="5">
        <v>95000</v>
      </c>
      <c r="G559">
        <v>3</v>
      </c>
    </row>
    <row r="560" spans="1:7" x14ac:dyDescent="0.3">
      <c r="A560" t="s">
        <v>9096</v>
      </c>
      <c r="B560" t="s">
        <v>5</v>
      </c>
      <c r="C560">
        <v>0</v>
      </c>
      <c r="D560">
        <v>0</v>
      </c>
      <c r="E560">
        <v>0</v>
      </c>
      <c r="F560">
        <v>0</v>
      </c>
      <c r="G560">
        <v>0</v>
      </c>
    </row>
    <row r="561" spans="1:7" x14ac:dyDescent="0.3">
      <c r="A561" t="s">
        <v>9097</v>
      </c>
      <c r="B561" t="s">
        <v>40</v>
      </c>
      <c r="C561">
        <v>5</v>
      </c>
      <c r="D561" s="5">
        <v>30300</v>
      </c>
      <c r="E561" s="5">
        <v>30300</v>
      </c>
      <c r="F561" s="5">
        <v>30300</v>
      </c>
      <c r="G561">
        <v>0</v>
      </c>
    </row>
    <row r="562" spans="1:7" x14ac:dyDescent="0.3">
      <c r="A562" t="s">
        <v>9098</v>
      </c>
      <c r="B562" t="s">
        <v>5</v>
      </c>
      <c r="C562">
        <v>0</v>
      </c>
      <c r="D562">
        <v>0</v>
      </c>
      <c r="E562">
        <v>0</v>
      </c>
      <c r="F562">
        <v>0</v>
      </c>
      <c r="G562">
        <v>0</v>
      </c>
    </row>
    <row r="563" spans="1:7" x14ac:dyDescent="0.3">
      <c r="A563" t="s">
        <v>9099</v>
      </c>
      <c r="B563" t="s">
        <v>5</v>
      </c>
      <c r="C563">
        <v>8</v>
      </c>
      <c r="D563" s="5">
        <v>40417</v>
      </c>
      <c r="E563" s="5">
        <v>42700</v>
      </c>
      <c r="F563" s="5">
        <v>134000</v>
      </c>
      <c r="G563">
        <v>5</v>
      </c>
    </row>
    <row r="564" spans="1:7" x14ac:dyDescent="0.3">
      <c r="A564" t="s">
        <v>9100</v>
      </c>
      <c r="B564" t="s">
        <v>5</v>
      </c>
      <c r="C564">
        <v>5</v>
      </c>
      <c r="D564" s="5">
        <v>32354</v>
      </c>
      <c r="E564" s="5">
        <v>32354</v>
      </c>
      <c r="F564" s="5">
        <v>52350</v>
      </c>
      <c r="G564">
        <v>0</v>
      </c>
    </row>
    <row r="565" spans="1:7" x14ac:dyDescent="0.3">
      <c r="A565" t="s">
        <v>9101</v>
      </c>
      <c r="B565" t="s">
        <v>5</v>
      </c>
      <c r="C565">
        <v>0</v>
      </c>
      <c r="D565">
        <v>0</v>
      </c>
      <c r="E565">
        <v>0</v>
      </c>
      <c r="F565">
        <v>0</v>
      </c>
      <c r="G565">
        <v>0</v>
      </c>
    </row>
    <row r="566" spans="1:7" x14ac:dyDescent="0.3">
      <c r="A566" t="s">
        <v>9102</v>
      </c>
      <c r="B566" t="s">
        <v>5</v>
      </c>
      <c r="C566">
        <v>3</v>
      </c>
      <c r="D566" s="5">
        <v>-1020</v>
      </c>
      <c r="E566">
        <v>0</v>
      </c>
      <c r="F566" s="5">
        <v>50230</v>
      </c>
      <c r="G566">
        <v>3</v>
      </c>
    </row>
    <row r="567" spans="1:7" x14ac:dyDescent="0.3">
      <c r="A567" t="s">
        <v>9103</v>
      </c>
      <c r="B567" t="s">
        <v>5</v>
      </c>
      <c r="C567">
        <v>3</v>
      </c>
      <c r="D567" s="5">
        <v>-2211</v>
      </c>
      <c r="E567">
        <v>0</v>
      </c>
      <c r="F567" s="5">
        <v>77850</v>
      </c>
      <c r="G567">
        <v>3</v>
      </c>
    </row>
    <row r="568" spans="1:7" x14ac:dyDescent="0.3">
      <c r="A568" t="s">
        <v>9104</v>
      </c>
      <c r="B568" t="s">
        <v>5</v>
      </c>
      <c r="C568">
        <v>0</v>
      </c>
      <c r="D568">
        <v>0</v>
      </c>
      <c r="E568">
        <v>0</v>
      </c>
      <c r="F568">
        <v>0</v>
      </c>
      <c r="G568">
        <v>0</v>
      </c>
    </row>
    <row r="569" spans="1:7" x14ac:dyDescent="0.3">
      <c r="A569" t="s">
        <v>9105</v>
      </c>
      <c r="B569" t="s">
        <v>40</v>
      </c>
      <c r="C569">
        <v>1</v>
      </c>
      <c r="D569" s="5">
        <v>12150</v>
      </c>
      <c r="E569" s="5">
        <v>12150</v>
      </c>
      <c r="F569" s="5">
        <v>12150</v>
      </c>
      <c r="G569">
        <v>0</v>
      </c>
    </row>
    <row r="570" spans="1:7" x14ac:dyDescent="0.3">
      <c r="A570" t="s">
        <v>9106</v>
      </c>
      <c r="B570" t="s">
        <v>5</v>
      </c>
      <c r="C570">
        <v>4</v>
      </c>
      <c r="D570" s="5">
        <v>-6718</v>
      </c>
      <c r="E570">
        <v>0</v>
      </c>
      <c r="F570" s="5">
        <v>80152</v>
      </c>
      <c r="G570">
        <v>4</v>
      </c>
    </row>
    <row r="571" spans="1:7" x14ac:dyDescent="0.3">
      <c r="A571" t="s">
        <v>9107</v>
      </c>
      <c r="B571" t="s">
        <v>5</v>
      </c>
      <c r="C571">
        <v>0</v>
      </c>
      <c r="D571">
        <v>0</v>
      </c>
      <c r="E571">
        <v>0</v>
      </c>
      <c r="F571">
        <v>0</v>
      </c>
      <c r="G571">
        <v>0</v>
      </c>
    </row>
    <row r="572" spans="1:7" x14ac:dyDescent="0.3">
      <c r="A572" t="s">
        <v>9108</v>
      </c>
      <c r="B572" t="s">
        <v>5</v>
      </c>
      <c r="C572">
        <v>4</v>
      </c>
      <c r="D572" s="5">
        <v>60400</v>
      </c>
      <c r="E572" s="5">
        <v>60400</v>
      </c>
      <c r="F572" s="5">
        <v>60400</v>
      </c>
      <c r="G572">
        <v>0</v>
      </c>
    </row>
    <row r="573" spans="1:7" x14ac:dyDescent="0.3">
      <c r="A573" t="s">
        <v>9109</v>
      </c>
      <c r="B573" t="s">
        <v>5</v>
      </c>
      <c r="C573">
        <v>1</v>
      </c>
      <c r="D573" s="5">
        <v>-2231</v>
      </c>
      <c r="E573">
        <v>0</v>
      </c>
      <c r="F573" s="5">
        <v>26100</v>
      </c>
      <c r="G573">
        <v>1</v>
      </c>
    </row>
    <row r="574" spans="1:7" x14ac:dyDescent="0.3">
      <c r="A574" t="s">
        <v>9110</v>
      </c>
      <c r="B574" t="s">
        <v>5</v>
      </c>
      <c r="C574">
        <v>2</v>
      </c>
      <c r="D574" s="5">
        <v>30500</v>
      </c>
      <c r="E574" s="5">
        <v>30500</v>
      </c>
      <c r="F574" s="5">
        <v>30500</v>
      </c>
      <c r="G574">
        <v>0</v>
      </c>
    </row>
    <row r="575" spans="1:7" x14ac:dyDescent="0.3">
      <c r="A575" t="s">
        <v>9111</v>
      </c>
      <c r="B575" t="s">
        <v>5</v>
      </c>
      <c r="C575">
        <v>2</v>
      </c>
      <c r="D575" s="5">
        <v>9500</v>
      </c>
      <c r="E575" s="5">
        <v>9500</v>
      </c>
      <c r="F575" s="5">
        <v>9500</v>
      </c>
      <c r="G575">
        <v>0</v>
      </c>
    </row>
    <row r="576" spans="1:7" x14ac:dyDescent="0.3">
      <c r="A576" t="s">
        <v>9112</v>
      </c>
      <c r="B576" t="s">
        <v>5</v>
      </c>
      <c r="C576">
        <v>8</v>
      </c>
      <c r="D576" s="5">
        <v>-3424</v>
      </c>
      <c r="E576">
        <v>0</v>
      </c>
      <c r="F576" s="5">
        <v>142825</v>
      </c>
      <c r="G576">
        <v>8</v>
      </c>
    </row>
    <row r="577" spans="1:7" x14ac:dyDescent="0.3">
      <c r="A577" t="s">
        <v>9113</v>
      </c>
      <c r="B577" t="s">
        <v>5</v>
      </c>
      <c r="C577">
        <v>1</v>
      </c>
      <c r="D577" s="5">
        <v>19500</v>
      </c>
      <c r="E577" s="5">
        <v>19500</v>
      </c>
      <c r="F577" s="5">
        <v>19500</v>
      </c>
      <c r="G577">
        <v>0</v>
      </c>
    </row>
    <row r="578" spans="1:7" x14ac:dyDescent="0.3">
      <c r="A578" t="s">
        <v>9114</v>
      </c>
      <c r="B578" t="s">
        <v>40</v>
      </c>
      <c r="C578">
        <v>3</v>
      </c>
      <c r="D578" s="5">
        <v>20000</v>
      </c>
      <c r="E578" s="5">
        <v>20000</v>
      </c>
      <c r="F578" s="5">
        <v>20000</v>
      </c>
      <c r="G578">
        <v>0</v>
      </c>
    </row>
    <row r="579" spans="1:7" x14ac:dyDescent="0.3">
      <c r="A579" t="s">
        <v>9115</v>
      </c>
      <c r="B579" t="s">
        <v>5</v>
      </c>
      <c r="C579">
        <v>1</v>
      </c>
      <c r="D579" s="5">
        <v>9200</v>
      </c>
      <c r="E579" s="5">
        <v>9200</v>
      </c>
      <c r="F579" s="5">
        <v>9200</v>
      </c>
      <c r="G579">
        <v>0</v>
      </c>
    </row>
    <row r="580" spans="1:7" x14ac:dyDescent="0.3">
      <c r="A580" t="s">
        <v>9116</v>
      </c>
      <c r="B580" t="s">
        <v>40</v>
      </c>
      <c r="C580">
        <v>2</v>
      </c>
      <c r="D580" s="5">
        <v>26900</v>
      </c>
      <c r="E580" s="5">
        <v>26900</v>
      </c>
      <c r="F580" s="5">
        <v>26900</v>
      </c>
      <c r="G580">
        <v>0</v>
      </c>
    </row>
    <row r="581" spans="1:7" x14ac:dyDescent="0.3">
      <c r="A581" t="s">
        <v>9117</v>
      </c>
      <c r="B581" t="s">
        <v>40</v>
      </c>
      <c r="C581">
        <v>3</v>
      </c>
      <c r="D581" s="5">
        <v>10700</v>
      </c>
      <c r="E581" s="5">
        <v>10700</v>
      </c>
      <c r="F581" s="5">
        <v>10700</v>
      </c>
      <c r="G581">
        <v>0</v>
      </c>
    </row>
    <row r="582" spans="1:7" x14ac:dyDescent="0.3">
      <c r="A582" t="s">
        <v>9118</v>
      </c>
      <c r="B582" t="s">
        <v>40</v>
      </c>
      <c r="C582">
        <v>5</v>
      </c>
      <c r="D582" s="5">
        <v>82350</v>
      </c>
      <c r="E582" s="5">
        <v>82350</v>
      </c>
      <c r="F582" s="5">
        <v>82350</v>
      </c>
      <c r="G582">
        <v>0</v>
      </c>
    </row>
    <row r="583" spans="1:7" x14ac:dyDescent="0.3">
      <c r="A583" t="s">
        <v>9119</v>
      </c>
      <c r="B583" t="s">
        <v>40</v>
      </c>
      <c r="C583">
        <v>2</v>
      </c>
      <c r="D583" s="5">
        <v>11380</v>
      </c>
      <c r="E583" s="5">
        <v>11380</v>
      </c>
      <c r="F583" s="5">
        <v>11380</v>
      </c>
      <c r="G583">
        <v>0</v>
      </c>
    </row>
    <row r="584" spans="1:7" x14ac:dyDescent="0.3">
      <c r="A584" t="s">
        <v>9120</v>
      </c>
      <c r="B584" t="s">
        <v>5</v>
      </c>
      <c r="C584">
        <v>0</v>
      </c>
      <c r="D584">
        <v>0</v>
      </c>
      <c r="E584">
        <v>0</v>
      </c>
      <c r="F584">
        <v>0</v>
      </c>
      <c r="G584">
        <v>0</v>
      </c>
    </row>
    <row r="585" spans="1:7" x14ac:dyDescent="0.3">
      <c r="A585" t="s">
        <v>9121</v>
      </c>
      <c r="B585" t="s">
        <v>40</v>
      </c>
      <c r="C585">
        <v>5</v>
      </c>
      <c r="D585" s="5">
        <v>52525</v>
      </c>
      <c r="E585" s="5">
        <v>52525</v>
      </c>
      <c r="F585" s="5">
        <v>52525</v>
      </c>
      <c r="G585">
        <v>0</v>
      </c>
    </row>
    <row r="586" spans="1:7" x14ac:dyDescent="0.3">
      <c r="A586" t="s">
        <v>9122</v>
      </c>
      <c r="B586" t="s">
        <v>40</v>
      </c>
      <c r="C586">
        <v>4</v>
      </c>
      <c r="D586" s="5">
        <v>41300</v>
      </c>
      <c r="E586" s="5">
        <v>41300</v>
      </c>
      <c r="F586" s="5">
        <v>41300</v>
      </c>
      <c r="G586">
        <v>0</v>
      </c>
    </row>
    <row r="587" spans="1:7" x14ac:dyDescent="0.3">
      <c r="A587" t="s">
        <v>9123</v>
      </c>
      <c r="B587" t="s">
        <v>40</v>
      </c>
      <c r="C587">
        <v>3</v>
      </c>
      <c r="D587" s="5">
        <v>28700</v>
      </c>
      <c r="E587" s="5">
        <v>28700</v>
      </c>
      <c r="F587" s="5">
        <v>28700</v>
      </c>
      <c r="G587">
        <v>0</v>
      </c>
    </row>
    <row r="588" spans="1:7" x14ac:dyDescent="0.3">
      <c r="A588" t="s">
        <v>9124</v>
      </c>
      <c r="B588" t="s">
        <v>5</v>
      </c>
      <c r="C588">
        <v>0</v>
      </c>
      <c r="D588">
        <v>0</v>
      </c>
      <c r="E588">
        <v>0</v>
      </c>
      <c r="F588">
        <v>0</v>
      </c>
      <c r="G588">
        <v>0</v>
      </c>
    </row>
    <row r="589" spans="1:7" x14ac:dyDescent="0.3">
      <c r="A589" t="s">
        <v>9125</v>
      </c>
      <c r="B589" t="s">
        <v>5</v>
      </c>
      <c r="C589">
        <v>0</v>
      </c>
      <c r="D589">
        <v>0</v>
      </c>
      <c r="E589">
        <v>0</v>
      </c>
      <c r="F589">
        <v>0</v>
      </c>
      <c r="G589">
        <v>0</v>
      </c>
    </row>
    <row r="590" spans="1:7" x14ac:dyDescent="0.3">
      <c r="A590" t="s">
        <v>9126</v>
      </c>
      <c r="B590" t="s">
        <v>40</v>
      </c>
      <c r="C590">
        <v>9</v>
      </c>
      <c r="D590" s="5">
        <v>-20938</v>
      </c>
      <c r="E590">
        <v>0</v>
      </c>
      <c r="F590" s="5">
        <v>106550</v>
      </c>
      <c r="G590">
        <v>9</v>
      </c>
    </row>
    <row r="591" spans="1:7" x14ac:dyDescent="0.3">
      <c r="A591" t="s">
        <v>9127</v>
      </c>
      <c r="B591" t="s">
        <v>5</v>
      </c>
      <c r="C591">
        <v>11</v>
      </c>
      <c r="D591" s="5">
        <v>-2755</v>
      </c>
      <c r="E591" s="5">
        <v>2128</v>
      </c>
      <c r="F591" s="5">
        <v>237195</v>
      </c>
      <c r="G591">
        <v>10</v>
      </c>
    </row>
    <row r="592" spans="1:7" x14ac:dyDescent="0.3">
      <c r="A592" t="s">
        <v>9128</v>
      </c>
      <c r="B592" t="s">
        <v>5</v>
      </c>
      <c r="C592">
        <v>3</v>
      </c>
      <c r="D592" s="5">
        <v>-4900</v>
      </c>
      <c r="E592">
        <v>0</v>
      </c>
      <c r="F592" s="5">
        <v>55850</v>
      </c>
      <c r="G592">
        <v>3</v>
      </c>
    </row>
    <row r="593" spans="1:7" x14ac:dyDescent="0.3">
      <c r="A593" t="s">
        <v>9129</v>
      </c>
      <c r="B593" t="s">
        <v>5</v>
      </c>
      <c r="C593">
        <v>2</v>
      </c>
      <c r="D593" s="5">
        <v>-2385</v>
      </c>
      <c r="E593">
        <v>0</v>
      </c>
      <c r="F593" s="5">
        <v>44800</v>
      </c>
      <c r="G593">
        <v>2</v>
      </c>
    </row>
    <row r="594" spans="1:7" x14ac:dyDescent="0.3">
      <c r="A594" t="s">
        <v>9130</v>
      </c>
      <c r="B594" t="s">
        <v>40</v>
      </c>
      <c r="C594">
        <v>3</v>
      </c>
      <c r="D594">
        <v>-555</v>
      </c>
      <c r="E594">
        <v>0</v>
      </c>
      <c r="F594" s="5">
        <v>51000</v>
      </c>
      <c r="G594">
        <v>3</v>
      </c>
    </row>
    <row r="595" spans="1:7" x14ac:dyDescent="0.3">
      <c r="A595" t="s">
        <v>9131</v>
      </c>
      <c r="B595" t="s">
        <v>42</v>
      </c>
      <c r="C595">
        <v>4</v>
      </c>
      <c r="D595" s="5">
        <v>-3016</v>
      </c>
      <c r="E595">
        <v>0</v>
      </c>
      <c r="F595" s="5">
        <v>75730</v>
      </c>
      <c r="G595">
        <v>4</v>
      </c>
    </row>
    <row r="596" spans="1:7" x14ac:dyDescent="0.3">
      <c r="A596" t="s">
        <v>9132</v>
      </c>
      <c r="B596" t="s">
        <v>42</v>
      </c>
      <c r="C596">
        <v>11</v>
      </c>
      <c r="D596" s="5">
        <v>-17500</v>
      </c>
      <c r="E596">
        <v>0</v>
      </c>
      <c r="F596" s="5">
        <v>213750</v>
      </c>
      <c r="G596">
        <v>11</v>
      </c>
    </row>
    <row r="597" spans="1:7" x14ac:dyDescent="0.3">
      <c r="A597" t="s">
        <v>9133</v>
      </c>
      <c r="B597" t="s">
        <v>40</v>
      </c>
      <c r="C597">
        <v>11</v>
      </c>
      <c r="D597" s="5">
        <v>-21000</v>
      </c>
      <c r="E597">
        <v>0</v>
      </c>
      <c r="F597" s="5">
        <v>206500</v>
      </c>
      <c r="G597">
        <v>11</v>
      </c>
    </row>
    <row r="598" spans="1:7" x14ac:dyDescent="0.3">
      <c r="A598" t="s">
        <v>9134</v>
      </c>
      <c r="B598" t="s">
        <v>40</v>
      </c>
      <c r="C598">
        <v>3</v>
      </c>
      <c r="D598" s="5">
        <v>-6250</v>
      </c>
      <c r="E598">
        <v>0</v>
      </c>
      <c r="F598" s="5">
        <v>53750</v>
      </c>
      <c r="G598">
        <v>3</v>
      </c>
    </row>
    <row r="599" spans="1:7" x14ac:dyDescent="0.3">
      <c r="A599" t="s">
        <v>9135</v>
      </c>
      <c r="B599" t="s">
        <v>42</v>
      </c>
      <c r="C599">
        <v>3</v>
      </c>
      <c r="D599" s="5">
        <v>-5250</v>
      </c>
      <c r="E599">
        <v>0</v>
      </c>
      <c r="F599" s="5">
        <v>54750</v>
      </c>
      <c r="G599">
        <v>3</v>
      </c>
    </row>
    <row r="600" spans="1:7" x14ac:dyDescent="0.3">
      <c r="A600" t="s">
        <v>9136</v>
      </c>
      <c r="B600" t="s">
        <v>42</v>
      </c>
      <c r="C600">
        <v>6</v>
      </c>
      <c r="D600" s="5">
        <v>-11750</v>
      </c>
      <c r="E600">
        <v>0</v>
      </c>
      <c r="F600" s="5">
        <v>115750</v>
      </c>
      <c r="G600">
        <v>6</v>
      </c>
    </row>
    <row r="601" spans="1:7" x14ac:dyDescent="0.3">
      <c r="A601" t="s">
        <v>9137</v>
      </c>
      <c r="B601" t="s">
        <v>42</v>
      </c>
      <c r="C601">
        <v>4</v>
      </c>
      <c r="D601" s="5">
        <v>-7000</v>
      </c>
      <c r="E601">
        <v>0</v>
      </c>
      <c r="F601" s="5">
        <v>80500</v>
      </c>
      <c r="G601">
        <v>4</v>
      </c>
    </row>
    <row r="602" spans="1:7" x14ac:dyDescent="0.3">
      <c r="A602" t="s">
        <v>9138</v>
      </c>
      <c r="B602" t="s">
        <v>42</v>
      </c>
      <c r="C602">
        <v>3</v>
      </c>
      <c r="D602" s="5">
        <v>-5250</v>
      </c>
      <c r="E602">
        <v>0</v>
      </c>
      <c r="F602" s="5">
        <v>58500</v>
      </c>
      <c r="G602">
        <v>3</v>
      </c>
    </row>
    <row r="603" spans="1:7" x14ac:dyDescent="0.3">
      <c r="A603" t="s">
        <v>9139</v>
      </c>
      <c r="B603" t="s">
        <v>42</v>
      </c>
      <c r="C603">
        <v>3</v>
      </c>
      <c r="D603" s="5">
        <v>-7422</v>
      </c>
      <c r="E603">
        <v>0</v>
      </c>
      <c r="F603" s="5">
        <v>66952</v>
      </c>
      <c r="G603">
        <v>3</v>
      </c>
    </row>
    <row r="604" spans="1:7" x14ac:dyDescent="0.3">
      <c r="A604" t="s">
        <v>9140</v>
      </c>
      <c r="B604" t="s">
        <v>40</v>
      </c>
      <c r="C604">
        <v>4</v>
      </c>
      <c r="D604" s="5">
        <v>-8696</v>
      </c>
      <c r="E604">
        <v>0</v>
      </c>
      <c r="F604" s="5">
        <v>78800</v>
      </c>
      <c r="G604">
        <v>4</v>
      </c>
    </row>
    <row r="605" spans="1:7" x14ac:dyDescent="0.3">
      <c r="A605" t="s">
        <v>9141</v>
      </c>
      <c r="B605" t="s">
        <v>42</v>
      </c>
      <c r="C605">
        <v>3</v>
      </c>
      <c r="D605" s="5">
        <v>-4200</v>
      </c>
      <c r="E605">
        <v>0</v>
      </c>
      <c r="F605" s="5">
        <v>76800</v>
      </c>
      <c r="G605">
        <v>3</v>
      </c>
    </row>
    <row r="606" spans="1:7" x14ac:dyDescent="0.3">
      <c r="A606" t="s">
        <v>9142</v>
      </c>
      <c r="B606" t="s">
        <v>40</v>
      </c>
      <c r="C606">
        <v>2</v>
      </c>
      <c r="D606">
        <v>0</v>
      </c>
      <c r="E606">
        <v>0</v>
      </c>
      <c r="F606" s="5">
        <v>50000</v>
      </c>
      <c r="G606">
        <v>2</v>
      </c>
    </row>
    <row r="607" spans="1:7" x14ac:dyDescent="0.3">
      <c r="A607" t="s">
        <v>9143</v>
      </c>
      <c r="B607" t="s">
        <v>42</v>
      </c>
      <c r="C607">
        <v>3</v>
      </c>
      <c r="D607" s="5">
        <v>-6411</v>
      </c>
      <c r="E607">
        <v>0</v>
      </c>
      <c r="F607" s="5">
        <v>63900</v>
      </c>
      <c r="G607">
        <v>3</v>
      </c>
    </row>
    <row r="608" spans="1:7" x14ac:dyDescent="0.3">
      <c r="A608" t="s">
        <v>9144</v>
      </c>
      <c r="B608" t="s">
        <v>42</v>
      </c>
      <c r="C608">
        <v>3</v>
      </c>
      <c r="D608" s="5">
        <v>-5250</v>
      </c>
      <c r="E608">
        <v>0</v>
      </c>
      <c r="F608" s="5">
        <v>66000</v>
      </c>
      <c r="G608">
        <v>3</v>
      </c>
    </row>
    <row r="609" spans="1:7" x14ac:dyDescent="0.3">
      <c r="A609" t="s">
        <v>9145</v>
      </c>
      <c r="B609" t="s">
        <v>42</v>
      </c>
      <c r="C609">
        <v>3</v>
      </c>
      <c r="D609">
        <v>0</v>
      </c>
      <c r="E609">
        <v>0</v>
      </c>
      <c r="F609" s="5">
        <v>90000</v>
      </c>
      <c r="G609">
        <v>3</v>
      </c>
    </row>
    <row r="610" spans="1:7" x14ac:dyDescent="0.3">
      <c r="A610" t="s">
        <v>9146</v>
      </c>
      <c r="B610" t="s">
        <v>30</v>
      </c>
      <c r="C610">
        <v>7</v>
      </c>
      <c r="D610" s="5">
        <v>24104</v>
      </c>
      <c r="E610" s="5">
        <v>25692</v>
      </c>
      <c r="F610" s="5">
        <v>79725</v>
      </c>
      <c r="G610">
        <v>3</v>
      </c>
    </row>
    <row r="611" spans="1:7" x14ac:dyDescent="0.3">
      <c r="A611" t="s">
        <v>9147</v>
      </c>
      <c r="B611" t="s">
        <v>29</v>
      </c>
      <c r="C611">
        <v>2</v>
      </c>
      <c r="D611" s="5">
        <v>48000</v>
      </c>
      <c r="E611" s="5">
        <v>48000</v>
      </c>
      <c r="F611" s="5">
        <v>48000</v>
      </c>
      <c r="G611">
        <v>0</v>
      </c>
    </row>
    <row r="612" spans="1:7" x14ac:dyDescent="0.3">
      <c r="A612" t="s">
        <v>9148</v>
      </c>
      <c r="B612" t="s">
        <v>30</v>
      </c>
      <c r="C612">
        <v>1</v>
      </c>
      <c r="D612">
        <v>-100</v>
      </c>
      <c r="E612">
        <v>0</v>
      </c>
      <c r="F612" s="5">
        <v>12400</v>
      </c>
      <c r="G612">
        <v>1</v>
      </c>
    </row>
    <row r="613" spans="1:7" x14ac:dyDescent="0.3">
      <c r="A613" t="s">
        <v>9149</v>
      </c>
      <c r="B613" t="s">
        <v>28</v>
      </c>
      <c r="C613">
        <v>0</v>
      </c>
      <c r="D613">
        <v>0</v>
      </c>
      <c r="E613">
        <v>0</v>
      </c>
      <c r="F613">
        <v>0</v>
      </c>
      <c r="G613">
        <v>0</v>
      </c>
    </row>
    <row r="614" spans="1:7" x14ac:dyDescent="0.3">
      <c r="A614" t="s">
        <v>9150</v>
      </c>
      <c r="B614" t="s">
        <v>30</v>
      </c>
      <c r="C614">
        <v>3</v>
      </c>
      <c r="D614" s="5">
        <v>-2996</v>
      </c>
      <c r="E614" s="5">
        <v>2800</v>
      </c>
      <c r="F614" s="5">
        <v>52004</v>
      </c>
      <c r="G614">
        <v>2</v>
      </c>
    </row>
    <row r="615" spans="1:7" x14ac:dyDescent="0.3">
      <c r="A615" t="s">
        <v>9151</v>
      </c>
      <c r="B615" t="s">
        <v>30</v>
      </c>
      <c r="C615">
        <v>4</v>
      </c>
      <c r="D615" s="5">
        <v>1738</v>
      </c>
      <c r="E615" s="5">
        <v>9700</v>
      </c>
      <c r="F615" s="5">
        <v>93363</v>
      </c>
      <c r="G615">
        <v>3</v>
      </c>
    </row>
    <row r="616" spans="1:7" x14ac:dyDescent="0.3">
      <c r="A616" t="s">
        <v>9152</v>
      </c>
      <c r="B616" t="s">
        <v>29</v>
      </c>
      <c r="C616">
        <v>6</v>
      </c>
      <c r="D616" s="5">
        <v>35862</v>
      </c>
      <c r="E616" s="5">
        <v>37314</v>
      </c>
      <c r="F616" s="5">
        <v>54000</v>
      </c>
      <c r="G616">
        <v>2</v>
      </c>
    </row>
    <row r="617" spans="1:7" x14ac:dyDescent="0.3">
      <c r="A617" t="s">
        <v>9153</v>
      </c>
      <c r="B617" t="s">
        <v>28</v>
      </c>
      <c r="C617">
        <v>0</v>
      </c>
      <c r="D617">
        <v>0</v>
      </c>
      <c r="E617">
        <v>0</v>
      </c>
      <c r="F617">
        <v>0</v>
      </c>
      <c r="G617">
        <v>0</v>
      </c>
    </row>
    <row r="618" spans="1:7" x14ac:dyDescent="0.3">
      <c r="A618" t="s">
        <v>9154</v>
      </c>
      <c r="B618" t="s">
        <v>28</v>
      </c>
      <c r="C618">
        <v>0</v>
      </c>
      <c r="D618">
        <v>0</v>
      </c>
      <c r="E618">
        <v>0</v>
      </c>
      <c r="F618">
        <v>0</v>
      </c>
      <c r="G618">
        <v>0</v>
      </c>
    </row>
    <row r="619" spans="1:7" x14ac:dyDescent="0.3">
      <c r="A619" t="s">
        <v>9155</v>
      </c>
      <c r="B619" t="s">
        <v>29</v>
      </c>
      <c r="C619">
        <v>3</v>
      </c>
      <c r="D619" s="5">
        <v>6741</v>
      </c>
      <c r="E619" s="5">
        <v>7341</v>
      </c>
      <c r="F619" s="5">
        <v>42400</v>
      </c>
      <c r="G619">
        <v>1</v>
      </c>
    </row>
    <row r="620" spans="1:7" x14ac:dyDescent="0.3">
      <c r="A620" t="s">
        <v>9156</v>
      </c>
      <c r="B620" t="s">
        <v>29</v>
      </c>
      <c r="C620">
        <v>0</v>
      </c>
      <c r="D620">
        <v>0</v>
      </c>
      <c r="E620">
        <v>0</v>
      </c>
      <c r="F620">
        <v>0</v>
      </c>
      <c r="G620">
        <v>0</v>
      </c>
    </row>
    <row r="621" spans="1:7" x14ac:dyDescent="0.3">
      <c r="A621" t="s">
        <v>9157</v>
      </c>
      <c r="B621" t="s">
        <v>29</v>
      </c>
      <c r="C621">
        <v>12</v>
      </c>
      <c r="D621" s="5">
        <v>23222</v>
      </c>
      <c r="E621" s="5">
        <v>28484</v>
      </c>
      <c r="F621" s="5">
        <v>159097</v>
      </c>
      <c r="G621">
        <v>9</v>
      </c>
    </row>
    <row r="622" spans="1:7" x14ac:dyDescent="0.3">
      <c r="A622" t="s">
        <v>9158</v>
      </c>
      <c r="B622" t="s">
        <v>28</v>
      </c>
      <c r="C622">
        <v>0</v>
      </c>
      <c r="D622">
        <v>0</v>
      </c>
      <c r="E622">
        <v>0</v>
      </c>
      <c r="F622">
        <v>0</v>
      </c>
      <c r="G622">
        <v>0</v>
      </c>
    </row>
    <row r="623" spans="1:7" x14ac:dyDescent="0.3">
      <c r="A623" t="s">
        <v>9159</v>
      </c>
      <c r="B623" t="s">
        <v>28</v>
      </c>
      <c r="C623">
        <v>0</v>
      </c>
      <c r="D623">
        <v>0</v>
      </c>
      <c r="E623">
        <v>0</v>
      </c>
      <c r="F623">
        <v>0</v>
      </c>
      <c r="G623">
        <v>0</v>
      </c>
    </row>
    <row r="624" spans="1:7" x14ac:dyDescent="0.3">
      <c r="A624" t="s">
        <v>9160</v>
      </c>
      <c r="B624" t="s">
        <v>29</v>
      </c>
      <c r="C624">
        <v>0</v>
      </c>
      <c r="D624">
        <v>0</v>
      </c>
      <c r="E624">
        <v>0</v>
      </c>
      <c r="F624">
        <v>0</v>
      </c>
      <c r="G624">
        <v>0</v>
      </c>
    </row>
    <row r="625" spans="1:7" x14ac:dyDescent="0.3">
      <c r="A625" t="s">
        <v>9161</v>
      </c>
      <c r="B625" t="s">
        <v>29</v>
      </c>
      <c r="C625">
        <v>6</v>
      </c>
      <c r="D625" s="5">
        <v>-3122</v>
      </c>
      <c r="E625">
        <v>0</v>
      </c>
      <c r="F625" s="5">
        <v>62901</v>
      </c>
      <c r="G625">
        <v>6</v>
      </c>
    </row>
    <row r="626" spans="1:7" x14ac:dyDescent="0.3">
      <c r="A626" t="s">
        <v>9162</v>
      </c>
      <c r="B626" t="s">
        <v>30</v>
      </c>
      <c r="C626">
        <v>3</v>
      </c>
      <c r="D626" s="5">
        <v>73250</v>
      </c>
      <c r="E626" s="5">
        <v>73250</v>
      </c>
      <c r="F626" s="5">
        <v>73250</v>
      </c>
      <c r="G626">
        <v>0</v>
      </c>
    </row>
    <row r="627" spans="1:7" x14ac:dyDescent="0.3">
      <c r="A627" t="s">
        <v>9163</v>
      </c>
      <c r="B627" t="s">
        <v>29</v>
      </c>
      <c r="C627">
        <v>0</v>
      </c>
      <c r="D627">
        <v>0</v>
      </c>
      <c r="E627">
        <v>0</v>
      </c>
      <c r="F627">
        <v>0</v>
      </c>
      <c r="G627">
        <v>0</v>
      </c>
    </row>
    <row r="628" spans="1:7" x14ac:dyDescent="0.3">
      <c r="A628" t="s">
        <v>9164</v>
      </c>
      <c r="B628" t="s">
        <v>29</v>
      </c>
      <c r="C628">
        <v>2</v>
      </c>
      <c r="D628" s="5">
        <v>20500</v>
      </c>
      <c r="E628" s="5">
        <v>20500</v>
      </c>
      <c r="F628" s="5">
        <v>20500</v>
      </c>
      <c r="G628">
        <v>0</v>
      </c>
    </row>
    <row r="629" spans="1:7" x14ac:dyDescent="0.3">
      <c r="A629" t="s">
        <v>9165</v>
      </c>
      <c r="B629" t="s">
        <v>29</v>
      </c>
      <c r="C629">
        <v>1</v>
      </c>
      <c r="D629" s="5">
        <v>6774</v>
      </c>
      <c r="E629" s="5">
        <v>6774</v>
      </c>
      <c r="F629" s="5">
        <v>10100</v>
      </c>
      <c r="G629">
        <v>0</v>
      </c>
    </row>
    <row r="630" spans="1:7" x14ac:dyDescent="0.3">
      <c r="A630" t="s">
        <v>9166</v>
      </c>
      <c r="B630" t="s">
        <v>29</v>
      </c>
      <c r="C630">
        <v>3</v>
      </c>
      <c r="D630">
        <v>-400</v>
      </c>
      <c r="E630">
        <v>0</v>
      </c>
      <c r="F630" s="5">
        <v>47100</v>
      </c>
      <c r="G630">
        <v>3</v>
      </c>
    </row>
    <row r="631" spans="1:7" x14ac:dyDescent="0.3">
      <c r="A631" t="s">
        <v>9167</v>
      </c>
      <c r="B631" t="s">
        <v>29</v>
      </c>
      <c r="C631">
        <v>1</v>
      </c>
      <c r="D631">
        <v>-186</v>
      </c>
      <c r="E631">
        <v>0</v>
      </c>
      <c r="F631" s="5">
        <v>24189</v>
      </c>
      <c r="G631">
        <v>1</v>
      </c>
    </row>
    <row r="632" spans="1:7" x14ac:dyDescent="0.3">
      <c r="A632" t="s">
        <v>9168</v>
      </c>
      <c r="B632" t="s">
        <v>29</v>
      </c>
      <c r="C632">
        <v>1</v>
      </c>
      <c r="D632" s="5">
        <v>16750</v>
      </c>
      <c r="E632" s="5">
        <v>16750</v>
      </c>
      <c r="F632" s="5">
        <v>16750</v>
      </c>
      <c r="G632">
        <v>0</v>
      </c>
    </row>
    <row r="633" spans="1:7" x14ac:dyDescent="0.3">
      <c r="A633" t="s">
        <v>9169</v>
      </c>
      <c r="B633" t="s">
        <v>29</v>
      </c>
      <c r="C633">
        <v>3</v>
      </c>
      <c r="D633" s="5">
        <v>4283</v>
      </c>
      <c r="E633" s="5">
        <v>4514</v>
      </c>
      <c r="F633" s="5">
        <v>75940</v>
      </c>
      <c r="G633">
        <v>1</v>
      </c>
    </row>
    <row r="634" spans="1:7" x14ac:dyDescent="0.3">
      <c r="A634" t="s">
        <v>9170</v>
      </c>
      <c r="B634" t="s">
        <v>29</v>
      </c>
      <c r="C634">
        <v>6</v>
      </c>
      <c r="D634" s="5">
        <v>175350</v>
      </c>
      <c r="E634" s="5">
        <v>175350</v>
      </c>
      <c r="F634" s="5">
        <v>185350</v>
      </c>
      <c r="G634">
        <v>0</v>
      </c>
    </row>
    <row r="635" spans="1:7" x14ac:dyDescent="0.3">
      <c r="A635" t="s">
        <v>9171</v>
      </c>
      <c r="B635" t="s">
        <v>29</v>
      </c>
      <c r="C635">
        <v>1</v>
      </c>
      <c r="D635">
        <v>-53</v>
      </c>
      <c r="E635">
        <v>0</v>
      </c>
      <c r="F635" s="5">
        <v>1447</v>
      </c>
      <c r="G635">
        <v>1</v>
      </c>
    </row>
    <row r="636" spans="1:7" x14ac:dyDescent="0.3">
      <c r="A636" t="s">
        <v>9172</v>
      </c>
      <c r="B636" t="s">
        <v>29</v>
      </c>
      <c r="C636">
        <v>12</v>
      </c>
      <c r="D636" s="5">
        <v>2473</v>
      </c>
      <c r="E636" s="5">
        <v>5539</v>
      </c>
      <c r="F636" s="5">
        <v>250793</v>
      </c>
      <c r="G636">
        <v>10</v>
      </c>
    </row>
    <row r="637" spans="1:7" x14ac:dyDescent="0.3">
      <c r="A637" t="s">
        <v>9173</v>
      </c>
      <c r="B637" t="s">
        <v>29</v>
      </c>
      <c r="C637">
        <v>4</v>
      </c>
      <c r="D637" s="5">
        <v>-1582</v>
      </c>
      <c r="E637">
        <v>0</v>
      </c>
      <c r="F637" s="5">
        <v>32168</v>
      </c>
      <c r="G637">
        <v>4</v>
      </c>
    </row>
    <row r="638" spans="1:7" x14ac:dyDescent="0.3">
      <c r="A638" t="s">
        <v>9174</v>
      </c>
      <c r="B638" t="s">
        <v>29</v>
      </c>
      <c r="C638">
        <v>1</v>
      </c>
      <c r="D638" s="5">
        <v>6000</v>
      </c>
      <c r="E638" s="5">
        <v>6000</v>
      </c>
      <c r="F638" s="5">
        <v>6000</v>
      </c>
      <c r="G638">
        <v>0</v>
      </c>
    </row>
    <row r="639" spans="1:7" x14ac:dyDescent="0.3">
      <c r="A639" t="s">
        <v>9175</v>
      </c>
      <c r="B639" t="s">
        <v>30</v>
      </c>
      <c r="C639">
        <v>13</v>
      </c>
      <c r="D639" s="5">
        <v>-9026</v>
      </c>
      <c r="E639" s="5">
        <v>5930</v>
      </c>
      <c r="F639" s="5">
        <v>150830</v>
      </c>
      <c r="G639">
        <v>12</v>
      </c>
    </row>
    <row r="640" spans="1:7" x14ac:dyDescent="0.3">
      <c r="A640" t="s">
        <v>9176</v>
      </c>
      <c r="B640" t="s">
        <v>29</v>
      </c>
      <c r="C640">
        <v>5</v>
      </c>
      <c r="D640" s="5">
        <v>10290</v>
      </c>
      <c r="E640" s="5">
        <v>10540</v>
      </c>
      <c r="F640" s="5">
        <v>61950</v>
      </c>
      <c r="G640">
        <v>2</v>
      </c>
    </row>
    <row r="641" spans="1:7" x14ac:dyDescent="0.3">
      <c r="A641" t="s">
        <v>9177</v>
      </c>
      <c r="B641" t="s">
        <v>30</v>
      </c>
      <c r="C641">
        <v>3</v>
      </c>
      <c r="D641" s="5">
        <v>2249</v>
      </c>
      <c r="E641" s="5">
        <v>4880</v>
      </c>
      <c r="F641" s="5">
        <v>30374</v>
      </c>
      <c r="G641">
        <v>2</v>
      </c>
    </row>
    <row r="642" spans="1:7" x14ac:dyDescent="0.3">
      <c r="A642" t="s">
        <v>9178</v>
      </c>
      <c r="B642" t="s">
        <v>30</v>
      </c>
      <c r="C642">
        <v>2</v>
      </c>
      <c r="D642" s="5">
        <v>-1460</v>
      </c>
      <c r="E642">
        <v>0</v>
      </c>
      <c r="F642" s="5">
        <v>27790</v>
      </c>
      <c r="G642">
        <v>2</v>
      </c>
    </row>
    <row r="643" spans="1:7" x14ac:dyDescent="0.3">
      <c r="A643" t="s">
        <v>9179</v>
      </c>
      <c r="B643" t="s">
        <v>29</v>
      </c>
      <c r="C643">
        <v>6</v>
      </c>
      <c r="D643" s="5">
        <v>-5508</v>
      </c>
      <c r="E643">
        <v>0</v>
      </c>
      <c r="F643" s="5">
        <v>113650</v>
      </c>
      <c r="G643">
        <v>6</v>
      </c>
    </row>
    <row r="644" spans="1:7" x14ac:dyDescent="0.3">
      <c r="A644" t="s">
        <v>9180</v>
      </c>
      <c r="B644" t="s">
        <v>29</v>
      </c>
      <c r="C644">
        <v>0</v>
      </c>
      <c r="D644">
        <v>0</v>
      </c>
      <c r="E644">
        <v>0</v>
      </c>
      <c r="F644">
        <v>0</v>
      </c>
      <c r="G644">
        <v>0</v>
      </c>
    </row>
    <row r="645" spans="1:7" x14ac:dyDescent="0.3">
      <c r="A645" t="s">
        <v>9181</v>
      </c>
      <c r="B645" t="s">
        <v>30</v>
      </c>
      <c r="C645">
        <v>3</v>
      </c>
      <c r="D645" s="5">
        <v>-6300</v>
      </c>
      <c r="E645">
        <v>0</v>
      </c>
      <c r="F645" s="5">
        <v>43200</v>
      </c>
      <c r="G645">
        <v>3</v>
      </c>
    </row>
    <row r="646" spans="1:7" x14ac:dyDescent="0.3">
      <c r="A646" t="s">
        <v>9182</v>
      </c>
      <c r="B646" t="s">
        <v>30</v>
      </c>
      <c r="C646">
        <v>12</v>
      </c>
      <c r="D646" s="5">
        <v>-19094</v>
      </c>
      <c r="E646">
        <v>0</v>
      </c>
      <c r="F646" s="5">
        <v>248650</v>
      </c>
      <c r="G646">
        <v>12</v>
      </c>
    </row>
    <row r="647" spans="1:7" x14ac:dyDescent="0.3">
      <c r="A647" t="s">
        <v>9183</v>
      </c>
      <c r="B647" t="s">
        <v>30</v>
      </c>
      <c r="C647">
        <v>1</v>
      </c>
      <c r="D647" s="5">
        <v>6050</v>
      </c>
      <c r="E647" s="5">
        <v>6050</v>
      </c>
      <c r="F647" s="5">
        <v>6050</v>
      </c>
      <c r="G647">
        <v>0</v>
      </c>
    </row>
    <row r="648" spans="1:7" x14ac:dyDescent="0.3">
      <c r="A648" t="s">
        <v>9184</v>
      </c>
      <c r="B648" t="s">
        <v>30</v>
      </c>
      <c r="C648">
        <v>0</v>
      </c>
      <c r="D648">
        <v>0</v>
      </c>
      <c r="E648">
        <v>0</v>
      </c>
      <c r="F648">
        <v>0</v>
      </c>
      <c r="G648">
        <v>0</v>
      </c>
    </row>
    <row r="649" spans="1:7" x14ac:dyDescent="0.3">
      <c r="A649" t="s">
        <v>9185</v>
      </c>
      <c r="B649" t="s">
        <v>30</v>
      </c>
      <c r="C649">
        <v>1</v>
      </c>
      <c r="D649">
        <v>-250</v>
      </c>
      <c r="E649">
        <v>0</v>
      </c>
      <c r="F649" s="5">
        <v>1000</v>
      </c>
      <c r="G649">
        <v>1</v>
      </c>
    </row>
    <row r="650" spans="1:7" x14ac:dyDescent="0.3">
      <c r="A650" t="s">
        <v>9186</v>
      </c>
      <c r="B650" t="s">
        <v>30</v>
      </c>
      <c r="C650">
        <v>0</v>
      </c>
      <c r="D650">
        <v>0</v>
      </c>
      <c r="E650">
        <v>0</v>
      </c>
      <c r="F650">
        <v>0</v>
      </c>
      <c r="G650">
        <v>0</v>
      </c>
    </row>
    <row r="651" spans="1:7" x14ac:dyDescent="0.3">
      <c r="A651" t="s">
        <v>9187</v>
      </c>
      <c r="B651" t="s">
        <v>29</v>
      </c>
      <c r="C651">
        <v>0</v>
      </c>
      <c r="D651">
        <v>0</v>
      </c>
      <c r="E651">
        <v>0</v>
      </c>
      <c r="F651">
        <v>0</v>
      </c>
      <c r="G651">
        <v>0</v>
      </c>
    </row>
    <row r="652" spans="1:7" x14ac:dyDescent="0.3">
      <c r="A652" t="s">
        <v>9188</v>
      </c>
      <c r="B652" t="s">
        <v>30</v>
      </c>
      <c r="C652">
        <v>1</v>
      </c>
      <c r="D652" s="5">
        <v>-2250</v>
      </c>
      <c r="E652">
        <v>0</v>
      </c>
      <c r="F652" s="5">
        <v>10250</v>
      </c>
      <c r="G652">
        <v>1</v>
      </c>
    </row>
    <row r="653" spans="1:7" x14ac:dyDescent="0.3">
      <c r="A653" t="s">
        <v>9189</v>
      </c>
      <c r="B653" t="s">
        <v>30</v>
      </c>
      <c r="C653">
        <v>0</v>
      </c>
      <c r="D653">
        <v>0</v>
      </c>
      <c r="E653">
        <v>0</v>
      </c>
      <c r="F653">
        <v>0</v>
      </c>
      <c r="G653">
        <v>0</v>
      </c>
    </row>
    <row r="654" spans="1:7" x14ac:dyDescent="0.3">
      <c r="A654" t="s">
        <v>9190</v>
      </c>
      <c r="B654" t="s">
        <v>29</v>
      </c>
      <c r="C654">
        <v>10</v>
      </c>
      <c r="D654" s="5">
        <v>26240</v>
      </c>
      <c r="E654" s="5">
        <v>26250</v>
      </c>
      <c r="F654" s="5">
        <v>123740</v>
      </c>
      <c r="G654">
        <v>8</v>
      </c>
    </row>
    <row r="655" spans="1:7" x14ac:dyDescent="0.3">
      <c r="A655" t="s">
        <v>9191</v>
      </c>
      <c r="B655" t="s">
        <v>29</v>
      </c>
      <c r="C655">
        <v>11</v>
      </c>
      <c r="D655" s="5">
        <v>-4816</v>
      </c>
      <c r="E655">
        <v>750</v>
      </c>
      <c r="F655" s="5">
        <v>177850</v>
      </c>
      <c r="G655">
        <v>9</v>
      </c>
    </row>
    <row r="656" spans="1:7" x14ac:dyDescent="0.3">
      <c r="A656" t="s">
        <v>9192</v>
      </c>
      <c r="B656" t="s">
        <v>29</v>
      </c>
      <c r="C656">
        <v>1</v>
      </c>
      <c r="D656">
        <v>-50</v>
      </c>
      <c r="E656">
        <v>0</v>
      </c>
      <c r="F656" s="5">
        <v>12450</v>
      </c>
      <c r="G656">
        <v>1</v>
      </c>
    </row>
    <row r="657" spans="1:7" x14ac:dyDescent="0.3">
      <c r="A657" t="s">
        <v>9193</v>
      </c>
      <c r="B657" t="s">
        <v>30</v>
      </c>
      <c r="C657">
        <v>2</v>
      </c>
      <c r="D657">
        <v>950</v>
      </c>
      <c r="E657" s="5">
        <v>1250</v>
      </c>
      <c r="F657" s="5">
        <v>3450</v>
      </c>
      <c r="G657">
        <v>1</v>
      </c>
    </row>
    <row r="658" spans="1:7" x14ac:dyDescent="0.3">
      <c r="A658" t="s">
        <v>9194</v>
      </c>
      <c r="B658" t="s">
        <v>29</v>
      </c>
      <c r="C658">
        <v>0</v>
      </c>
      <c r="D658">
        <v>0</v>
      </c>
      <c r="E658">
        <v>0</v>
      </c>
      <c r="F658">
        <v>0</v>
      </c>
      <c r="G658">
        <v>0</v>
      </c>
    </row>
    <row r="659" spans="1:7" x14ac:dyDescent="0.3">
      <c r="A659" t="s">
        <v>9195</v>
      </c>
      <c r="B659" t="s">
        <v>30</v>
      </c>
      <c r="C659">
        <v>4</v>
      </c>
      <c r="D659" s="5">
        <v>7000</v>
      </c>
      <c r="E659" s="5">
        <v>7000</v>
      </c>
      <c r="F659" s="5">
        <v>17000</v>
      </c>
      <c r="G659">
        <v>0</v>
      </c>
    </row>
    <row r="660" spans="1:7" x14ac:dyDescent="0.3">
      <c r="A660" t="s">
        <v>9196</v>
      </c>
      <c r="B660" t="s">
        <v>29</v>
      </c>
      <c r="C660">
        <v>6</v>
      </c>
      <c r="D660" s="5">
        <v>-8850</v>
      </c>
      <c r="E660">
        <v>0</v>
      </c>
      <c r="F660" s="5">
        <v>6150</v>
      </c>
      <c r="G660">
        <v>6</v>
      </c>
    </row>
    <row r="661" spans="1:7" x14ac:dyDescent="0.3">
      <c r="A661" t="s">
        <v>9197</v>
      </c>
      <c r="B661" t="s">
        <v>30</v>
      </c>
      <c r="C661">
        <v>5</v>
      </c>
      <c r="D661" s="5">
        <v>-13090</v>
      </c>
      <c r="E661">
        <v>0</v>
      </c>
      <c r="F661" s="5">
        <v>2500</v>
      </c>
      <c r="G661">
        <v>5</v>
      </c>
    </row>
    <row r="662" spans="1:7" x14ac:dyDescent="0.3">
      <c r="A662" t="s">
        <v>9198</v>
      </c>
      <c r="B662" t="s">
        <v>30</v>
      </c>
      <c r="C662">
        <v>5</v>
      </c>
      <c r="D662" s="5">
        <v>3500</v>
      </c>
      <c r="E662" s="5">
        <v>3500</v>
      </c>
      <c r="F662" s="5">
        <v>46000</v>
      </c>
      <c r="G662">
        <v>4</v>
      </c>
    </row>
    <row r="663" spans="1:7" x14ac:dyDescent="0.3">
      <c r="A663" t="s">
        <v>9199</v>
      </c>
      <c r="B663" t="s">
        <v>30</v>
      </c>
      <c r="C663">
        <v>15</v>
      </c>
      <c r="D663" s="5">
        <v>-2000</v>
      </c>
      <c r="E663" s="5">
        <v>5250</v>
      </c>
      <c r="F663" s="5">
        <v>144250</v>
      </c>
      <c r="G663">
        <v>12</v>
      </c>
    </row>
    <row r="664" spans="1:7" x14ac:dyDescent="0.3">
      <c r="A664" t="s">
        <v>9200</v>
      </c>
      <c r="B664" t="s">
        <v>32</v>
      </c>
      <c r="C664">
        <v>2</v>
      </c>
      <c r="D664">
        <v>-590</v>
      </c>
      <c r="E664">
        <v>0</v>
      </c>
      <c r="F664" s="5">
        <v>16910</v>
      </c>
      <c r="G664">
        <v>2</v>
      </c>
    </row>
    <row r="665" spans="1:7" x14ac:dyDescent="0.3">
      <c r="A665" t="s">
        <v>9201</v>
      </c>
      <c r="B665" t="s">
        <v>30</v>
      </c>
      <c r="C665">
        <v>8</v>
      </c>
      <c r="D665" s="5">
        <v>15138</v>
      </c>
      <c r="E665" s="5">
        <v>17900</v>
      </c>
      <c r="F665" s="5">
        <v>161800</v>
      </c>
      <c r="G665">
        <v>4</v>
      </c>
    </row>
    <row r="666" spans="1:7" x14ac:dyDescent="0.3">
      <c r="A666" t="s">
        <v>9202</v>
      </c>
      <c r="B666" t="s">
        <v>32</v>
      </c>
      <c r="C666">
        <v>6</v>
      </c>
      <c r="D666" s="5">
        <v>-6000</v>
      </c>
      <c r="E666">
        <v>0</v>
      </c>
      <c r="F666" s="5">
        <v>46500</v>
      </c>
      <c r="G666">
        <v>6</v>
      </c>
    </row>
    <row r="667" spans="1:7" x14ac:dyDescent="0.3">
      <c r="A667" t="s">
        <v>9203</v>
      </c>
      <c r="B667" t="s">
        <v>30</v>
      </c>
      <c r="C667">
        <v>5</v>
      </c>
      <c r="D667" s="5">
        <v>4462</v>
      </c>
      <c r="E667" s="5">
        <v>5268</v>
      </c>
      <c r="F667" s="5">
        <v>62587</v>
      </c>
      <c r="G667">
        <v>2</v>
      </c>
    </row>
    <row r="668" spans="1:7" x14ac:dyDescent="0.3">
      <c r="A668" t="s">
        <v>9204</v>
      </c>
      <c r="B668" t="s">
        <v>32</v>
      </c>
      <c r="C668">
        <v>2</v>
      </c>
      <c r="D668">
        <v>-350</v>
      </c>
      <c r="E668">
        <v>0</v>
      </c>
      <c r="F668" s="5">
        <v>22150</v>
      </c>
      <c r="G668">
        <v>2</v>
      </c>
    </row>
    <row r="669" spans="1:7" x14ac:dyDescent="0.3">
      <c r="A669" t="s">
        <v>9205</v>
      </c>
      <c r="B669" t="s">
        <v>30</v>
      </c>
      <c r="C669">
        <v>3</v>
      </c>
      <c r="D669" s="5">
        <v>-5300</v>
      </c>
      <c r="E669">
        <v>0</v>
      </c>
      <c r="F669" s="5">
        <v>32200</v>
      </c>
      <c r="G669">
        <v>3</v>
      </c>
    </row>
    <row r="670" spans="1:7" x14ac:dyDescent="0.3">
      <c r="A670" t="s">
        <v>9206</v>
      </c>
      <c r="B670" t="s">
        <v>32</v>
      </c>
      <c r="C670">
        <v>3</v>
      </c>
      <c r="D670" s="5">
        <v>-5500</v>
      </c>
      <c r="E670">
        <v>0</v>
      </c>
      <c r="F670" s="5">
        <v>32000</v>
      </c>
      <c r="G670">
        <v>3</v>
      </c>
    </row>
    <row r="671" spans="1:7" x14ac:dyDescent="0.3">
      <c r="A671" t="s">
        <v>9207</v>
      </c>
      <c r="B671" t="s">
        <v>32</v>
      </c>
      <c r="C671">
        <v>3</v>
      </c>
      <c r="D671" s="5">
        <v>-5250</v>
      </c>
      <c r="E671">
        <v>0</v>
      </c>
      <c r="F671" s="5">
        <v>36000</v>
      </c>
      <c r="G671">
        <v>3</v>
      </c>
    </row>
    <row r="672" spans="1:7" x14ac:dyDescent="0.3">
      <c r="A672" t="s">
        <v>9208</v>
      </c>
      <c r="B672" t="s">
        <v>32</v>
      </c>
      <c r="C672">
        <v>3</v>
      </c>
      <c r="D672">
        <v>0</v>
      </c>
      <c r="E672">
        <v>0</v>
      </c>
      <c r="F672" s="5">
        <v>45000</v>
      </c>
      <c r="G672">
        <v>3</v>
      </c>
    </row>
    <row r="673" spans="1:7" x14ac:dyDescent="0.3">
      <c r="A673" t="s">
        <v>9209</v>
      </c>
      <c r="B673" t="s">
        <v>30</v>
      </c>
      <c r="C673">
        <v>3</v>
      </c>
      <c r="D673">
        <v>0</v>
      </c>
      <c r="E673">
        <v>0</v>
      </c>
      <c r="F673" s="5">
        <v>48750</v>
      </c>
      <c r="G673">
        <v>3</v>
      </c>
    </row>
    <row r="674" spans="1:7" x14ac:dyDescent="0.3">
      <c r="A674" t="s">
        <v>9210</v>
      </c>
      <c r="B674" t="s">
        <v>32</v>
      </c>
      <c r="C674">
        <v>3</v>
      </c>
      <c r="D674" s="5">
        <v>-3500</v>
      </c>
      <c r="E674">
        <v>0</v>
      </c>
      <c r="F674" s="5">
        <v>45250</v>
      </c>
      <c r="G674">
        <v>3</v>
      </c>
    </row>
    <row r="675" spans="1:7" x14ac:dyDescent="0.3">
      <c r="A675" t="s">
        <v>9211</v>
      </c>
      <c r="B675" t="s">
        <v>32</v>
      </c>
      <c r="C675">
        <v>3</v>
      </c>
      <c r="D675" s="5">
        <v>-6350</v>
      </c>
      <c r="E675">
        <v>0</v>
      </c>
      <c r="F675" s="5">
        <v>42400</v>
      </c>
      <c r="G675">
        <v>3</v>
      </c>
    </row>
    <row r="676" spans="1:7" x14ac:dyDescent="0.3">
      <c r="A676" t="s">
        <v>9212</v>
      </c>
      <c r="B676" t="s">
        <v>32</v>
      </c>
      <c r="C676">
        <v>3</v>
      </c>
      <c r="D676" s="5">
        <v>-1000</v>
      </c>
      <c r="E676">
        <v>0</v>
      </c>
      <c r="F676" s="5">
        <v>59000</v>
      </c>
      <c r="G676">
        <v>3</v>
      </c>
    </row>
    <row r="677" spans="1:7" x14ac:dyDescent="0.3">
      <c r="A677" t="s">
        <v>9213</v>
      </c>
      <c r="B677" t="s">
        <v>32</v>
      </c>
      <c r="C677">
        <v>3</v>
      </c>
      <c r="D677" s="5">
        <v>-1000</v>
      </c>
      <c r="E677">
        <v>0</v>
      </c>
      <c r="F677" s="5">
        <v>59000</v>
      </c>
      <c r="G677">
        <v>3</v>
      </c>
    </row>
    <row r="678" spans="1:7" x14ac:dyDescent="0.3">
      <c r="A678" t="s">
        <v>9214</v>
      </c>
      <c r="B678" t="s">
        <v>32</v>
      </c>
      <c r="C678">
        <v>3</v>
      </c>
      <c r="D678" s="5">
        <v>-1750</v>
      </c>
      <c r="E678">
        <v>0</v>
      </c>
      <c r="F678" s="5">
        <v>59500</v>
      </c>
      <c r="G678">
        <v>3</v>
      </c>
    </row>
    <row r="679" spans="1:7" x14ac:dyDescent="0.3">
      <c r="A679" t="s">
        <v>9215</v>
      </c>
      <c r="B679" t="s">
        <v>32</v>
      </c>
      <c r="C679">
        <v>3</v>
      </c>
      <c r="D679">
        <v>0</v>
      </c>
      <c r="E679">
        <v>0</v>
      </c>
      <c r="F679" s="5">
        <v>60000</v>
      </c>
      <c r="G679">
        <v>3</v>
      </c>
    </row>
    <row r="680" spans="1:7" x14ac:dyDescent="0.3">
      <c r="A680" t="s">
        <v>9216</v>
      </c>
      <c r="B680" t="s">
        <v>30</v>
      </c>
      <c r="C680">
        <v>5</v>
      </c>
      <c r="D680" s="5">
        <v>-11496</v>
      </c>
      <c r="E680">
        <v>0</v>
      </c>
      <c r="F680" s="5">
        <v>109126</v>
      </c>
      <c r="G680">
        <v>5</v>
      </c>
    </row>
    <row r="681" spans="1:7" x14ac:dyDescent="0.3">
      <c r="A681" t="s">
        <v>9217</v>
      </c>
      <c r="B681" t="s">
        <v>32</v>
      </c>
      <c r="C681">
        <v>3</v>
      </c>
      <c r="D681" s="5">
        <v>-5200</v>
      </c>
      <c r="E681">
        <v>0</v>
      </c>
      <c r="F681" s="5">
        <v>58550</v>
      </c>
      <c r="G681">
        <v>3</v>
      </c>
    </row>
    <row r="682" spans="1:7" x14ac:dyDescent="0.3">
      <c r="A682" t="s">
        <v>9218</v>
      </c>
      <c r="B682" t="s">
        <v>12</v>
      </c>
      <c r="C682">
        <v>1</v>
      </c>
      <c r="D682" s="5">
        <v>25750</v>
      </c>
      <c r="E682" s="5">
        <v>25750</v>
      </c>
      <c r="F682" s="5">
        <v>25750</v>
      </c>
      <c r="G682">
        <v>0</v>
      </c>
    </row>
    <row r="683" spans="1:7" x14ac:dyDescent="0.3">
      <c r="A683" t="s">
        <v>9219</v>
      </c>
      <c r="B683" t="s">
        <v>12</v>
      </c>
      <c r="C683">
        <v>2</v>
      </c>
      <c r="D683" s="5">
        <v>79200</v>
      </c>
      <c r="E683" s="5">
        <v>79200</v>
      </c>
      <c r="F683" s="5">
        <v>79200</v>
      </c>
      <c r="G683">
        <v>0</v>
      </c>
    </row>
    <row r="684" spans="1:7" x14ac:dyDescent="0.3">
      <c r="A684" t="s">
        <v>9220</v>
      </c>
      <c r="B684" t="s">
        <v>12</v>
      </c>
      <c r="C684">
        <v>4</v>
      </c>
      <c r="D684" s="5">
        <v>34800</v>
      </c>
      <c r="E684" s="5">
        <v>34800</v>
      </c>
      <c r="F684" s="5">
        <v>34800</v>
      </c>
      <c r="G684">
        <v>0</v>
      </c>
    </row>
    <row r="685" spans="1:7" x14ac:dyDescent="0.3">
      <c r="A685" t="s">
        <v>9221</v>
      </c>
      <c r="B685" t="s">
        <v>12</v>
      </c>
      <c r="C685">
        <v>7</v>
      </c>
      <c r="D685" s="5">
        <v>53325</v>
      </c>
      <c r="E685" s="5">
        <v>53325</v>
      </c>
      <c r="F685" s="5">
        <v>53325</v>
      </c>
      <c r="G685">
        <v>0</v>
      </c>
    </row>
    <row r="686" spans="1:7" x14ac:dyDescent="0.3">
      <c r="A686" t="s">
        <v>9222</v>
      </c>
      <c r="B686" t="s">
        <v>12</v>
      </c>
      <c r="C686">
        <v>9</v>
      </c>
      <c r="D686" s="5">
        <v>146350</v>
      </c>
      <c r="E686" s="5">
        <v>146350</v>
      </c>
      <c r="F686" s="5">
        <v>146350</v>
      </c>
      <c r="G686">
        <v>0</v>
      </c>
    </row>
    <row r="687" spans="1:7" x14ac:dyDescent="0.3">
      <c r="A687" t="s">
        <v>9223</v>
      </c>
      <c r="B687" t="s">
        <v>12</v>
      </c>
      <c r="C687">
        <v>8</v>
      </c>
      <c r="D687" s="5">
        <v>120550</v>
      </c>
      <c r="E687" s="5">
        <v>120550</v>
      </c>
      <c r="F687" s="5">
        <v>120550</v>
      </c>
      <c r="G687">
        <v>0</v>
      </c>
    </row>
    <row r="688" spans="1:7" x14ac:dyDescent="0.3">
      <c r="A688" t="s">
        <v>9224</v>
      </c>
      <c r="B688" t="s">
        <v>12</v>
      </c>
      <c r="C688">
        <v>2</v>
      </c>
      <c r="D688" s="5">
        <v>66800</v>
      </c>
      <c r="E688" s="5">
        <v>66800</v>
      </c>
      <c r="F688" s="5">
        <v>66800</v>
      </c>
      <c r="G688">
        <v>0</v>
      </c>
    </row>
    <row r="689" spans="1:7" x14ac:dyDescent="0.3">
      <c r="A689" t="s">
        <v>9225</v>
      </c>
      <c r="B689" t="s">
        <v>12</v>
      </c>
      <c r="C689">
        <v>2</v>
      </c>
      <c r="D689" s="5">
        <v>30750</v>
      </c>
      <c r="E689" s="5">
        <v>30750</v>
      </c>
      <c r="F689" s="5">
        <v>30750</v>
      </c>
      <c r="G689">
        <v>0</v>
      </c>
    </row>
    <row r="690" spans="1:7" x14ac:dyDescent="0.3">
      <c r="A690" t="s">
        <v>9226</v>
      </c>
      <c r="B690" t="s">
        <v>12</v>
      </c>
      <c r="C690">
        <v>1</v>
      </c>
      <c r="D690" s="5">
        <v>6000</v>
      </c>
      <c r="E690" s="5">
        <v>6000</v>
      </c>
      <c r="F690" s="5">
        <v>6000</v>
      </c>
      <c r="G690">
        <v>0</v>
      </c>
    </row>
    <row r="691" spans="1:7" x14ac:dyDescent="0.3">
      <c r="A691" t="s">
        <v>9227</v>
      </c>
      <c r="B691" t="s">
        <v>12</v>
      </c>
      <c r="C691">
        <v>13</v>
      </c>
      <c r="D691" s="5">
        <v>61650</v>
      </c>
      <c r="E691" s="5">
        <v>61650</v>
      </c>
      <c r="F691" s="5">
        <v>230900</v>
      </c>
      <c r="G691">
        <v>10</v>
      </c>
    </row>
    <row r="692" spans="1:7" x14ac:dyDescent="0.3">
      <c r="A692" t="s">
        <v>9228</v>
      </c>
      <c r="B692" t="s">
        <v>12</v>
      </c>
      <c r="C692">
        <v>2</v>
      </c>
      <c r="D692" s="5">
        <v>7500</v>
      </c>
      <c r="E692" s="5">
        <v>7750</v>
      </c>
      <c r="F692" s="5">
        <v>8750</v>
      </c>
      <c r="G692">
        <v>1</v>
      </c>
    </row>
    <row r="693" spans="1:7" x14ac:dyDescent="0.3">
      <c r="A693" t="s">
        <v>9018</v>
      </c>
      <c r="B693" t="s">
        <v>12</v>
      </c>
      <c r="C693">
        <v>2</v>
      </c>
      <c r="D693" s="5">
        <v>40800</v>
      </c>
      <c r="E693" s="5">
        <v>40800</v>
      </c>
      <c r="F693" s="5">
        <v>40800</v>
      </c>
      <c r="G693">
        <v>0</v>
      </c>
    </row>
    <row r="694" spans="1:7" x14ac:dyDescent="0.3">
      <c r="A694" t="s">
        <v>9229</v>
      </c>
      <c r="B694" t="s">
        <v>12</v>
      </c>
      <c r="C694">
        <v>0</v>
      </c>
      <c r="D694">
        <v>0</v>
      </c>
      <c r="E694">
        <v>0</v>
      </c>
      <c r="F694">
        <v>0</v>
      </c>
      <c r="G694">
        <v>0</v>
      </c>
    </row>
    <row r="695" spans="1:7" x14ac:dyDescent="0.3">
      <c r="A695" t="s">
        <v>9230</v>
      </c>
      <c r="B695" t="s">
        <v>12</v>
      </c>
      <c r="C695">
        <v>2</v>
      </c>
      <c r="D695" s="5">
        <v>15750</v>
      </c>
      <c r="E695" s="5">
        <v>15750</v>
      </c>
      <c r="F695" s="5">
        <v>15750</v>
      </c>
      <c r="G695">
        <v>0</v>
      </c>
    </row>
    <row r="696" spans="1:7" x14ac:dyDescent="0.3">
      <c r="A696" t="s">
        <v>9020</v>
      </c>
      <c r="B696" t="s">
        <v>12</v>
      </c>
      <c r="C696">
        <v>4</v>
      </c>
      <c r="D696" s="5">
        <v>54150</v>
      </c>
      <c r="E696" s="5">
        <v>54150</v>
      </c>
      <c r="F696" s="5">
        <v>57900</v>
      </c>
      <c r="G696">
        <v>0</v>
      </c>
    </row>
    <row r="697" spans="1:7" x14ac:dyDescent="0.3">
      <c r="A697" t="s">
        <v>9231</v>
      </c>
      <c r="B697" t="s">
        <v>12</v>
      </c>
      <c r="C697">
        <v>3</v>
      </c>
      <c r="D697" s="5">
        <v>6300</v>
      </c>
      <c r="E697" s="5">
        <v>6300</v>
      </c>
      <c r="F697" s="5">
        <v>25550</v>
      </c>
      <c r="G697">
        <v>2</v>
      </c>
    </row>
    <row r="698" spans="1:7" x14ac:dyDescent="0.3">
      <c r="A698" t="s">
        <v>9232</v>
      </c>
      <c r="B698" t="s">
        <v>12</v>
      </c>
      <c r="C698">
        <v>4</v>
      </c>
      <c r="D698" s="5">
        <v>2250</v>
      </c>
      <c r="E698" s="5">
        <v>2250</v>
      </c>
      <c r="F698" s="5">
        <v>58500</v>
      </c>
      <c r="G698">
        <v>3</v>
      </c>
    </row>
    <row r="699" spans="1:7" x14ac:dyDescent="0.3">
      <c r="A699" t="s">
        <v>9233</v>
      </c>
      <c r="B699" t="s">
        <v>12</v>
      </c>
      <c r="C699">
        <v>9</v>
      </c>
      <c r="D699" s="5">
        <v>46200</v>
      </c>
      <c r="E699" s="5">
        <v>46200</v>
      </c>
      <c r="F699" s="5">
        <v>128700</v>
      </c>
      <c r="G699">
        <v>5</v>
      </c>
    </row>
    <row r="700" spans="1:7" x14ac:dyDescent="0.3">
      <c r="A700" t="s">
        <v>9234</v>
      </c>
      <c r="B700" t="s">
        <v>12</v>
      </c>
      <c r="C700">
        <v>13</v>
      </c>
      <c r="D700" s="5">
        <v>60250</v>
      </c>
      <c r="E700" s="5">
        <v>60250</v>
      </c>
      <c r="F700" s="5">
        <v>228250</v>
      </c>
      <c r="G700">
        <v>9</v>
      </c>
    </row>
    <row r="701" spans="1:7" x14ac:dyDescent="0.3">
      <c r="A701" t="s">
        <v>9235</v>
      </c>
      <c r="B701" t="s">
        <v>12</v>
      </c>
      <c r="C701">
        <v>4</v>
      </c>
      <c r="D701" s="5">
        <v>19250</v>
      </c>
      <c r="E701" s="5">
        <v>19250</v>
      </c>
      <c r="F701" s="5">
        <v>61250</v>
      </c>
      <c r="G701">
        <v>2</v>
      </c>
    </row>
    <row r="702" spans="1:7" x14ac:dyDescent="0.3">
      <c r="A702" t="s">
        <v>9236</v>
      </c>
      <c r="B702" t="s">
        <v>12</v>
      </c>
      <c r="C702">
        <v>6</v>
      </c>
      <c r="D702">
        <v>0</v>
      </c>
      <c r="E702">
        <v>0</v>
      </c>
      <c r="F702" s="5">
        <v>135000</v>
      </c>
      <c r="G702">
        <v>6</v>
      </c>
    </row>
    <row r="703" spans="1:7" x14ac:dyDescent="0.3">
      <c r="A703" t="s">
        <v>9237</v>
      </c>
      <c r="B703" t="s">
        <v>12</v>
      </c>
      <c r="C703">
        <v>3</v>
      </c>
      <c r="D703">
        <v>0</v>
      </c>
      <c r="E703">
        <v>0</v>
      </c>
      <c r="F703" s="5">
        <v>60000</v>
      </c>
      <c r="G703">
        <v>3</v>
      </c>
    </row>
    <row r="704" spans="1:7" x14ac:dyDescent="0.3">
      <c r="A704" t="s">
        <v>9238</v>
      </c>
      <c r="B704" t="s">
        <v>43</v>
      </c>
      <c r="C704">
        <v>5</v>
      </c>
      <c r="D704">
        <v>0</v>
      </c>
      <c r="E704">
        <v>0</v>
      </c>
      <c r="F704" s="5">
        <v>106250</v>
      </c>
      <c r="G704">
        <v>5</v>
      </c>
    </row>
    <row r="705" spans="1:7" x14ac:dyDescent="0.3">
      <c r="A705" t="s">
        <v>9239</v>
      </c>
      <c r="B705" t="s">
        <v>43</v>
      </c>
      <c r="C705">
        <v>6</v>
      </c>
      <c r="D705" s="5">
        <v>-10500</v>
      </c>
      <c r="E705">
        <v>0</v>
      </c>
      <c r="F705" s="5">
        <v>117000</v>
      </c>
      <c r="G705">
        <v>6</v>
      </c>
    </row>
    <row r="706" spans="1:7" x14ac:dyDescent="0.3">
      <c r="A706" t="s">
        <v>9240</v>
      </c>
      <c r="B706" t="s">
        <v>43</v>
      </c>
      <c r="C706">
        <v>3</v>
      </c>
      <c r="D706" s="5">
        <v>-1750</v>
      </c>
      <c r="E706">
        <v>0</v>
      </c>
      <c r="F706" s="5">
        <v>67000</v>
      </c>
      <c r="G706">
        <v>3</v>
      </c>
    </row>
    <row r="707" spans="1:7" x14ac:dyDescent="0.3">
      <c r="A707" t="s">
        <v>9241</v>
      </c>
      <c r="B707" t="s">
        <v>43</v>
      </c>
      <c r="C707">
        <v>3</v>
      </c>
      <c r="D707" s="5">
        <v>-1000</v>
      </c>
      <c r="E707">
        <v>0</v>
      </c>
      <c r="F707" s="5">
        <v>66500</v>
      </c>
      <c r="G707">
        <v>3</v>
      </c>
    </row>
    <row r="708" spans="1:7" x14ac:dyDescent="0.3">
      <c r="A708" t="s">
        <v>9242</v>
      </c>
      <c r="B708" t="s">
        <v>43</v>
      </c>
      <c r="C708">
        <v>3</v>
      </c>
      <c r="D708" s="5">
        <v>-6000</v>
      </c>
      <c r="E708">
        <v>0</v>
      </c>
      <c r="F708" s="5">
        <v>65250</v>
      </c>
      <c r="G708">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5EC81-C921-46DE-9D96-E0D9D3565738}">
  <dimension ref="B1:AV89"/>
  <sheetViews>
    <sheetView topLeftCell="AK1" zoomScale="74" workbookViewId="0">
      <selection activeCell="AP27" sqref="AP27"/>
    </sheetView>
  </sheetViews>
  <sheetFormatPr defaultRowHeight="14.4" x14ac:dyDescent="0.3"/>
  <cols>
    <col min="2" max="2" width="13" bestFit="1" customWidth="1"/>
    <col min="3" max="3" width="15.21875" bestFit="1" customWidth="1"/>
    <col min="5" max="5" width="13" bestFit="1" customWidth="1"/>
    <col min="6" max="6" width="15.21875" bestFit="1" customWidth="1"/>
    <col min="8" max="8" width="12.88671875" bestFit="1" customWidth="1"/>
    <col min="9" max="9" width="11.88671875" bestFit="1" customWidth="1"/>
    <col min="10" max="10" width="15.88671875" bestFit="1" customWidth="1"/>
    <col min="11" max="11" width="12.5546875" bestFit="1" customWidth="1"/>
    <col min="12" max="12" width="10.21875" bestFit="1" customWidth="1"/>
    <col min="22" max="22" width="8.88671875" style="12"/>
    <col min="24" max="24" width="13.44140625" bestFit="1" customWidth="1"/>
    <col min="25" max="25" width="15.77734375" bestFit="1" customWidth="1"/>
    <col min="26" max="26" width="27" bestFit="1" customWidth="1"/>
    <col min="29" max="29" width="13" bestFit="1" customWidth="1"/>
    <col min="30" max="30" width="10.21875" bestFit="1" customWidth="1"/>
    <col min="32" max="32" width="13" bestFit="1" customWidth="1"/>
    <col min="33" max="33" width="9.5546875" bestFit="1" customWidth="1"/>
    <col min="34" max="35" width="10.21875" bestFit="1" customWidth="1"/>
    <col min="37" max="37" width="8.88671875" style="12"/>
    <col min="39" max="39" width="13" bestFit="1" customWidth="1"/>
    <col min="40" max="40" width="21" bestFit="1" customWidth="1"/>
    <col min="41" max="41" width="17.21875" bestFit="1" customWidth="1"/>
    <col min="46" max="46" width="16.88671875" bestFit="1" customWidth="1"/>
    <col min="47" max="47" width="10.21875" bestFit="1" customWidth="1"/>
  </cols>
  <sheetData>
    <row r="1" spans="2:48" x14ac:dyDescent="0.3">
      <c r="E1" s="7" t="s">
        <v>0</v>
      </c>
      <c r="F1" t="s" vm="1">
        <v>4805</v>
      </c>
    </row>
    <row r="3" spans="2:48" x14ac:dyDescent="0.3">
      <c r="B3" s="7" t="s">
        <v>0</v>
      </c>
      <c r="C3" t="s">
        <v>4803</v>
      </c>
      <c r="E3" s="7" t="s">
        <v>0</v>
      </c>
      <c r="F3" t="s">
        <v>4803</v>
      </c>
      <c r="H3" s="8" t="s">
        <v>4806</v>
      </c>
      <c r="I3" s="8" t="s">
        <v>4807</v>
      </c>
      <c r="J3" s="8" t="s">
        <v>4808</v>
      </c>
      <c r="K3" s="8" t="s">
        <v>4809</v>
      </c>
      <c r="L3" s="11" t="s">
        <v>4810</v>
      </c>
      <c r="AM3" s="7" t="s">
        <v>0</v>
      </c>
      <c r="AN3" t="s">
        <v>9245</v>
      </c>
      <c r="AO3" t="s">
        <v>9244</v>
      </c>
      <c r="AR3" t="s">
        <v>9246</v>
      </c>
      <c r="AS3" t="s">
        <v>8565</v>
      </c>
      <c r="AT3" t="s">
        <v>8569</v>
      </c>
      <c r="AU3" t="s">
        <v>4810</v>
      </c>
    </row>
    <row r="4" spans="2:48" x14ac:dyDescent="0.3">
      <c r="B4" t="s">
        <v>3</v>
      </c>
      <c r="C4">
        <v>205</v>
      </c>
      <c r="E4" t="s">
        <v>3</v>
      </c>
      <c r="F4">
        <v>89</v>
      </c>
      <c r="H4" s="8" t="str" cm="1">
        <f t="array" ref="H4:H6">B4:B6</f>
        <v>Eastern Region</v>
      </c>
      <c r="I4" s="8" cm="1">
        <f t="array" ref="I4:I6">C4:C6</f>
        <v>205</v>
      </c>
      <c r="J4" s="8" cm="1">
        <f t="array" ref="J4:J6">F4:F6</f>
        <v>89</v>
      </c>
      <c r="K4" s="10">
        <f>I4-J4</f>
        <v>116</v>
      </c>
      <c r="L4" s="9">
        <f>J4/I4</f>
        <v>0.43414634146341463</v>
      </c>
      <c r="X4" s="7" t="s">
        <v>0</v>
      </c>
      <c r="Y4" t="s">
        <v>4803</v>
      </c>
      <c r="Z4" t="s">
        <v>8560</v>
      </c>
      <c r="AF4" s="8" t="s">
        <v>4806</v>
      </c>
      <c r="AG4" s="8" t="s">
        <v>8564</v>
      </c>
      <c r="AH4" s="8" t="s">
        <v>8565</v>
      </c>
      <c r="AI4" s="8" t="s">
        <v>4810</v>
      </c>
      <c r="AM4" t="s">
        <v>3</v>
      </c>
      <c r="AN4">
        <v>796</v>
      </c>
      <c r="AO4">
        <v>3113414</v>
      </c>
      <c r="AR4" t="str" cm="1">
        <f t="array" ref="AR4:AT5">AM4:AO5</f>
        <v>Eastern Region</v>
      </c>
      <c r="AS4">
        <v>796</v>
      </c>
      <c r="AT4" s="16">
        <v>3113414</v>
      </c>
      <c r="AU4" s="9">
        <f>AT4/AO9</f>
        <v>0.44201675947831637</v>
      </c>
    </row>
    <row r="5" spans="2:48" x14ac:dyDescent="0.3">
      <c r="B5" t="s">
        <v>7</v>
      </c>
      <c r="C5">
        <v>315</v>
      </c>
      <c r="E5" t="s">
        <v>7</v>
      </c>
      <c r="F5">
        <v>194</v>
      </c>
      <c r="H5" s="8" t="str">
        <v>Uva Region</v>
      </c>
      <c r="I5" s="8">
        <v>315</v>
      </c>
      <c r="J5" s="8">
        <v>194</v>
      </c>
      <c r="K5" s="10">
        <f t="shared" ref="K5:K6" si="0">I5-J5</f>
        <v>121</v>
      </c>
      <c r="L5" s="9">
        <f>J5/I5</f>
        <v>0.61587301587301591</v>
      </c>
      <c r="X5" t="s">
        <v>3</v>
      </c>
      <c r="Y5" s="18">
        <v>565</v>
      </c>
      <c r="Z5" s="18">
        <v>-257545</v>
      </c>
      <c r="AF5" s="8" t="str" cm="1">
        <f t="array" ref="AF5:AG7">X10:Y12</f>
        <v>Eastern Region</v>
      </c>
      <c r="AG5" s="8">
        <v>591</v>
      </c>
      <c r="AH5" s="8" cm="1">
        <f t="array" ref="AH5:AH7">Y5:Y7</f>
        <v>565</v>
      </c>
      <c r="AI5" s="13">
        <f>AH5/AG5</f>
        <v>0.95600676818950936</v>
      </c>
      <c r="AM5" t="s">
        <v>7</v>
      </c>
      <c r="AN5">
        <v>740</v>
      </c>
      <c r="AO5">
        <v>3930242</v>
      </c>
      <c r="AR5" t="str">
        <v>Uva Region</v>
      </c>
      <c r="AS5">
        <v>740</v>
      </c>
      <c r="AT5" s="16">
        <v>3930242</v>
      </c>
      <c r="AU5" s="9">
        <f>AT5/AO9</f>
        <v>0.55798324052168358</v>
      </c>
    </row>
    <row r="6" spans="2:48" x14ac:dyDescent="0.3">
      <c r="B6" t="s">
        <v>4804</v>
      </c>
      <c r="C6">
        <v>520</v>
      </c>
      <c r="E6" t="s">
        <v>4804</v>
      </c>
      <c r="F6">
        <v>283</v>
      </c>
      <c r="H6" s="8" t="str">
        <v>Grand Total</v>
      </c>
      <c r="I6" s="8">
        <v>520</v>
      </c>
      <c r="J6" s="8">
        <v>283</v>
      </c>
      <c r="K6" s="10">
        <f t="shared" si="0"/>
        <v>237</v>
      </c>
      <c r="L6" s="9">
        <f>J6/I6</f>
        <v>0.54423076923076918</v>
      </c>
      <c r="X6" t="s">
        <v>7</v>
      </c>
      <c r="Y6" s="18">
        <v>403</v>
      </c>
      <c r="Z6" s="18">
        <v>-185204</v>
      </c>
      <c r="AF6" s="8" t="str">
        <v>Uva Region</v>
      </c>
      <c r="AG6" s="8">
        <v>425</v>
      </c>
      <c r="AH6" s="8">
        <v>403</v>
      </c>
      <c r="AI6" s="13">
        <f t="shared" ref="AI6:AI7" si="1">AH6/AG6</f>
        <v>0.94823529411764707</v>
      </c>
      <c r="AM6" t="s">
        <v>9243</v>
      </c>
      <c r="AN6">
        <v>0</v>
      </c>
      <c r="AO6">
        <v>0</v>
      </c>
    </row>
    <row r="7" spans="2:48" x14ac:dyDescent="0.3">
      <c r="J7" s="9">
        <f>J6/I6</f>
        <v>0.54423076923076918</v>
      </c>
      <c r="K7" s="9">
        <f>K6/I6</f>
        <v>0.45576923076923076</v>
      </c>
      <c r="X7" t="s">
        <v>4804</v>
      </c>
      <c r="Y7" s="18">
        <v>968</v>
      </c>
      <c r="Z7" s="18">
        <v>-442749</v>
      </c>
      <c r="AF7" s="8" t="str">
        <v>Grand Total</v>
      </c>
      <c r="AG7" s="8">
        <v>1016</v>
      </c>
      <c r="AH7" s="8">
        <v>968</v>
      </c>
      <c r="AI7" s="13">
        <f t="shared" si="1"/>
        <v>0.952755905511811</v>
      </c>
      <c r="AM7" t="s">
        <v>4804</v>
      </c>
      <c r="AN7">
        <v>1536</v>
      </c>
      <c r="AO7">
        <v>7043656</v>
      </c>
    </row>
    <row r="9" spans="2:48" x14ac:dyDescent="0.3">
      <c r="X9" s="7" t="s">
        <v>0</v>
      </c>
      <c r="Y9" t="s">
        <v>4803</v>
      </c>
      <c r="Z9" t="s">
        <v>8560</v>
      </c>
      <c r="AG9">
        <v>591</v>
      </c>
      <c r="AH9">
        <v>565</v>
      </c>
      <c r="AI9" s="19">
        <v>0.96</v>
      </c>
      <c r="AN9" cm="1">
        <f t="array" ref="AN9:AO9">AN7:AO7</f>
        <v>1536</v>
      </c>
      <c r="AO9" s="17">
        <v>7043656</v>
      </c>
    </row>
    <row r="10" spans="2:48" x14ac:dyDescent="0.3">
      <c r="X10" t="s">
        <v>3</v>
      </c>
      <c r="Y10" s="18">
        <v>591</v>
      </c>
      <c r="Z10" s="18">
        <v>54751</v>
      </c>
      <c r="AG10">
        <v>425</v>
      </c>
      <c r="AH10">
        <v>403</v>
      </c>
      <c r="AI10" s="19">
        <v>0.95</v>
      </c>
    </row>
    <row r="11" spans="2:48" x14ac:dyDescent="0.3">
      <c r="X11" t="s">
        <v>7</v>
      </c>
      <c r="Y11" s="18">
        <v>425</v>
      </c>
      <c r="Z11" s="18">
        <v>65971</v>
      </c>
      <c r="AG11">
        <v>1016</v>
      </c>
      <c r="AH11">
        <v>968</v>
      </c>
      <c r="AI11" s="19">
        <v>0.95</v>
      </c>
    </row>
    <row r="12" spans="2:48" x14ac:dyDescent="0.3">
      <c r="X12" t="s">
        <v>4804</v>
      </c>
      <c r="Y12" s="18">
        <v>1016</v>
      </c>
      <c r="Z12" s="18">
        <v>120722</v>
      </c>
    </row>
    <row r="13" spans="2:48" x14ac:dyDescent="0.3">
      <c r="AM13" s="7" t="s">
        <v>0</v>
      </c>
      <c r="AN13" t="s">
        <v>9245</v>
      </c>
      <c r="AO13" t="s">
        <v>9247</v>
      </c>
      <c r="AR13" t="s">
        <v>9246</v>
      </c>
      <c r="AS13" t="s">
        <v>8565</v>
      </c>
      <c r="AT13" t="s">
        <v>9248</v>
      </c>
      <c r="AU13" t="s">
        <v>9249</v>
      </c>
    </row>
    <row r="14" spans="2:48" x14ac:dyDescent="0.3">
      <c r="AC14" s="7" t="s">
        <v>8561</v>
      </c>
      <c r="AD14" t="s" vm="2">
        <v>8563</v>
      </c>
      <c r="AM14" t="s">
        <v>3</v>
      </c>
      <c r="AN14">
        <v>796</v>
      </c>
      <c r="AO14">
        <v>507</v>
      </c>
      <c r="AR14" t="str" cm="1">
        <f t="array" ref="AR14:AT15">AM14:AO15</f>
        <v>Eastern Region</v>
      </c>
      <c r="AS14">
        <v>796</v>
      </c>
      <c r="AT14">
        <v>507</v>
      </c>
      <c r="AU14" s="9">
        <f>AT14/AO19</f>
        <v>0.61904761904761907</v>
      </c>
      <c r="AV14" s="9">
        <f>AT14/AS14</f>
        <v>0.63693467336683418</v>
      </c>
    </row>
    <row r="15" spans="2:48" x14ac:dyDescent="0.3">
      <c r="AM15" t="s">
        <v>7</v>
      </c>
      <c r="AN15">
        <v>740</v>
      </c>
      <c r="AO15">
        <v>312</v>
      </c>
      <c r="AR15" t="str">
        <v>Uva Region</v>
      </c>
      <c r="AS15">
        <v>740</v>
      </c>
      <c r="AT15">
        <v>312</v>
      </c>
      <c r="AU15" s="9">
        <f>AT15/AO19</f>
        <v>0.38095238095238093</v>
      </c>
      <c r="AV15" s="9">
        <f>AT15/AS15</f>
        <v>0.42162162162162165</v>
      </c>
    </row>
    <row r="16" spans="2:48" x14ac:dyDescent="0.3">
      <c r="AC16" s="7" t="s">
        <v>4806</v>
      </c>
      <c r="AD16" t="s">
        <v>8566</v>
      </c>
      <c r="AF16" t="str" cm="1">
        <f t="array" ref="AF16:AG18">AC16:AD18</f>
        <v>Region</v>
      </c>
      <c r="AG16" t="str">
        <v>Total Active</v>
      </c>
      <c r="AH16" t="s">
        <v>4810</v>
      </c>
      <c r="AM16" t="s">
        <v>9243</v>
      </c>
      <c r="AN16">
        <v>0</v>
      </c>
      <c r="AO16">
        <v>0</v>
      </c>
    </row>
    <row r="17" spans="29:41" x14ac:dyDescent="0.3">
      <c r="AC17" t="s">
        <v>3</v>
      </c>
      <c r="AD17">
        <v>591</v>
      </c>
      <c r="AF17" t="str">
        <v>Eastern Region</v>
      </c>
      <c r="AG17">
        <v>591</v>
      </c>
      <c r="AH17" s="9">
        <f>AG17/AD21</f>
        <v>0.58169291338582674</v>
      </c>
      <c r="AM17" t="s">
        <v>4804</v>
      </c>
      <c r="AN17">
        <v>1536</v>
      </c>
      <c r="AO17">
        <v>819</v>
      </c>
    </row>
    <row r="18" spans="29:41" x14ac:dyDescent="0.3">
      <c r="AC18" t="s">
        <v>7</v>
      </c>
      <c r="AD18">
        <v>425</v>
      </c>
      <c r="AF18" t="str">
        <v>Uva Region</v>
      </c>
      <c r="AG18">
        <v>425</v>
      </c>
      <c r="AH18" s="9">
        <f>AG18/AD21</f>
        <v>0.41830708661417321</v>
      </c>
    </row>
    <row r="19" spans="29:41" x14ac:dyDescent="0.3">
      <c r="AC19" t="s">
        <v>4804</v>
      </c>
      <c r="AD19">
        <v>1016</v>
      </c>
      <c r="AN19" cm="1">
        <f t="array" ref="AN19:AO19">AN17:AO17</f>
        <v>1536</v>
      </c>
      <c r="AO19">
        <v>819</v>
      </c>
    </row>
    <row r="21" spans="29:41" x14ac:dyDescent="0.3">
      <c r="AD21">
        <f>GETPIVOTDATA("[Measures].[Count of Active_OC]",$AC$16)</f>
        <v>1016</v>
      </c>
    </row>
    <row r="33" spans="2:27" x14ac:dyDescent="0.3">
      <c r="B33">
        <f>GETPIVOTDATA("[Measures].[Count of Loan No]",$B$3)</f>
        <v>520</v>
      </c>
    </row>
    <row r="40" spans="2:27" x14ac:dyDescent="0.3">
      <c r="X40" s="20" t="s">
        <v>9250</v>
      </c>
      <c r="Y40" s="20"/>
      <c r="Z40" s="20"/>
      <c r="AA40" s="20"/>
    </row>
    <row r="42" spans="2:27" x14ac:dyDescent="0.3">
      <c r="X42" s="8" t="s">
        <v>4806</v>
      </c>
      <c r="Y42" s="8" t="s">
        <v>8564</v>
      </c>
      <c r="Z42" s="8" t="s">
        <v>8565</v>
      </c>
      <c r="AA42" s="8" t="s">
        <v>4810</v>
      </c>
    </row>
    <row r="43" spans="2:27" x14ac:dyDescent="0.3">
      <c r="X43" s="8" t="s">
        <v>3</v>
      </c>
      <c r="Y43" s="8">
        <v>205</v>
      </c>
      <c r="Z43" s="8">
        <v>40</v>
      </c>
      <c r="AA43" s="21">
        <v>0.2</v>
      </c>
    </row>
    <row r="44" spans="2:27" x14ac:dyDescent="0.3">
      <c r="X44" s="22" t="s">
        <v>7</v>
      </c>
      <c r="Y44" s="8">
        <v>315</v>
      </c>
      <c r="Z44" s="8">
        <v>73</v>
      </c>
      <c r="AA44" s="21">
        <v>0.23</v>
      </c>
    </row>
    <row r="45" spans="2:27" x14ac:dyDescent="0.3">
      <c r="X45" s="23" t="s">
        <v>4804</v>
      </c>
      <c r="Y45" s="8">
        <v>520</v>
      </c>
      <c r="Z45" s="8">
        <v>113</v>
      </c>
      <c r="AA45" s="21">
        <v>0.22</v>
      </c>
    </row>
    <row r="54" spans="24:27" x14ac:dyDescent="0.3">
      <c r="X54" s="20" t="s">
        <v>9251</v>
      </c>
      <c r="Y54" s="20"/>
      <c r="Z54" s="20"/>
      <c r="AA54" s="20"/>
    </row>
    <row r="56" spans="24:27" x14ac:dyDescent="0.3">
      <c r="X56" s="8" t="s">
        <v>4806</v>
      </c>
      <c r="Y56" s="8" t="s">
        <v>8564</v>
      </c>
      <c r="Z56" s="8" t="s">
        <v>8565</v>
      </c>
      <c r="AA56" s="8" t="s">
        <v>4810</v>
      </c>
    </row>
    <row r="57" spans="24:27" x14ac:dyDescent="0.3">
      <c r="X57" s="8" t="s">
        <v>3</v>
      </c>
      <c r="Y57">
        <v>205</v>
      </c>
      <c r="Z57">
        <v>165</v>
      </c>
      <c r="AA57" s="19">
        <v>0.8</v>
      </c>
    </row>
    <row r="58" spans="24:27" x14ac:dyDescent="0.3">
      <c r="X58" s="22" t="s">
        <v>7</v>
      </c>
      <c r="Y58">
        <v>315</v>
      </c>
      <c r="Z58">
        <v>242</v>
      </c>
      <c r="AA58" s="19">
        <v>0.77</v>
      </c>
    </row>
    <row r="59" spans="24:27" x14ac:dyDescent="0.3">
      <c r="X59" s="23" t="s">
        <v>4804</v>
      </c>
      <c r="Y59">
        <v>520</v>
      </c>
      <c r="Z59">
        <v>407</v>
      </c>
      <c r="AA59" s="19">
        <v>0.78</v>
      </c>
    </row>
    <row r="70" spans="24:27" x14ac:dyDescent="0.3">
      <c r="X70" s="20" t="s">
        <v>9252</v>
      </c>
      <c r="Y70" s="20"/>
      <c r="Z70" s="20"/>
      <c r="AA70" s="20"/>
    </row>
    <row r="72" spans="24:27" x14ac:dyDescent="0.3">
      <c r="X72" s="8" t="s">
        <v>4806</v>
      </c>
      <c r="Y72" s="8" t="s">
        <v>8564</v>
      </c>
      <c r="Z72" s="8" t="s">
        <v>8565</v>
      </c>
      <c r="AA72" s="8" t="s">
        <v>4810</v>
      </c>
    </row>
    <row r="73" spans="24:27" x14ac:dyDescent="0.3">
      <c r="X73" s="8" t="s">
        <v>3</v>
      </c>
      <c r="Y73">
        <v>591</v>
      </c>
      <c r="Z73">
        <v>26</v>
      </c>
      <c r="AA73" s="19">
        <v>0.04</v>
      </c>
    </row>
    <row r="74" spans="24:27" x14ac:dyDescent="0.3">
      <c r="X74" s="22" t="s">
        <v>7</v>
      </c>
      <c r="Y74">
        <v>425</v>
      </c>
      <c r="Z74">
        <v>22</v>
      </c>
      <c r="AA74" s="19">
        <v>0.05</v>
      </c>
    </row>
    <row r="75" spans="24:27" x14ac:dyDescent="0.3">
      <c r="X75" s="23" t="s">
        <v>4804</v>
      </c>
      <c r="Y75">
        <v>1016</v>
      </c>
      <c r="Z75">
        <v>48</v>
      </c>
      <c r="AA75" s="19">
        <v>0.05</v>
      </c>
    </row>
    <row r="84" spans="24:27" x14ac:dyDescent="0.3">
      <c r="X84" s="20" t="s">
        <v>9253</v>
      </c>
      <c r="Y84" s="20"/>
      <c r="Z84" s="20"/>
      <c r="AA84" s="20"/>
    </row>
    <row r="86" spans="24:27" x14ac:dyDescent="0.3">
      <c r="X86" s="8" t="s">
        <v>4806</v>
      </c>
      <c r="Y86" s="8" t="s">
        <v>8564</v>
      </c>
      <c r="Z86" s="8" t="s">
        <v>8565</v>
      </c>
      <c r="AA86" s="8" t="s">
        <v>4810</v>
      </c>
    </row>
    <row r="87" spans="24:27" x14ac:dyDescent="0.3">
      <c r="X87" s="8" t="s">
        <v>3</v>
      </c>
      <c r="Y87">
        <v>591</v>
      </c>
      <c r="Z87">
        <v>565</v>
      </c>
      <c r="AA87" s="19">
        <v>0.96</v>
      </c>
    </row>
    <row r="88" spans="24:27" x14ac:dyDescent="0.3">
      <c r="X88" s="22" t="s">
        <v>7</v>
      </c>
      <c r="Y88">
        <v>425</v>
      </c>
      <c r="Z88">
        <v>403</v>
      </c>
      <c r="AA88" s="19">
        <v>0.95</v>
      </c>
    </row>
    <row r="89" spans="24:27" x14ac:dyDescent="0.3">
      <c r="X89" s="23" t="s">
        <v>4804</v>
      </c>
      <c r="Y89">
        <v>1016</v>
      </c>
      <c r="Z89">
        <v>968</v>
      </c>
      <c r="AA89" s="19">
        <v>0.95</v>
      </c>
    </row>
  </sheetData>
  <mergeCells count="4">
    <mergeCell ref="X40:AA40"/>
    <mergeCell ref="X54:AA54"/>
    <mergeCell ref="X70:AA70"/>
    <mergeCell ref="X84:AA84"/>
  </mergeCells>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93497-60B0-40D4-AC3E-1A88564F821B}">
  <dimension ref="A2:A3"/>
  <sheetViews>
    <sheetView tabSelected="1" zoomScale="83" zoomScaleNormal="83" workbookViewId="0">
      <selection activeCell="AD20" sqref="AD20"/>
    </sheetView>
  </sheetViews>
  <sheetFormatPr defaultRowHeight="14.4" x14ac:dyDescent="0.3"/>
  <sheetData>
    <row r="2" ht="10.8" customHeight="1" x14ac:dyDescent="0.3"/>
    <row r="3" ht="10.199999999999999"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65AEE-385F-4F6F-884D-2A1A46EFA07B}">
  <dimension ref="A1:R1537"/>
  <sheetViews>
    <sheetView topLeftCell="K1" workbookViewId="0">
      <selection activeCell="B10" sqref="B10"/>
    </sheetView>
  </sheetViews>
  <sheetFormatPr defaultRowHeight="14.4" x14ac:dyDescent="0.3"/>
  <cols>
    <col min="3" max="3" width="9.44140625" customWidth="1"/>
    <col min="5" max="5" width="14.109375" customWidth="1"/>
    <col min="6" max="6" width="18.77734375" customWidth="1"/>
    <col min="7" max="7" width="13.5546875" customWidth="1"/>
    <col min="9" max="9" width="15.44140625" customWidth="1"/>
    <col min="11" max="11" width="21.6640625" customWidth="1"/>
    <col min="12" max="12" width="10.5546875" customWidth="1"/>
    <col min="13" max="13" width="11.109375" customWidth="1"/>
    <col min="14" max="14" width="13" customWidth="1"/>
    <col min="15" max="15" width="18.21875" customWidth="1"/>
    <col min="16" max="16" width="20.77734375" customWidth="1"/>
    <col min="17" max="17" width="16.44140625" bestFit="1" customWidth="1"/>
    <col min="18" max="18" width="11.77734375" bestFit="1" customWidth="1"/>
  </cols>
  <sheetData>
    <row r="1" spans="1:18" x14ac:dyDescent="0.3">
      <c r="A1" t="s">
        <v>4811</v>
      </c>
      <c r="B1" t="s">
        <v>47</v>
      </c>
      <c r="C1" t="s">
        <v>48</v>
      </c>
      <c r="D1" t="s">
        <v>4812</v>
      </c>
      <c r="E1" t="s">
        <v>2</v>
      </c>
      <c r="F1" t="s">
        <v>4813</v>
      </c>
      <c r="G1" t="s">
        <v>57</v>
      </c>
      <c r="H1" t="s">
        <v>4814</v>
      </c>
      <c r="I1" t="s">
        <v>58</v>
      </c>
      <c r="J1" t="s">
        <v>60</v>
      </c>
      <c r="K1" t="s">
        <v>4815</v>
      </c>
      <c r="L1" t="s">
        <v>63</v>
      </c>
      <c r="M1" t="s">
        <v>64</v>
      </c>
      <c r="N1" t="s">
        <v>4816</v>
      </c>
      <c r="O1" t="s">
        <v>71</v>
      </c>
      <c r="P1" t="s">
        <v>72</v>
      </c>
      <c r="Q1" t="s">
        <v>8562</v>
      </c>
      <c r="R1" t="s">
        <v>8561</v>
      </c>
    </row>
    <row r="2" spans="1:18" x14ac:dyDescent="0.3">
      <c r="A2" t="s">
        <v>73</v>
      </c>
      <c r="B2" t="s">
        <v>74</v>
      </c>
      <c r="C2" t="s">
        <v>75</v>
      </c>
      <c r="D2" t="s">
        <v>4817</v>
      </c>
      <c r="E2" t="s">
        <v>22</v>
      </c>
      <c r="F2" t="s">
        <v>83</v>
      </c>
      <c r="G2" s="5">
        <v>15000</v>
      </c>
      <c r="H2" s="5">
        <v>1219</v>
      </c>
      <c r="I2" s="5">
        <v>19500</v>
      </c>
      <c r="J2">
        <v>112.71</v>
      </c>
      <c r="K2" s="5">
        <v>3650</v>
      </c>
      <c r="L2" s="5">
        <v>19500</v>
      </c>
      <c r="M2" s="5">
        <v>15850</v>
      </c>
      <c r="N2" s="5">
        <v>3650</v>
      </c>
      <c r="O2" t="s">
        <v>84</v>
      </c>
      <c r="P2">
        <v>350</v>
      </c>
      <c r="Q2" t="str">
        <f>IF(Table4[[#This Row],[Current Arrears + Debit]]&lt;=5000,"Less_than_5000","Greater_than_5000")</f>
        <v>Less_than_5000</v>
      </c>
      <c r="R2" t="str">
        <f>IF(Table4[[#This Row],[Full Balance]]=Table4[[#This Row],[Current Arrears + Debit]],"OC","Active")</f>
        <v>OC</v>
      </c>
    </row>
    <row r="3" spans="1:18" x14ac:dyDescent="0.3">
      <c r="A3" t="s">
        <v>85</v>
      </c>
      <c r="B3" t="s">
        <v>86</v>
      </c>
      <c r="C3" t="s">
        <v>87</v>
      </c>
      <c r="D3" t="s">
        <v>4818</v>
      </c>
      <c r="E3" t="s">
        <v>20</v>
      </c>
      <c r="F3" t="s">
        <v>95</v>
      </c>
      <c r="G3" s="5">
        <v>20000</v>
      </c>
      <c r="H3" s="5">
        <v>1625</v>
      </c>
      <c r="I3" s="5">
        <v>26000</v>
      </c>
      <c r="J3">
        <v>112.15</v>
      </c>
      <c r="K3" s="5">
        <v>5350</v>
      </c>
      <c r="L3" s="5">
        <v>26000</v>
      </c>
      <c r="M3" s="5">
        <v>20650</v>
      </c>
      <c r="N3" s="5">
        <v>5350</v>
      </c>
      <c r="O3" t="s">
        <v>96</v>
      </c>
      <c r="P3" s="5">
        <v>1000</v>
      </c>
      <c r="Q3" t="str">
        <f>IF(Table4[[#This Row],[Current Arrears + Debit]]&lt;=5000,"Less_than_5000","Greater_than_5000")</f>
        <v>Greater_than_5000</v>
      </c>
      <c r="R3" t="str">
        <f>IF(Table4[[#This Row],[Full Balance]]=Table4[[#This Row],[Current Arrears + Debit]],"OC","Active")</f>
        <v>OC</v>
      </c>
    </row>
    <row r="4" spans="1:18" x14ac:dyDescent="0.3">
      <c r="A4" t="s">
        <v>97</v>
      </c>
      <c r="B4" t="s">
        <v>86</v>
      </c>
      <c r="C4" t="s">
        <v>98</v>
      </c>
      <c r="D4" t="s">
        <v>4819</v>
      </c>
      <c r="E4" t="s">
        <v>20</v>
      </c>
      <c r="F4" t="s">
        <v>104</v>
      </c>
      <c r="G4" s="5">
        <v>20000</v>
      </c>
      <c r="H4" s="5">
        <v>1625</v>
      </c>
      <c r="I4" s="5">
        <v>26000</v>
      </c>
      <c r="J4">
        <v>112.07</v>
      </c>
      <c r="K4" s="5">
        <v>6850</v>
      </c>
      <c r="L4" s="5">
        <v>26000</v>
      </c>
      <c r="M4" s="5">
        <v>19150</v>
      </c>
      <c r="N4" s="5">
        <v>6850</v>
      </c>
      <c r="O4" t="s">
        <v>105</v>
      </c>
      <c r="P4" s="5">
        <v>1000</v>
      </c>
      <c r="Q4" t="str">
        <f>IF(Table4[[#This Row],[Current Arrears + Debit]]&lt;=5000,"Less_than_5000","Greater_than_5000")</f>
        <v>Greater_than_5000</v>
      </c>
      <c r="R4" t="str">
        <f>IF(Table4[[#This Row],[Full Balance]]=Table4[[#This Row],[Current Arrears + Debit]],"OC","Active")</f>
        <v>OC</v>
      </c>
    </row>
    <row r="5" spans="1:18" x14ac:dyDescent="0.3">
      <c r="A5" t="s">
        <v>106</v>
      </c>
      <c r="B5" t="s">
        <v>107</v>
      </c>
      <c r="C5" t="s">
        <v>108</v>
      </c>
      <c r="D5" t="s">
        <v>4820</v>
      </c>
      <c r="E5" t="s">
        <v>22</v>
      </c>
      <c r="F5" t="s">
        <v>115</v>
      </c>
      <c r="G5" s="5">
        <v>15000</v>
      </c>
      <c r="H5" s="5">
        <v>1219</v>
      </c>
      <c r="I5" s="5">
        <v>19500</v>
      </c>
      <c r="J5">
        <v>109.98</v>
      </c>
      <c r="K5" s="5">
        <v>12510</v>
      </c>
      <c r="L5" s="5">
        <v>19500</v>
      </c>
      <c r="M5" s="5">
        <v>6990</v>
      </c>
      <c r="N5" s="5">
        <v>12510</v>
      </c>
      <c r="O5" t="s">
        <v>96</v>
      </c>
      <c r="P5" s="5">
        <v>2000</v>
      </c>
      <c r="Q5" t="str">
        <f>IF(Table4[[#This Row],[Current Arrears + Debit]]&lt;=5000,"Less_than_5000","Greater_than_5000")</f>
        <v>Greater_than_5000</v>
      </c>
      <c r="R5" t="str">
        <f>IF(Table4[[#This Row],[Full Balance]]=Table4[[#This Row],[Current Arrears + Debit]],"OC","Active")</f>
        <v>OC</v>
      </c>
    </row>
    <row r="6" spans="1:18" x14ac:dyDescent="0.3">
      <c r="A6" t="s">
        <v>116</v>
      </c>
      <c r="B6" t="s">
        <v>117</v>
      </c>
      <c r="C6" t="s">
        <v>118</v>
      </c>
      <c r="D6" t="s">
        <v>4821</v>
      </c>
      <c r="E6" t="s">
        <v>17</v>
      </c>
      <c r="F6" t="s">
        <v>115</v>
      </c>
      <c r="G6" s="5">
        <v>20000</v>
      </c>
      <c r="H6" s="5">
        <v>2083</v>
      </c>
      <c r="I6" s="5">
        <v>25000</v>
      </c>
      <c r="J6">
        <v>106.08</v>
      </c>
      <c r="K6" s="5">
        <v>4630</v>
      </c>
      <c r="L6" s="5">
        <v>25000</v>
      </c>
      <c r="M6" s="5">
        <v>20370</v>
      </c>
      <c r="N6" s="5">
        <v>4630</v>
      </c>
      <c r="O6" t="s">
        <v>125</v>
      </c>
      <c r="P6" s="5">
        <v>1485</v>
      </c>
      <c r="Q6" t="str">
        <f>IF(Table4[[#This Row],[Current Arrears + Debit]]&lt;=5000,"Less_than_5000","Greater_than_5000")</f>
        <v>Less_than_5000</v>
      </c>
      <c r="R6" t="str">
        <f>IF(Table4[[#This Row],[Full Balance]]=Table4[[#This Row],[Current Arrears + Debit]],"OC","Active")</f>
        <v>OC</v>
      </c>
    </row>
    <row r="7" spans="1:18" x14ac:dyDescent="0.3">
      <c r="A7" t="s">
        <v>126</v>
      </c>
      <c r="B7" t="s">
        <v>117</v>
      </c>
      <c r="C7" t="s">
        <v>127</v>
      </c>
      <c r="D7" t="s">
        <v>4822</v>
      </c>
      <c r="E7" t="s">
        <v>17</v>
      </c>
      <c r="F7" t="s">
        <v>135</v>
      </c>
      <c r="G7" s="5">
        <v>20000</v>
      </c>
      <c r="H7" s="5">
        <v>1625</v>
      </c>
      <c r="I7" s="5">
        <v>26000</v>
      </c>
      <c r="J7">
        <v>101.74</v>
      </c>
      <c r="K7" s="5">
        <v>11180</v>
      </c>
      <c r="L7" s="5">
        <v>26000</v>
      </c>
      <c r="M7" s="5">
        <v>14820</v>
      </c>
      <c r="N7" s="5">
        <v>11180</v>
      </c>
      <c r="O7" t="s">
        <v>136</v>
      </c>
      <c r="P7">
        <v>820</v>
      </c>
      <c r="Q7" t="str">
        <f>IF(Table4[[#This Row],[Current Arrears + Debit]]&lt;=5000,"Less_than_5000","Greater_than_5000")</f>
        <v>Greater_than_5000</v>
      </c>
      <c r="R7" t="str">
        <f>IF(Table4[[#This Row],[Full Balance]]=Table4[[#This Row],[Current Arrears + Debit]],"OC","Active")</f>
        <v>OC</v>
      </c>
    </row>
    <row r="8" spans="1:18" x14ac:dyDescent="0.3">
      <c r="A8" t="s">
        <v>137</v>
      </c>
      <c r="B8" t="s">
        <v>117</v>
      </c>
      <c r="C8" t="s">
        <v>138</v>
      </c>
      <c r="D8" t="s">
        <v>4823</v>
      </c>
      <c r="E8" t="s">
        <v>17</v>
      </c>
      <c r="F8" t="s">
        <v>135</v>
      </c>
      <c r="G8" s="5">
        <v>20000</v>
      </c>
      <c r="H8" s="5">
        <v>1625</v>
      </c>
      <c r="I8" s="5">
        <v>26000</v>
      </c>
      <c r="J8">
        <v>100.89</v>
      </c>
      <c r="K8" s="5">
        <v>9800</v>
      </c>
      <c r="L8" s="5">
        <v>26000</v>
      </c>
      <c r="M8" s="5">
        <v>16200</v>
      </c>
      <c r="N8" s="5">
        <v>9800</v>
      </c>
      <c r="O8" t="s">
        <v>145</v>
      </c>
      <c r="P8" s="5">
        <v>1625</v>
      </c>
      <c r="Q8" t="str">
        <f>IF(Table4[[#This Row],[Current Arrears + Debit]]&lt;=5000,"Less_than_5000","Greater_than_5000")</f>
        <v>Greater_than_5000</v>
      </c>
      <c r="R8" t="str">
        <f>IF(Table4[[#This Row],[Full Balance]]=Table4[[#This Row],[Current Arrears + Debit]],"OC","Active")</f>
        <v>OC</v>
      </c>
    </row>
    <row r="9" spans="1:18" x14ac:dyDescent="0.3">
      <c r="A9" t="s">
        <v>146</v>
      </c>
      <c r="B9" t="s">
        <v>147</v>
      </c>
      <c r="C9" t="s">
        <v>148</v>
      </c>
      <c r="D9" t="s">
        <v>4824</v>
      </c>
      <c r="E9" t="s">
        <v>17</v>
      </c>
      <c r="F9" t="s">
        <v>156</v>
      </c>
      <c r="G9" s="5">
        <v>15000</v>
      </c>
      <c r="H9" s="5">
        <v>1219</v>
      </c>
      <c r="I9" s="5">
        <v>19500</v>
      </c>
      <c r="J9">
        <v>98.77</v>
      </c>
      <c r="K9" s="5">
        <v>5990</v>
      </c>
      <c r="L9" s="5">
        <v>19500</v>
      </c>
      <c r="M9" s="5">
        <v>13510</v>
      </c>
      <c r="N9" s="5">
        <v>5990</v>
      </c>
      <c r="O9" t="s">
        <v>157</v>
      </c>
      <c r="P9" s="5">
        <v>1220</v>
      </c>
      <c r="Q9" t="str">
        <f>IF(Table4[[#This Row],[Current Arrears + Debit]]&lt;=5000,"Less_than_5000","Greater_than_5000")</f>
        <v>Greater_than_5000</v>
      </c>
      <c r="R9" t="str">
        <f>IF(Table4[[#This Row],[Full Balance]]=Table4[[#This Row],[Current Arrears + Debit]],"OC","Active")</f>
        <v>OC</v>
      </c>
    </row>
    <row r="10" spans="1:18" x14ac:dyDescent="0.3">
      <c r="A10" t="s">
        <v>158</v>
      </c>
      <c r="B10" t="s">
        <v>147</v>
      </c>
      <c r="C10" t="s">
        <v>159</v>
      </c>
      <c r="D10" t="s">
        <v>4825</v>
      </c>
      <c r="E10" t="s">
        <v>17</v>
      </c>
      <c r="F10" t="s">
        <v>156</v>
      </c>
      <c r="G10" s="5">
        <v>15000</v>
      </c>
      <c r="H10" s="5">
        <v>1219</v>
      </c>
      <c r="I10" s="5">
        <v>19500</v>
      </c>
      <c r="J10">
        <v>95.67</v>
      </c>
      <c r="K10" s="5">
        <v>2210</v>
      </c>
      <c r="L10" s="5">
        <v>19500</v>
      </c>
      <c r="M10" s="5">
        <v>17290</v>
      </c>
      <c r="N10" s="5">
        <v>2210</v>
      </c>
      <c r="O10" t="s">
        <v>157</v>
      </c>
      <c r="P10" s="5">
        <v>1220</v>
      </c>
      <c r="Q10" t="str">
        <f>IF(Table4[[#This Row],[Current Arrears + Debit]]&lt;=5000,"Less_than_5000","Greater_than_5000")</f>
        <v>Less_than_5000</v>
      </c>
      <c r="R10" t="str">
        <f>IF(Table4[[#This Row],[Full Balance]]=Table4[[#This Row],[Current Arrears + Debit]],"OC","Active")</f>
        <v>OC</v>
      </c>
    </row>
    <row r="11" spans="1:18" x14ac:dyDescent="0.3">
      <c r="A11" t="s">
        <v>166</v>
      </c>
      <c r="B11" t="s">
        <v>167</v>
      </c>
      <c r="C11" t="s">
        <v>168</v>
      </c>
      <c r="D11" t="s">
        <v>4826</v>
      </c>
      <c r="E11" t="s">
        <v>17</v>
      </c>
      <c r="F11" t="s">
        <v>156</v>
      </c>
      <c r="G11" s="5">
        <v>20000</v>
      </c>
      <c r="H11" s="5">
        <v>1625</v>
      </c>
      <c r="I11" s="5">
        <v>26000</v>
      </c>
      <c r="J11">
        <v>95.76</v>
      </c>
      <c r="K11" s="5">
        <v>3100</v>
      </c>
      <c r="L11" s="5">
        <v>26000</v>
      </c>
      <c r="M11" s="5">
        <v>22900</v>
      </c>
      <c r="N11" s="5">
        <v>3100</v>
      </c>
      <c r="O11" t="s">
        <v>175</v>
      </c>
      <c r="P11" s="5">
        <v>1625</v>
      </c>
      <c r="Q11" t="str">
        <f>IF(Table4[[#This Row],[Current Arrears + Debit]]&lt;=5000,"Less_than_5000","Greater_than_5000")</f>
        <v>Less_than_5000</v>
      </c>
      <c r="R11" t="str">
        <f>IF(Table4[[#This Row],[Full Balance]]=Table4[[#This Row],[Current Arrears + Debit]],"OC","Active")</f>
        <v>OC</v>
      </c>
    </row>
    <row r="12" spans="1:18" x14ac:dyDescent="0.3">
      <c r="A12" t="s">
        <v>176</v>
      </c>
      <c r="B12" t="s">
        <v>147</v>
      </c>
      <c r="C12" t="s">
        <v>177</v>
      </c>
      <c r="D12" t="s">
        <v>4827</v>
      </c>
      <c r="E12" t="s">
        <v>17</v>
      </c>
      <c r="F12" t="s">
        <v>183</v>
      </c>
      <c r="G12" s="5">
        <v>15000</v>
      </c>
      <c r="H12" s="5">
        <v>1219</v>
      </c>
      <c r="I12" s="5">
        <v>19500</v>
      </c>
      <c r="J12">
        <v>93.86</v>
      </c>
      <c r="K12" s="5">
        <v>1220</v>
      </c>
      <c r="L12" s="5">
        <v>19500</v>
      </c>
      <c r="M12" s="5">
        <v>18280</v>
      </c>
      <c r="N12" s="5">
        <v>1220</v>
      </c>
      <c r="O12" t="s">
        <v>184</v>
      </c>
      <c r="P12" s="5">
        <v>1000</v>
      </c>
      <c r="Q12" t="str">
        <f>IF(Table4[[#This Row],[Current Arrears + Debit]]&lt;=5000,"Less_than_5000","Greater_than_5000")</f>
        <v>Less_than_5000</v>
      </c>
      <c r="R12" t="str">
        <f>IF(Table4[[#This Row],[Full Balance]]=Table4[[#This Row],[Current Arrears + Debit]],"OC","Active")</f>
        <v>OC</v>
      </c>
    </row>
    <row r="13" spans="1:18" x14ac:dyDescent="0.3">
      <c r="A13" t="s">
        <v>185</v>
      </c>
      <c r="B13" t="s">
        <v>186</v>
      </c>
      <c r="C13" t="s">
        <v>187</v>
      </c>
      <c r="D13" t="s">
        <v>4828</v>
      </c>
      <c r="E13" t="s">
        <v>22</v>
      </c>
      <c r="F13" t="s">
        <v>195</v>
      </c>
      <c r="G13" s="5">
        <v>25000</v>
      </c>
      <c r="H13" s="5">
        <v>1750</v>
      </c>
      <c r="I13" s="5">
        <v>35000</v>
      </c>
      <c r="J13">
        <v>93.57</v>
      </c>
      <c r="K13" s="5">
        <v>8750</v>
      </c>
      <c r="L13" s="5">
        <v>35000</v>
      </c>
      <c r="M13" s="5">
        <v>26250</v>
      </c>
      <c r="N13" s="5">
        <v>8750</v>
      </c>
      <c r="O13" t="s">
        <v>196</v>
      </c>
      <c r="P13" s="5">
        <v>1000</v>
      </c>
      <c r="Q13" t="str">
        <f>IF(Table4[[#This Row],[Current Arrears + Debit]]&lt;=5000,"Less_than_5000","Greater_than_5000")</f>
        <v>Greater_than_5000</v>
      </c>
      <c r="R13" t="str">
        <f>IF(Table4[[#This Row],[Full Balance]]=Table4[[#This Row],[Current Arrears + Debit]],"OC","Active")</f>
        <v>OC</v>
      </c>
    </row>
    <row r="14" spans="1:18" x14ac:dyDescent="0.3">
      <c r="A14" t="s">
        <v>197</v>
      </c>
      <c r="B14" t="s">
        <v>198</v>
      </c>
      <c r="C14" t="s">
        <v>199</v>
      </c>
      <c r="D14" t="s">
        <v>4829</v>
      </c>
      <c r="E14" t="s">
        <v>18</v>
      </c>
      <c r="F14" t="s">
        <v>195</v>
      </c>
      <c r="G14" s="5">
        <v>15000</v>
      </c>
      <c r="H14" s="5">
        <v>1219</v>
      </c>
      <c r="I14" s="5">
        <v>19500</v>
      </c>
      <c r="J14">
        <v>94.43</v>
      </c>
      <c r="K14" s="5">
        <v>2270</v>
      </c>
      <c r="L14" s="5">
        <v>19500</v>
      </c>
      <c r="M14" s="5">
        <v>17230</v>
      </c>
      <c r="N14" s="5">
        <v>2270</v>
      </c>
      <c r="O14" t="s">
        <v>206</v>
      </c>
      <c r="P14" s="5">
        <v>1500</v>
      </c>
      <c r="Q14" t="str">
        <f>IF(Table4[[#This Row],[Current Arrears + Debit]]&lt;=5000,"Less_than_5000","Greater_than_5000")</f>
        <v>Less_than_5000</v>
      </c>
      <c r="R14" t="str">
        <f>IF(Table4[[#This Row],[Full Balance]]=Table4[[#This Row],[Current Arrears + Debit]],"OC","Active")</f>
        <v>OC</v>
      </c>
    </row>
    <row r="15" spans="1:18" x14ac:dyDescent="0.3">
      <c r="A15" t="s">
        <v>207</v>
      </c>
      <c r="B15" t="s">
        <v>198</v>
      </c>
      <c r="C15" t="s">
        <v>208</v>
      </c>
      <c r="D15" t="s">
        <v>4830</v>
      </c>
      <c r="E15" t="s">
        <v>18</v>
      </c>
      <c r="F15" t="s">
        <v>195</v>
      </c>
      <c r="G15" s="5">
        <v>15000</v>
      </c>
      <c r="H15" s="5">
        <v>1219</v>
      </c>
      <c r="I15" s="5">
        <v>19500</v>
      </c>
      <c r="J15">
        <v>94.37</v>
      </c>
      <c r="K15" s="5">
        <v>2190</v>
      </c>
      <c r="L15" s="5">
        <v>19500</v>
      </c>
      <c r="M15" s="5">
        <v>17310</v>
      </c>
      <c r="N15" s="5">
        <v>2190</v>
      </c>
      <c r="O15" t="s">
        <v>215</v>
      </c>
      <c r="P15" s="5">
        <v>1220</v>
      </c>
      <c r="Q15" t="str">
        <f>IF(Table4[[#This Row],[Current Arrears + Debit]]&lt;=5000,"Less_than_5000","Greater_than_5000")</f>
        <v>Less_than_5000</v>
      </c>
      <c r="R15" t="str">
        <f>IF(Table4[[#This Row],[Full Balance]]=Table4[[#This Row],[Current Arrears + Debit]],"OC","Active")</f>
        <v>OC</v>
      </c>
    </row>
    <row r="16" spans="1:18" x14ac:dyDescent="0.3">
      <c r="A16" t="s">
        <v>216</v>
      </c>
      <c r="B16" t="s">
        <v>198</v>
      </c>
      <c r="C16" t="s">
        <v>217</v>
      </c>
      <c r="D16" t="s">
        <v>4831</v>
      </c>
      <c r="E16" t="s">
        <v>18</v>
      </c>
      <c r="F16" t="s">
        <v>195</v>
      </c>
      <c r="G16" s="5">
        <v>15000</v>
      </c>
      <c r="H16" s="5">
        <v>1219</v>
      </c>
      <c r="I16" s="5">
        <v>19500</v>
      </c>
      <c r="J16">
        <v>94.8</v>
      </c>
      <c r="K16" s="5">
        <v>2720</v>
      </c>
      <c r="L16" s="5">
        <v>19500</v>
      </c>
      <c r="M16" s="5">
        <v>16780</v>
      </c>
      <c r="N16" s="5">
        <v>2720</v>
      </c>
      <c r="O16" t="s">
        <v>224</v>
      </c>
      <c r="P16" s="5">
        <v>1000</v>
      </c>
      <c r="Q16" t="str">
        <f>IF(Table4[[#This Row],[Current Arrears + Debit]]&lt;=5000,"Less_than_5000","Greater_than_5000")</f>
        <v>Less_than_5000</v>
      </c>
      <c r="R16" t="str">
        <f>IF(Table4[[#This Row],[Full Balance]]=Table4[[#This Row],[Current Arrears + Debit]],"OC","Active")</f>
        <v>OC</v>
      </c>
    </row>
    <row r="17" spans="1:18" x14ac:dyDescent="0.3">
      <c r="A17" t="s">
        <v>225</v>
      </c>
      <c r="B17" t="s">
        <v>226</v>
      </c>
      <c r="C17" t="s">
        <v>227</v>
      </c>
      <c r="D17" t="s">
        <v>4832</v>
      </c>
      <c r="E17" t="s">
        <v>22</v>
      </c>
      <c r="F17" t="s">
        <v>235</v>
      </c>
      <c r="G17" s="5">
        <v>20000</v>
      </c>
      <c r="H17" s="5">
        <v>1625</v>
      </c>
      <c r="I17" s="5">
        <v>26000</v>
      </c>
      <c r="J17">
        <v>102.7</v>
      </c>
      <c r="K17" s="5">
        <v>16220</v>
      </c>
      <c r="L17" s="5">
        <v>26000</v>
      </c>
      <c r="M17" s="5">
        <v>9780</v>
      </c>
      <c r="N17" s="5">
        <v>16220</v>
      </c>
      <c r="O17" t="s">
        <v>236</v>
      </c>
      <c r="P17" s="5">
        <v>1630</v>
      </c>
      <c r="Q17" t="str">
        <f>IF(Table4[[#This Row],[Current Arrears + Debit]]&lt;=5000,"Less_than_5000","Greater_than_5000")</f>
        <v>Greater_than_5000</v>
      </c>
      <c r="R17" t="str">
        <f>IF(Table4[[#This Row],[Full Balance]]=Table4[[#This Row],[Current Arrears + Debit]],"OC","Active")</f>
        <v>OC</v>
      </c>
    </row>
    <row r="18" spans="1:18" x14ac:dyDescent="0.3">
      <c r="A18" t="s">
        <v>237</v>
      </c>
      <c r="B18" t="s">
        <v>238</v>
      </c>
      <c r="C18" t="s">
        <v>239</v>
      </c>
      <c r="D18" t="s">
        <v>4833</v>
      </c>
      <c r="E18" t="s">
        <v>17</v>
      </c>
      <c r="F18" t="s">
        <v>235</v>
      </c>
      <c r="G18" s="5">
        <v>20000</v>
      </c>
      <c r="H18" s="5">
        <v>1625</v>
      </c>
      <c r="I18" s="5">
        <v>26000</v>
      </c>
      <c r="J18">
        <v>99.75</v>
      </c>
      <c r="K18" s="5">
        <v>11200</v>
      </c>
      <c r="L18" s="5">
        <v>26000</v>
      </c>
      <c r="M18" s="5">
        <v>14800</v>
      </c>
      <c r="N18" s="5">
        <v>11200</v>
      </c>
      <c r="O18" t="s">
        <v>245</v>
      </c>
      <c r="P18" s="5">
        <v>1625</v>
      </c>
      <c r="Q18" t="str">
        <f>IF(Table4[[#This Row],[Current Arrears + Debit]]&lt;=5000,"Less_than_5000","Greater_than_5000")</f>
        <v>Greater_than_5000</v>
      </c>
      <c r="R18" t="str">
        <f>IF(Table4[[#This Row],[Full Balance]]=Table4[[#This Row],[Current Arrears + Debit]],"OC","Active")</f>
        <v>OC</v>
      </c>
    </row>
    <row r="19" spans="1:18" x14ac:dyDescent="0.3">
      <c r="A19" t="s">
        <v>246</v>
      </c>
      <c r="B19" t="s">
        <v>247</v>
      </c>
      <c r="C19" t="s">
        <v>248</v>
      </c>
      <c r="D19" t="s">
        <v>4834</v>
      </c>
      <c r="E19" t="s">
        <v>17</v>
      </c>
      <c r="F19" t="s">
        <v>255</v>
      </c>
      <c r="G19" s="5">
        <v>20000</v>
      </c>
      <c r="H19" s="5">
        <v>1625</v>
      </c>
      <c r="I19" s="5">
        <v>26000</v>
      </c>
      <c r="J19">
        <v>96.61</v>
      </c>
      <c r="K19" s="5">
        <v>7725</v>
      </c>
      <c r="L19" s="5">
        <v>26000</v>
      </c>
      <c r="M19" s="5">
        <v>18275</v>
      </c>
      <c r="N19" s="5">
        <v>7725</v>
      </c>
      <c r="O19" t="s">
        <v>256</v>
      </c>
      <c r="P19" s="5">
        <v>1000</v>
      </c>
      <c r="Q19" t="str">
        <f>IF(Table4[[#This Row],[Current Arrears + Debit]]&lt;=5000,"Less_than_5000","Greater_than_5000")</f>
        <v>Greater_than_5000</v>
      </c>
      <c r="R19" t="str">
        <f>IF(Table4[[#This Row],[Full Balance]]=Table4[[#This Row],[Current Arrears + Debit]],"OC","Active")</f>
        <v>OC</v>
      </c>
    </row>
    <row r="20" spans="1:18" x14ac:dyDescent="0.3">
      <c r="A20" t="s">
        <v>257</v>
      </c>
      <c r="B20" t="s">
        <v>167</v>
      </c>
      <c r="C20" t="s">
        <v>258</v>
      </c>
      <c r="D20" t="s">
        <v>4835</v>
      </c>
      <c r="E20" t="s">
        <v>17</v>
      </c>
      <c r="F20" t="s">
        <v>264</v>
      </c>
      <c r="G20" s="5">
        <v>20000</v>
      </c>
      <c r="H20" s="5">
        <v>1625</v>
      </c>
      <c r="I20" s="5">
        <v>26000</v>
      </c>
      <c r="J20">
        <v>94.95</v>
      </c>
      <c r="K20" s="5">
        <v>5025</v>
      </c>
      <c r="L20" s="5">
        <v>26000</v>
      </c>
      <c r="M20" s="5">
        <v>20975</v>
      </c>
      <c r="N20" s="5">
        <v>5025</v>
      </c>
      <c r="O20" t="s">
        <v>265</v>
      </c>
      <c r="P20" s="5">
        <v>1000</v>
      </c>
      <c r="Q20" t="str">
        <f>IF(Table4[[#This Row],[Current Arrears + Debit]]&lt;=5000,"Less_than_5000","Greater_than_5000")</f>
        <v>Greater_than_5000</v>
      </c>
      <c r="R20" t="str">
        <f>IF(Table4[[#This Row],[Full Balance]]=Table4[[#This Row],[Current Arrears + Debit]],"OC","Active")</f>
        <v>OC</v>
      </c>
    </row>
    <row r="21" spans="1:18" x14ac:dyDescent="0.3">
      <c r="A21" t="s">
        <v>266</v>
      </c>
      <c r="B21" t="s">
        <v>74</v>
      </c>
      <c r="C21" t="s">
        <v>267</v>
      </c>
      <c r="D21" t="s">
        <v>4836</v>
      </c>
      <c r="E21" t="s">
        <v>22</v>
      </c>
      <c r="F21" t="s">
        <v>274</v>
      </c>
      <c r="G21" s="5">
        <v>25000</v>
      </c>
      <c r="H21" s="5">
        <v>1750</v>
      </c>
      <c r="I21" s="5">
        <v>35000</v>
      </c>
      <c r="J21">
        <v>100</v>
      </c>
      <c r="K21" s="5">
        <v>23250</v>
      </c>
      <c r="L21" s="5">
        <v>35000</v>
      </c>
      <c r="M21" s="5">
        <v>11750</v>
      </c>
      <c r="N21" s="5">
        <v>23250</v>
      </c>
      <c r="O21" t="s">
        <v>275</v>
      </c>
      <c r="P21" s="5">
        <v>1000</v>
      </c>
      <c r="Q21" t="str">
        <f>IF(Table4[[#This Row],[Current Arrears + Debit]]&lt;=5000,"Less_than_5000","Greater_than_5000")</f>
        <v>Greater_than_5000</v>
      </c>
      <c r="R21" t="str">
        <f>IF(Table4[[#This Row],[Full Balance]]=Table4[[#This Row],[Current Arrears + Debit]],"OC","Active")</f>
        <v>OC</v>
      </c>
    </row>
    <row r="22" spans="1:18" x14ac:dyDescent="0.3">
      <c r="A22" t="s">
        <v>276</v>
      </c>
      <c r="B22" t="s">
        <v>74</v>
      </c>
      <c r="C22" t="s">
        <v>277</v>
      </c>
      <c r="D22" t="s">
        <v>4837</v>
      </c>
      <c r="E22" t="s">
        <v>22</v>
      </c>
      <c r="F22" t="s">
        <v>274</v>
      </c>
      <c r="G22" s="5">
        <v>25000</v>
      </c>
      <c r="H22" s="5">
        <v>1750</v>
      </c>
      <c r="I22" s="5">
        <v>35000</v>
      </c>
      <c r="J22">
        <v>95.86</v>
      </c>
      <c r="K22" s="5">
        <v>16000</v>
      </c>
      <c r="L22" s="5">
        <v>35000</v>
      </c>
      <c r="M22" s="5">
        <v>19000</v>
      </c>
      <c r="N22" s="5">
        <v>16000</v>
      </c>
      <c r="O22" t="s">
        <v>283</v>
      </c>
      <c r="P22">
        <v>500</v>
      </c>
      <c r="Q22" t="str">
        <f>IF(Table4[[#This Row],[Current Arrears + Debit]]&lt;=5000,"Less_than_5000","Greater_than_5000")</f>
        <v>Greater_than_5000</v>
      </c>
      <c r="R22" t="str">
        <f>IF(Table4[[#This Row],[Full Balance]]=Table4[[#This Row],[Current Arrears + Debit]],"OC","Active")</f>
        <v>OC</v>
      </c>
    </row>
    <row r="23" spans="1:18" x14ac:dyDescent="0.3">
      <c r="A23" t="s">
        <v>284</v>
      </c>
      <c r="B23" t="s">
        <v>285</v>
      </c>
      <c r="C23" t="s">
        <v>286</v>
      </c>
      <c r="D23" t="s">
        <v>4838</v>
      </c>
      <c r="E23" t="s">
        <v>17</v>
      </c>
      <c r="F23" t="s">
        <v>294</v>
      </c>
      <c r="G23" s="5">
        <v>20000</v>
      </c>
      <c r="H23" s="5">
        <v>1625</v>
      </c>
      <c r="I23" s="5">
        <v>26000</v>
      </c>
      <c r="J23">
        <v>96.89</v>
      </c>
      <c r="K23" s="5">
        <v>10035</v>
      </c>
      <c r="L23" s="5">
        <v>26000</v>
      </c>
      <c r="M23" s="5">
        <v>15965</v>
      </c>
      <c r="N23" s="5">
        <v>10035</v>
      </c>
      <c r="O23" t="s">
        <v>295</v>
      </c>
      <c r="P23" s="5">
        <v>1000</v>
      </c>
      <c r="Q23" t="str">
        <f>IF(Table4[[#This Row],[Current Arrears + Debit]]&lt;=5000,"Less_than_5000","Greater_than_5000")</f>
        <v>Greater_than_5000</v>
      </c>
      <c r="R23" t="str">
        <f>IF(Table4[[#This Row],[Full Balance]]=Table4[[#This Row],[Current Arrears + Debit]],"OC","Active")</f>
        <v>OC</v>
      </c>
    </row>
    <row r="24" spans="1:18" x14ac:dyDescent="0.3">
      <c r="A24" t="s">
        <v>296</v>
      </c>
      <c r="B24" t="s">
        <v>297</v>
      </c>
      <c r="C24" t="s">
        <v>298</v>
      </c>
      <c r="D24" t="s">
        <v>4839</v>
      </c>
      <c r="E24" t="s">
        <v>18</v>
      </c>
      <c r="F24" t="s">
        <v>305</v>
      </c>
      <c r="G24" s="5">
        <v>15000</v>
      </c>
      <c r="H24" s="5">
        <v>1219</v>
      </c>
      <c r="I24" s="5">
        <v>19500</v>
      </c>
      <c r="J24">
        <v>93.62</v>
      </c>
      <c r="K24" s="5">
        <v>4930</v>
      </c>
      <c r="L24" s="5">
        <v>19500</v>
      </c>
      <c r="M24" s="5">
        <v>14570</v>
      </c>
      <c r="N24" s="5">
        <v>4930</v>
      </c>
      <c r="O24" t="s">
        <v>224</v>
      </c>
      <c r="P24" s="5">
        <v>1000</v>
      </c>
      <c r="Q24" t="str">
        <f>IF(Table4[[#This Row],[Current Arrears + Debit]]&lt;=5000,"Less_than_5000","Greater_than_5000")</f>
        <v>Less_than_5000</v>
      </c>
      <c r="R24" t="str">
        <f>IF(Table4[[#This Row],[Full Balance]]=Table4[[#This Row],[Current Arrears + Debit]],"OC","Active")</f>
        <v>OC</v>
      </c>
    </row>
    <row r="25" spans="1:18" x14ac:dyDescent="0.3">
      <c r="A25" t="s">
        <v>306</v>
      </c>
      <c r="B25" t="s">
        <v>297</v>
      </c>
      <c r="C25" t="s">
        <v>307</v>
      </c>
      <c r="D25" t="s">
        <v>4840</v>
      </c>
      <c r="E25" t="s">
        <v>18</v>
      </c>
      <c r="F25" t="s">
        <v>305</v>
      </c>
      <c r="G25" s="5">
        <v>15000</v>
      </c>
      <c r="H25" s="5">
        <v>1219</v>
      </c>
      <c r="I25" s="5">
        <v>19500</v>
      </c>
      <c r="J25">
        <v>93.78</v>
      </c>
      <c r="K25" s="5">
        <v>5130</v>
      </c>
      <c r="L25" s="5">
        <v>19500</v>
      </c>
      <c r="M25" s="5">
        <v>14370</v>
      </c>
      <c r="N25" s="5">
        <v>5130</v>
      </c>
      <c r="O25" t="s">
        <v>224</v>
      </c>
      <c r="P25" s="5">
        <v>1000</v>
      </c>
      <c r="Q25" t="str">
        <f>IF(Table4[[#This Row],[Current Arrears + Debit]]&lt;=5000,"Less_than_5000","Greater_than_5000")</f>
        <v>Greater_than_5000</v>
      </c>
      <c r="R25" t="str">
        <f>IF(Table4[[#This Row],[Full Balance]]=Table4[[#This Row],[Current Arrears + Debit]],"OC","Active")</f>
        <v>OC</v>
      </c>
    </row>
    <row r="26" spans="1:18" x14ac:dyDescent="0.3">
      <c r="A26" t="s">
        <v>313</v>
      </c>
      <c r="B26" t="s">
        <v>297</v>
      </c>
      <c r="C26" t="s">
        <v>314</v>
      </c>
      <c r="D26" t="s">
        <v>4841</v>
      </c>
      <c r="E26" t="s">
        <v>18</v>
      </c>
      <c r="F26" t="s">
        <v>322</v>
      </c>
      <c r="G26" s="5">
        <v>15000</v>
      </c>
      <c r="H26" s="5">
        <v>1219</v>
      </c>
      <c r="I26" s="5">
        <v>19500</v>
      </c>
      <c r="J26">
        <v>94.59</v>
      </c>
      <c r="K26" s="5">
        <v>6120</v>
      </c>
      <c r="L26" s="5">
        <v>19500</v>
      </c>
      <c r="M26" s="5">
        <v>13380</v>
      </c>
      <c r="N26" s="5">
        <v>6120</v>
      </c>
      <c r="O26" t="s">
        <v>323</v>
      </c>
      <c r="P26" s="5">
        <v>1250</v>
      </c>
      <c r="Q26" t="str">
        <f>IF(Table4[[#This Row],[Current Arrears + Debit]]&lt;=5000,"Less_than_5000","Greater_than_5000")</f>
        <v>Greater_than_5000</v>
      </c>
      <c r="R26" t="str">
        <f>IF(Table4[[#This Row],[Full Balance]]=Table4[[#This Row],[Current Arrears + Debit]],"OC","Active")</f>
        <v>OC</v>
      </c>
    </row>
    <row r="27" spans="1:18" x14ac:dyDescent="0.3">
      <c r="A27" t="s">
        <v>324</v>
      </c>
      <c r="B27" t="s">
        <v>147</v>
      </c>
      <c r="C27" t="s">
        <v>325</v>
      </c>
      <c r="D27" t="s">
        <v>4842</v>
      </c>
      <c r="E27" t="s">
        <v>17</v>
      </c>
      <c r="F27" t="s">
        <v>328</v>
      </c>
      <c r="G27" s="5">
        <v>15000</v>
      </c>
      <c r="H27" s="5">
        <v>1219</v>
      </c>
      <c r="I27" s="5">
        <v>19500</v>
      </c>
      <c r="J27">
        <v>100.76</v>
      </c>
      <c r="K27" s="5">
        <v>13290</v>
      </c>
      <c r="L27" s="5">
        <v>19500</v>
      </c>
      <c r="M27" s="5">
        <v>6210</v>
      </c>
      <c r="N27" s="5">
        <v>13290</v>
      </c>
      <c r="O27" t="s">
        <v>329</v>
      </c>
      <c r="P27" s="5">
        <v>1220</v>
      </c>
      <c r="Q27" t="str">
        <f>IF(Table4[[#This Row],[Current Arrears + Debit]]&lt;=5000,"Less_than_5000","Greater_than_5000")</f>
        <v>Greater_than_5000</v>
      </c>
      <c r="R27" t="str">
        <f>IF(Table4[[#This Row],[Full Balance]]=Table4[[#This Row],[Current Arrears + Debit]],"OC","Active")</f>
        <v>OC</v>
      </c>
    </row>
    <row r="28" spans="1:18" x14ac:dyDescent="0.3">
      <c r="A28" t="s">
        <v>330</v>
      </c>
      <c r="B28" t="s">
        <v>238</v>
      </c>
      <c r="C28" t="s">
        <v>331</v>
      </c>
      <c r="D28" t="s">
        <v>4843</v>
      </c>
      <c r="E28" t="s">
        <v>17</v>
      </c>
      <c r="F28" t="s">
        <v>337</v>
      </c>
      <c r="G28" s="5">
        <v>20000</v>
      </c>
      <c r="H28" s="5">
        <v>1625</v>
      </c>
      <c r="I28" s="5">
        <v>26000</v>
      </c>
      <c r="J28">
        <v>97.61</v>
      </c>
      <c r="K28" s="5">
        <v>14225</v>
      </c>
      <c r="L28" s="5">
        <v>26000</v>
      </c>
      <c r="M28" s="5">
        <v>11775</v>
      </c>
      <c r="N28" s="5">
        <v>14225</v>
      </c>
      <c r="O28" t="s">
        <v>338</v>
      </c>
      <c r="P28" s="5">
        <v>1000</v>
      </c>
      <c r="Q28" t="str">
        <f>IF(Table4[[#This Row],[Current Arrears + Debit]]&lt;=5000,"Less_than_5000","Greater_than_5000")</f>
        <v>Greater_than_5000</v>
      </c>
      <c r="R28" t="str">
        <f>IF(Table4[[#This Row],[Full Balance]]=Table4[[#This Row],[Current Arrears + Debit]],"OC","Active")</f>
        <v>OC</v>
      </c>
    </row>
    <row r="29" spans="1:18" x14ac:dyDescent="0.3">
      <c r="A29" t="s">
        <v>339</v>
      </c>
      <c r="B29" t="s">
        <v>340</v>
      </c>
      <c r="C29" t="s">
        <v>341</v>
      </c>
      <c r="D29" t="s">
        <v>4844</v>
      </c>
      <c r="E29" t="s">
        <v>17</v>
      </c>
      <c r="F29" t="s">
        <v>348</v>
      </c>
      <c r="G29" s="5">
        <v>20000</v>
      </c>
      <c r="H29" s="5">
        <v>1625</v>
      </c>
      <c r="I29" s="5">
        <v>26000</v>
      </c>
      <c r="J29">
        <v>98.68</v>
      </c>
      <c r="K29" s="5">
        <v>16200</v>
      </c>
      <c r="L29" s="5">
        <v>26000</v>
      </c>
      <c r="M29" s="5">
        <v>9800</v>
      </c>
      <c r="N29" s="5">
        <v>16200</v>
      </c>
      <c r="O29" t="s">
        <v>349</v>
      </c>
      <c r="P29" s="5">
        <v>1625</v>
      </c>
      <c r="Q29" t="str">
        <f>IF(Table4[[#This Row],[Current Arrears + Debit]]&lt;=5000,"Less_than_5000","Greater_than_5000")</f>
        <v>Greater_than_5000</v>
      </c>
      <c r="R29" t="str">
        <f>IF(Table4[[#This Row],[Full Balance]]=Table4[[#This Row],[Current Arrears + Debit]],"OC","Active")</f>
        <v>OC</v>
      </c>
    </row>
    <row r="30" spans="1:18" x14ac:dyDescent="0.3">
      <c r="A30" t="s">
        <v>350</v>
      </c>
      <c r="B30" t="s">
        <v>351</v>
      </c>
      <c r="C30" t="s">
        <v>352</v>
      </c>
      <c r="D30" t="s">
        <v>4845</v>
      </c>
      <c r="E30" t="s">
        <v>22</v>
      </c>
      <c r="F30" t="s">
        <v>360</v>
      </c>
      <c r="G30" s="5">
        <v>25000</v>
      </c>
      <c r="H30" s="5">
        <v>1750</v>
      </c>
      <c r="I30" s="5">
        <v>35000</v>
      </c>
      <c r="J30">
        <v>92.57</v>
      </c>
      <c r="K30" s="5">
        <v>15250</v>
      </c>
      <c r="L30" s="5">
        <v>35000</v>
      </c>
      <c r="M30" s="5">
        <v>19750</v>
      </c>
      <c r="N30" s="5">
        <v>15250</v>
      </c>
      <c r="O30" t="s">
        <v>361</v>
      </c>
      <c r="P30" s="5">
        <v>1750</v>
      </c>
      <c r="Q30" t="str">
        <f>IF(Table4[[#This Row],[Current Arrears + Debit]]&lt;=5000,"Less_than_5000","Greater_than_5000")</f>
        <v>Greater_than_5000</v>
      </c>
      <c r="R30" t="str">
        <f>IF(Table4[[#This Row],[Full Balance]]=Table4[[#This Row],[Current Arrears + Debit]],"OC","Active")</f>
        <v>OC</v>
      </c>
    </row>
    <row r="31" spans="1:18" x14ac:dyDescent="0.3">
      <c r="A31" t="s">
        <v>362</v>
      </c>
      <c r="B31" t="s">
        <v>363</v>
      </c>
      <c r="C31" t="s">
        <v>364</v>
      </c>
      <c r="D31" t="s">
        <v>4846</v>
      </c>
      <c r="E31" t="s">
        <v>22</v>
      </c>
      <c r="F31" t="s">
        <v>371</v>
      </c>
      <c r="G31" s="5">
        <v>20000</v>
      </c>
      <c r="H31" s="5">
        <v>1625</v>
      </c>
      <c r="I31" s="5">
        <v>26000</v>
      </c>
      <c r="J31">
        <v>93.38</v>
      </c>
      <c r="K31" s="5">
        <v>9200</v>
      </c>
      <c r="L31" s="5">
        <v>26000</v>
      </c>
      <c r="M31" s="5">
        <v>16800</v>
      </c>
      <c r="N31" s="5">
        <v>9200</v>
      </c>
      <c r="O31" t="s">
        <v>372</v>
      </c>
      <c r="P31">
        <v>500</v>
      </c>
      <c r="Q31" t="str">
        <f>IF(Table4[[#This Row],[Current Arrears + Debit]]&lt;=5000,"Less_than_5000","Greater_than_5000")</f>
        <v>Greater_than_5000</v>
      </c>
      <c r="R31" t="str">
        <f>IF(Table4[[#This Row],[Full Balance]]=Table4[[#This Row],[Current Arrears + Debit]],"OC","Active")</f>
        <v>OC</v>
      </c>
    </row>
    <row r="32" spans="1:18" x14ac:dyDescent="0.3">
      <c r="A32" t="s">
        <v>373</v>
      </c>
      <c r="B32" t="s">
        <v>374</v>
      </c>
      <c r="C32" t="s">
        <v>375</v>
      </c>
      <c r="D32" t="s">
        <v>4847</v>
      </c>
      <c r="E32" t="s">
        <v>22</v>
      </c>
      <c r="F32" t="s">
        <v>383</v>
      </c>
      <c r="G32" s="5">
        <v>15000</v>
      </c>
      <c r="H32" s="5">
        <v>1219</v>
      </c>
      <c r="I32" s="5">
        <v>19500</v>
      </c>
      <c r="J32">
        <v>89.13</v>
      </c>
      <c r="K32" s="5">
        <v>3120</v>
      </c>
      <c r="L32" s="5">
        <v>19500</v>
      </c>
      <c r="M32" s="5">
        <v>16380</v>
      </c>
      <c r="N32" s="5">
        <v>3120</v>
      </c>
      <c r="O32" t="s">
        <v>265</v>
      </c>
      <c r="P32" s="5">
        <v>1100</v>
      </c>
      <c r="Q32" t="str">
        <f>IF(Table4[[#This Row],[Current Arrears + Debit]]&lt;=5000,"Less_than_5000","Greater_than_5000")</f>
        <v>Less_than_5000</v>
      </c>
      <c r="R32" t="str">
        <f>IF(Table4[[#This Row],[Full Balance]]=Table4[[#This Row],[Current Arrears + Debit]],"OC","Active")</f>
        <v>OC</v>
      </c>
    </row>
    <row r="33" spans="1:18" x14ac:dyDescent="0.3">
      <c r="A33" t="s">
        <v>384</v>
      </c>
      <c r="B33" t="s">
        <v>351</v>
      </c>
      <c r="C33" t="s">
        <v>385</v>
      </c>
      <c r="D33" t="s">
        <v>4848</v>
      </c>
      <c r="E33" t="s">
        <v>22</v>
      </c>
      <c r="F33" t="s">
        <v>383</v>
      </c>
      <c r="G33" s="5">
        <v>25000</v>
      </c>
      <c r="H33" s="5">
        <v>1750</v>
      </c>
      <c r="I33" s="5">
        <v>35000</v>
      </c>
      <c r="J33">
        <v>90.86</v>
      </c>
      <c r="K33" s="5">
        <v>15750</v>
      </c>
      <c r="L33" s="5">
        <v>35000</v>
      </c>
      <c r="M33" s="5">
        <v>19250</v>
      </c>
      <c r="N33" s="5">
        <v>15750</v>
      </c>
      <c r="O33" t="s">
        <v>392</v>
      </c>
      <c r="P33" s="5">
        <v>1500</v>
      </c>
      <c r="Q33" t="str">
        <f>IF(Table4[[#This Row],[Current Arrears + Debit]]&lt;=5000,"Less_than_5000","Greater_than_5000")</f>
        <v>Greater_than_5000</v>
      </c>
      <c r="R33" t="str">
        <f>IF(Table4[[#This Row],[Full Balance]]=Table4[[#This Row],[Current Arrears + Debit]],"OC","Active")</f>
        <v>OC</v>
      </c>
    </row>
    <row r="34" spans="1:18" x14ac:dyDescent="0.3">
      <c r="A34" t="s">
        <v>393</v>
      </c>
      <c r="B34" t="s">
        <v>351</v>
      </c>
      <c r="C34" t="s">
        <v>394</v>
      </c>
      <c r="D34" t="s">
        <v>4849</v>
      </c>
      <c r="E34" t="s">
        <v>22</v>
      </c>
      <c r="F34" t="s">
        <v>383</v>
      </c>
      <c r="G34" s="5">
        <v>25000</v>
      </c>
      <c r="H34" s="5">
        <v>1750</v>
      </c>
      <c r="I34" s="5">
        <v>35000</v>
      </c>
      <c r="J34">
        <v>91.29</v>
      </c>
      <c r="K34" s="5">
        <v>18250</v>
      </c>
      <c r="L34" s="5">
        <v>35000</v>
      </c>
      <c r="M34" s="5">
        <v>16750</v>
      </c>
      <c r="N34" s="5">
        <v>18250</v>
      </c>
      <c r="O34" t="s">
        <v>401</v>
      </c>
      <c r="P34" s="5">
        <v>1750</v>
      </c>
      <c r="Q34" t="str">
        <f>IF(Table4[[#This Row],[Current Arrears + Debit]]&lt;=5000,"Less_than_5000","Greater_than_5000")</f>
        <v>Greater_than_5000</v>
      </c>
      <c r="R34" t="str">
        <f>IF(Table4[[#This Row],[Full Balance]]=Table4[[#This Row],[Current Arrears + Debit]],"OC","Active")</f>
        <v>OC</v>
      </c>
    </row>
    <row r="35" spans="1:18" x14ac:dyDescent="0.3">
      <c r="A35" t="s">
        <v>402</v>
      </c>
      <c r="B35" t="s">
        <v>351</v>
      </c>
      <c r="C35" t="s">
        <v>403</v>
      </c>
      <c r="D35" t="s">
        <v>4850</v>
      </c>
      <c r="E35" t="s">
        <v>22</v>
      </c>
      <c r="F35" t="s">
        <v>383</v>
      </c>
      <c r="G35" s="5">
        <v>25000</v>
      </c>
      <c r="H35" s="5">
        <v>1750</v>
      </c>
      <c r="I35" s="5">
        <v>35000</v>
      </c>
      <c r="J35">
        <v>90.97</v>
      </c>
      <c r="K35" s="5">
        <v>15950</v>
      </c>
      <c r="L35" s="5">
        <v>35000</v>
      </c>
      <c r="M35" s="5">
        <v>19050</v>
      </c>
      <c r="N35" s="5">
        <v>15950</v>
      </c>
      <c r="O35" t="s">
        <v>361</v>
      </c>
      <c r="P35" s="5">
        <v>1750</v>
      </c>
      <c r="Q35" t="str">
        <f>IF(Table4[[#This Row],[Current Arrears + Debit]]&lt;=5000,"Less_than_5000","Greater_than_5000")</f>
        <v>Greater_than_5000</v>
      </c>
      <c r="R35" t="str">
        <f>IF(Table4[[#This Row],[Full Balance]]=Table4[[#This Row],[Current Arrears + Debit]],"OC","Active")</f>
        <v>OC</v>
      </c>
    </row>
    <row r="36" spans="1:18" x14ac:dyDescent="0.3">
      <c r="A36" t="s">
        <v>411</v>
      </c>
      <c r="B36" t="s">
        <v>351</v>
      </c>
      <c r="C36" t="s">
        <v>412</v>
      </c>
      <c r="D36" t="s">
        <v>4851</v>
      </c>
      <c r="E36" t="s">
        <v>22</v>
      </c>
      <c r="F36" t="s">
        <v>236</v>
      </c>
      <c r="G36" s="5">
        <v>25000</v>
      </c>
      <c r="H36" s="5">
        <v>1750</v>
      </c>
      <c r="I36" s="5">
        <v>35000</v>
      </c>
      <c r="J36">
        <v>94.29</v>
      </c>
      <c r="K36" s="5">
        <v>21750</v>
      </c>
      <c r="L36" s="5">
        <v>35000</v>
      </c>
      <c r="M36" s="5">
        <v>13250</v>
      </c>
      <c r="N36" s="5">
        <v>21750</v>
      </c>
      <c r="O36" t="s">
        <v>419</v>
      </c>
      <c r="P36">
        <v>500</v>
      </c>
      <c r="Q36" t="str">
        <f>IF(Table4[[#This Row],[Current Arrears + Debit]]&lt;=5000,"Less_than_5000","Greater_than_5000")</f>
        <v>Greater_than_5000</v>
      </c>
      <c r="R36" t="str">
        <f>IF(Table4[[#This Row],[Full Balance]]=Table4[[#This Row],[Current Arrears + Debit]],"OC","Active")</f>
        <v>OC</v>
      </c>
    </row>
    <row r="37" spans="1:18" x14ac:dyDescent="0.3">
      <c r="A37" t="s">
        <v>420</v>
      </c>
      <c r="B37" t="s">
        <v>363</v>
      </c>
      <c r="C37" t="s">
        <v>421</v>
      </c>
      <c r="D37" t="s">
        <v>4852</v>
      </c>
      <c r="E37" t="s">
        <v>22</v>
      </c>
      <c r="F37" t="s">
        <v>428</v>
      </c>
      <c r="G37" s="5">
        <v>20000</v>
      </c>
      <c r="H37" s="5">
        <v>1625</v>
      </c>
      <c r="I37" s="5">
        <v>26000</v>
      </c>
      <c r="J37">
        <v>92.66</v>
      </c>
      <c r="K37" s="5">
        <v>9660</v>
      </c>
      <c r="L37" s="5">
        <v>26000</v>
      </c>
      <c r="M37" s="5">
        <v>16340</v>
      </c>
      <c r="N37" s="5">
        <v>9660</v>
      </c>
      <c r="O37" t="s">
        <v>184</v>
      </c>
      <c r="P37" s="5">
        <v>1650</v>
      </c>
      <c r="Q37" t="str">
        <f>IF(Table4[[#This Row],[Current Arrears + Debit]]&lt;=5000,"Less_than_5000","Greater_than_5000")</f>
        <v>Greater_than_5000</v>
      </c>
      <c r="R37" t="str">
        <f>IF(Table4[[#This Row],[Full Balance]]=Table4[[#This Row],[Current Arrears + Debit]],"OC","Active")</f>
        <v>OC</v>
      </c>
    </row>
    <row r="38" spans="1:18" x14ac:dyDescent="0.3">
      <c r="A38" t="s">
        <v>429</v>
      </c>
      <c r="B38" t="s">
        <v>430</v>
      </c>
      <c r="C38" t="s">
        <v>431</v>
      </c>
      <c r="D38" t="s">
        <v>4853</v>
      </c>
      <c r="E38" t="s">
        <v>22</v>
      </c>
      <c r="F38" t="s">
        <v>437</v>
      </c>
      <c r="G38" s="5">
        <v>25000</v>
      </c>
      <c r="H38" s="5">
        <v>1750</v>
      </c>
      <c r="I38" s="5">
        <v>35000</v>
      </c>
      <c r="J38">
        <v>89.57</v>
      </c>
      <c r="K38" s="5">
        <v>14000</v>
      </c>
      <c r="L38" s="5">
        <v>35000</v>
      </c>
      <c r="M38" s="5">
        <v>21000</v>
      </c>
      <c r="N38" s="5">
        <v>14000</v>
      </c>
      <c r="O38" t="s">
        <v>438</v>
      </c>
      <c r="P38" s="5">
        <v>2000</v>
      </c>
      <c r="Q38" t="str">
        <f>IF(Table4[[#This Row],[Current Arrears + Debit]]&lt;=5000,"Less_than_5000","Greater_than_5000")</f>
        <v>Greater_than_5000</v>
      </c>
      <c r="R38" t="str">
        <f>IF(Table4[[#This Row],[Full Balance]]=Table4[[#This Row],[Current Arrears + Debit]],"OC","Active")</f>
        <v>OC</v>
      </c>
    </row>
    <row r="39" spans="1:18" x14ac:dyDescent="0.3">
      <c r="A39" t="s">
        <v>439</v>
      </c>
      <c r="B39" t="s">
        <v>186</v>
      </c>
      <c r="C39" t="s">
        <v>440</v>
      </c>
      <c r="D39" t="s">
        <v>4854</v>
      </c>
      <c r="E39" t="s">
        <v>22</v>
      </c>
      <c r="F39" t="s">
        <v>437</v>
      </c>
      <c r="G39" s="5">
        <v>25000</v>
      </c>
      <c r="H39" s="5">
        <v>1750</v>
      </c>
      <c r="I39" s="5">
        <v>35000</v>
      </c>
      <c r="J39">
        <v>86.57</v>
      </c>
      <c r="K39" s="5">
        <v>8750</v>
      </c>
      <c r="L39" s="5">
        <v>35000</v>
      </c>
      <c r="M39" s="5">
        <v>26250</v>
      </c>
      <c r="N39" s="5">
        <v>8750</v>
      </c>
      <c r="O39" t="s">
        <v>445</v>
      </c>
      <c r="P39" s="5">
        <v>1000</v>
      </c>
      <c r="Q39" t="str">
        <f>IF(Table4[[#This Row],[Current Arrears + Debit]]&lt;=5000,"Less_than_5000","Greater_than_5000")</f>
        <v>Greater_than_5000</v>
      </c>
      <c r="R39" t="str">
        <f>IF(Table4[[#This Row],[Full Balance]]=Table4[[#This Row],[Current Arrears + Debit]],"OC","Active")</f>
        <v>OC</v>
      </c>
    </row>
    <row r="40" spans="1:18" x14ac:dyDescent="0.3">
      <c r="A40" t="s">
        <v>446</v>
      </c>
      <c r="B40" t="s">
        <v>447</v>
      </c>
      <c r="C40" t="s">
        <v>448</v>
      </c>
      <c r="D40" t="s">
        <v>4855</v>
      </c>
      <c r="E40" t="s">
        <v>22</v>
      </c>
      <c r="F40" t="s">
        <v>437</v>
      </c>
      <c r="G40" s="5">
        <v>25000</v>
      </c>
      <c r="H40" s="5">
        <v>1750</v>
      </c>
      <c r="I40" s="5">
        <v>35000</v>
      </c>
      <c r="J40">
        <v>89.71</v>
      </c>
      <c r="K40" s="5">
        <v>14250</v>
      </c>
      <c r="L40" s="5">
        <v>35000</v>
      </c>
      <c r="M40" s="5">
        <v>20750</v>
      </c>
      <c r="N40" s="5">
        <v>14250</v>
      </c>
      <c r="O40" t="s">
        <v>455</v>
      </c>
      <c r="P40" s="5">
        <v>2500</v>
      </c>
      <c r="Q40" t="str">
        <f>IF(Table4[[#This Row],[Current Arrears + Debit]]&lt;=5000,"Less_than_5000","Greater_than_5000")</f>
        <v>Greater_than_5000</v>
      </c>
      <c r="R40" t="str">
        <f>IF(Table4[[#This Row],[Full Balance]]=Table4[[#This Row],[Current Arrears + Debit]],"OC","Active")</f>
        <v>OC</v>
      </c>
    </row>
    <row r="41" spans="1:18" x14ac:dyDescent="0.3">
      <c r="A41" t="s">
        <v>456</v>
      </c>
      <c r="B41" t="s">
        <v>447</v>
      </c>
      <c r="C41" t="s">
        <v>457</v>
      </c>
      <c r="D41" t="s">
        <v>4856</v>
      </c>
      <c r="E41" t="s">
        <v>22</v>
      </c>
      <c r="F41" t="s">
        <v>437</v>
      </c>
      <c r="G41" s="5">
        <v>25000</v>
      </c>
      <c r="H41" s="5">
        <v>1750</v>
      </c>
      <c r="I41" s="5">
        <v>35000</v>
      </c>
      <c r="J41">
        <v>91.57</v>
      </c>
      <c r="K41" s="5">
        <v>17500</v>
      </c>
      <c r="L41" s="5">
        <v>35000</v>
      </c>
      <c r="M41" s="5">
        <v>17500</v>
      </c>
      <c r="N41" s="5">
        <v>17500</v>
      </c>
      <c r="O41" t="s">
        <v>455</v>
      </c>
      <c r="P41" s="5">
        <v>2500</v>
      </c>
      <c r="Q41" t="str">
        <f>IF(Table4[[#This Row],[Current Arrears + Debit]]&lt;=5000,"Less_than_5000","Greater_than_5000")</f>
        <v>Greater_than_5000</v>
      </c>
      <c r="R41" t="str">
        <f>IF(Table4[[#This Row],[Full Balance]]=Table4[[#This Row],[Current Arrears + Debit]],"OC","Active")</f>
        <v>OC</v>
      </c>
    </row>
    <row r="42" spans="1:18" x14ac:dyDescent="0.3">
      <c r="A42" t="s">
        <v>463</v>
      </c>
      <c r="B42" t="s">
        <v>464</v>
      </c>
      <c r="C42" t="s">
        <v>465</v>
      </c>
      <c r="D42" t="s">
        <v>4857</v>
      </c>
      <c r="E42" t="s">
        <v>17</v>
      </c>
      <c r="F42" t="s">
        <v>437</v>
      </c>
      <c r="G42" s="5">
        <v>20000</v>
      </c>
      <c r="H42" s="5">
        <v>1625</v>
      </c>
      <c r="I42" s="5">
        <v>26000</v>
      </c>
      <c r="J42">
        <v>88.2</v>
      </c>
      <c r="K42" s="5">
        <v>2175</v>
      </c>
      <c r="L42" s="5">
        <v>26000</v>
      </c>
      <c r="M42" s="5">
        <v>23825</v>
      </c>
      <c r="N42" s="5">
        <v>2175</v>
      </c>
      <c r="O42" t="s">
        <v>471</v>
      </c>
      <c r="P42" s="5">
        <v>1000</v>
      </c>
      <c r="Q42" t="str">
        <f>IF(Table4[[#This Row],[Current Arrears + Debit]]&lt;=5000,"Less_than_5000","Greater_than_5000")</f>
        <v>Less_than_5000</v>
      </c>
      <c r="R42" t="str">
        <f>IF(Table4[[#This Row],[Full Balance]]=Table4[[#This Row],[Current Arrears + Debit]],"OC","Active")</f>
        <v>OC</v>
      </c>
    </row>
    <row r="43" spans="1:18" x14ac:dyDescent="0.3">
      <c r="A43" t="s">
        <v>472</v>
      </c>
      <c r="B43" t="s">
        <v>464</v>
      </c>
      <c r="C43" t="s">
        <v>473</v>
      </c>
      <c r="D43" t="s">
        <v>4858</v>
      </c>
      <c r="E43" t="s">
        <v>17</v>
      </c>
      <c r="F43" t="s">
        <v>437</v>
      </c>
      <c r="G43" s="5">
        <v>20000</v>
      </c>
      <c r="H43" s="5">
        <v>1625</v>
      </c>
      <c r="I43" s="5">
        <v>26000</v>
      </c>
      <c r="J43">
        <v>88.2</v>
      </c>
      <c r="K43" s="5">
        <v>2175</v>
      </c>
      <c r="L43" s="5">
        <v>26000</v>
      </c>
      <c r="M43" s="5">
        <v>23825</v>
      </c>
      <c r="N43" s="5">
        <v>2175</v>
      </c>
      <c r="O43" t="s">
        <v>471</v>
      </c>
      <c r="P43" s="5">
        <v>1000</v>
      </c>
      <c r="Q43" t="str">
        <f>IF(Table4[[#This Row],[Current Arrears + Debit]]&lt;=5000,"Less_than_5000","Greater_than_5000")</f>
        <v>Less_than_5000</v>
      </c>
      <c r="R43" t="str">
        <f>IF(Table4[[#This Row],[Full Balance]]=Table4[[#This Row],[Current Arrears + Debit]],"OC","Active")</f>
        <v>OC</v>
      </c>
    </row>
    <row r="44" spans="1:18" x14ac:dyDescent="0.3">
      <c r="A44" t="s">
        <v>479</v>
      </c>
      <c r="B44" t="s">
        <v>107</v>
      </c>
      <c r="C44" t="s">
        <v>480</v>
      </c>
      <c r="D44" t="s">
        <v>4859</v>
      </c>
      <c r="E44" t="s">
        <v>22</v>
      </c>
      <c r="F44" t="s">
        <v>486</v>
      </c>
      <c r="G44" s="5">
        <v>20000</v>
      </c>
      <c r="H44" s="5">
        <v>1625</v>
      </c>
      <c r="I44" s="5">
        <v>26000</v>
      </c>
      <c r="J44">
        <v>100.68</v>
      </c>
      <c r="K44" s="5">
        <v>22700</v>
      </c>
      <c r="L44" s="5">
        <v>26000</v>
      </c>
      <c r="M44" s="5">
        <v>3300</v>
      </c>
      <c r="N44" s="5">
        <v>22700</v>
      </c>
      <c r="O44" t="s">
        <v>487</v>
      </c>
      <c r="P44" s="5">
        <v>1650</v>
      </c>
      <c r="Q44" t="str">
        <f>IF(Table4[[#This Row],[Current Arrears + Debit]]&lt;=5000,"Less_than_5000","Greater_than_5000")</f>
        <v>Greater_than_5000</v>
      </c>
      <c r="R44" t="str">
        <f>IF(Table4[[#This Row],[Full Balance]]=Table4[[#This Row],[Current Arrears + Debit]],"OC","Active")</f>
        <v>OC</v>
      </c>
    </row>
    <row r="45" spans="1:18" x14ac:dyDescent="0.3">
      <c r="A45" t="s">
        <v>488</v>
      </c>
      <c r="B45" t="s">
        <v>340</v>
      </c>
      <c r="C45" t="s">
        <v>489</v>
      </c>
      <c r="D45" t="s">
        <v>4860</v>
      </c>
      <c r="E45" t="s">
        <v>17</v>
      </c>
      <c r="F45" t="s">
        <v>495</v>
      </c>
      <c r="G45" s="5">
        <v>20000</v>
      </c>
      <c r="H45" s="5">
        <v>1625</v>
      </c>
      <c r="I45" s="5">
        <v>26000</v>
      </c>
      <c r="J45">
        <v>88.27</v>
      </c>
      <c r="K45" s="5">
        <v>2525</v>
      </c>
      <c r="L45" s="5">
        <v>26000</v>
      </c>
      <c r="M45" s="5">
        <v>23475</v>
      </c>
      <c r="N45" s="5">
        <v>2525</v>
      </c>
      <c r="O45" t="s">
        <v>496</v>
      </c>
      <c r="P45" s="5">
        <v>1000</v>
      </c>
      <c r="Q45" t="str">
        <f>IF(Table4[[#This Row],[Current Arrears + Debit]]&lt;=5000,"Less_than_5000","Greater_than_5000")</f>
        <v>Less_than_5000</v>
      </c>
      <c r="R45" t="str">
        <f>IF(Table4[[#This Row],[Full Balance]]=Table4[[#This Row],[Current Arrears + Debit]],"OC","Active")</f>
        <v>OC</v>
      </c>
    </row>
    <row r="46" spans="1:18" x14ac:dyDescent="0.3">
      <c r="A46" t="s">
        <v>497</v>
      </c>
      <c r="B46" t="s">
        <v>340</v>
      </c>
      <c r="C46" t="s">
        <v>498</v>
      </c>
      <c r="D46" t="s">
        <v>4861</v>
      </c>
      <c r="E46" t="s">
        <v>17</v>
      </c>
      <c r="F46" t="s">
        <v>486</v>
      </c>
      <c r="G46" s="5">
        <v>20000</v>
      </c>
      <c r="H46" s="5">
        <v>1625</v>
      </c>
      <c r="I46" s="5">
        <v>26000</v>
      </c>
      <c r="J46">
        <v>94.16</v>
      </c>
      <c r="K46" s="5">
        <v>12100</v>
      </c>
      <c r="L46" s="5">
        <v>26000</v>
      </c>
      <c r="M46" s="5">
        <v>13900</v>
      </c>
      <c r="N46" s="5">
        <v>12100</v>
      </c>
      <c r="O46" t="s">
        <v>295</v>
      </c>
      <c r="P46" s="5">
        <v>1000</v>
      </c>
      <c r="Q46" t="str">
        <f>IF(Table4[[#This Row],[Current Arrears + Debit]]&lt;=5000,"Less_than_5000","Greater_than_5000")</f>
        <v>Greater_than_5000</v>
      </c>
      <c r="R46" t="str">
        <f>IF(Table4[[#This Row],[Full Balance]]=Table4[[#This Row],[Current Arrears + Debit]],"OC","Active")</f>
        <v>OC</v>
      </c>
    </row>
    <row r="47" spans="1:18" x14ac:dyDescent="0.3">
      <c r="A47" t="s">
        <v>504</v>
      </c>
      <c r="B47" t="s">
        <v>464</v>
      </c>
      <c r="C47" t="s">
        <v>505</v>
      </c>
      <c r="D47" t="s">
        <v>4862</v>
      </c>
      <c r="E47" t="s">
        <v>17</v>
      </c>
      <c r="F47" t="s">
        <v>495</v>
      </c>
      <c r="G47" s="5">
        <v>20000</v>
      </c>
      <c r="H47" s="5">
        <v>1625</v>
      </c>
      <c r="I47" s="5">
        <v>26000</v>
      </c>
      <c r="J47">
        <v>89.9</v>
      </c>
      <c r="K47" s="5">
        <v>4945</v>
      </c>
      <c r="L47" s="5">
        <v>26000</v>
      </c>
      <c r="M47" s="5">
        <v>21055</v>
      </c>
      <c r="N47" s="5">
        <v>4945</v>
      </c>
      <c r="O47" t="s">
        <v>511</v>
      </c>
      <c r="P47" s="5">
        <v>1000</v>
      </c>
      <c r="Q47" t="str">
        <f>IF(Table4[[#This Row],[Current Arrears + Debit]]&lt;=5000,"Less_than_5000","Greater_than_5000")</f>
        <v>Less_than_5000</v>
      </c>
      <c r="R47" t="str">
        <f>IF(Table4[[#This Row],[Full Balance]]=Table4[[#This Row],[Current Arrears + Debit]],"OC","Active")</f>
        <v>OC</v>
      </c>
    </row>
    <row r="48" spans="1:18" x14ac:dyDescent="0.3">
      <c r="A48" t="s">
        <v>512</v>
      </c>
      <c r="B48" t="s">
        <v>363</v>
      </c>
      <c r="C48" t="s">
        <v>513</v>
      </c>
      <c r="D48" t="s">
        <v>4863</v>
      </c>
      <c r="E48" t="s">
        <v>22</v>
      </c>
      <c r="F48" t="s">
        <v>486</v>
      </c>
      <c r="G48" s="5">
        <v>25000</v>
      </c>
      <c r="H48" s="5">
        <v>1750</v>
      </c>
      <c r="I48" s="5">
        <v>35000</v>
      </c>
      <c r="J48">
        <v>88.71</v>
      </c>
      <c r="K48" s="5">
        <v>12250</v>
      </c>
      <c r="L48" s="5">
        <v>35000</v>
      </c>
      <c r="M48" s="5">
        <v>22750</v>
      </c>
      <c r="N48" s="5">
        <v>12250</v>
      </c>
      <c r="O48" t="s">
        <v>520</v>
      </c>
      <c r="P48" s="5">
        <v>1500</v>
      </c>
      <c r="Q48" t="str">
        <f>IF(Table4[[#This Row],[Current Arrears + Debit]]&lt;=5000,"Less_than_5000","Greater_than_5000")</f>
        <v>Greater_than_5000</v>
      </c>
      <c r="R48" t="str">
        <f>IF(Table4[[#This Row],[Full Balance]]=Table4[[#This Row],[Current Arrears + Debit]],"OC","Active")</f>
        <v>OC</v>
      </c>
    </row>
    <row r="49" spans="1:18" x14ac:dyDescent="0.3">
      <c r="A49" t="s">
        <v>521</v>
      </c>
      <c r="B49" t="s">
        <v>351</v>
      </c>
      <c r="C49" t="s">
        <v>522</v>
      </c>
      <c r="D49" t="s">
        <v>4864</v>
      </c>
      <c r="E49" t="s">
        <v>22</v>
      </c>
      <c r="F49" t="s">
        <v>530</v>
      </c>
      <c r="G49" s="5">
        <v>25000</v>
      </c>
      <c r="H49" s="5">
        <v>1750</v>
      </c>
      <c r="I49" s="5">
        <v>35000</v>
      </c>
      <c r="J49">
        <v>92</v>
      </c>
      <c r="K49" s="5">
        <v>19500</v>
      </c>
      <c r="L49" s="5">
        <v>35000</v>
      </c>
      <c r="M49" s="5">
        <v>15500</v>
      </c>
      <c r="N49" s="5">
        <v>19500</v>
      </c>
      <c r="O49" t="s">
        <v>471</v>
      </c>
      <c r="P49" s="5">
        <v>1000</v>
      </c>
      <c r="Q49" t="str">
        <f>IF(Table4[[#This Row],[Current Arrears + Debit]]&lt;=5000,"Less_than_5000","Greater_than_5000")</f>
        <v>Greater_than_5000</v>
      </c>
      <c r="R49" t="str">
        <f>IF(Table4[[#This Row],[Full Balance]]=Table4[[#This Row],[Current Arrears + Debit]],"OC","Active")</f>
        <v>OC</v>
      </c>
    </row>
    <row r="50" spans="1:18" x14ac:dyDescent="0.3">
      <c r="A50" t="s">
        <v>531</v>
      </c>
      <c r="B50" t="s">
        <v>532</v>
      </c>
      <c r="C50" t="s">
        <v>533</v>
      </c>
      <c r="D50" t="s">
        <v>4865</v>
      </c>
      <c r="E50" t="s">
        <v>17</v>
      </c>
      <c r="F50" t="s">
        <v>541</v>
      </c>
      <c r="G50" s="5">
        <v>15000</v>
      </c>
      <c r="H50" s="5">
        <v>1219</v>
      </c>
      <c r="I50" s="5">
        <v>19500</v>
      </c>
      <c r="J50">
        <v>91.87</v>
      </c>
      <c r="K50" s="5">
        <v>7675</v>
      </c>
      <c r="L50" s="5">
        <v>19500</v>
      </c>
      <c r="M50" s="5">
        <v>11825</v>
      </c>
      <c r="N50" s="5">
        <v>7675</v>
      </c>
      <c r="O50" t="s">
        <v>542</v>
      </c>
      <c r="P50" s="5">
        <v>1220</v>
      </c>
      <c r="Q50" t="str">
        <f>IF(Table4[[#This Row],[Current Arrears + Debit]]&lt;=5000,"Less_than_5000","Greater_than_5000")</f>
        <v>Greater_than_5000</v>
      </c>
      <c r="R50" t="str">
        <f>IF(Table4[[#This Row],[Full Balance]]=Table4[[#This Row],[Current Arrears + Debit]],"OC","Active")</f>
        <v>OC</v>
      </c>
    </row>
    <row r="51" spans="1:18" x14ac:dyDescent="0.3">
      <c r="A51" t="s">
        <v>543</v>
      </c>
      <c r="B51" t="s">
        <v>532</v>
      </c>
      <c r="C51" t="s">
        <v>544</v>
      </c>
      <c r="D51" t="s">
        <v>4866</v>
      </c>
      <c r="E51" t="s">
        <v>17</v>
      </c>
      <c r="F51" t="s">
        <v>541</v>
      </c>
      <c r="G51" s="5">
        <v>15000</v>
      </c>
      <c r="H51" s="5">
        <v>1219</v>
      </c>
      <c r="I51" s="5">
        <v>19500</v>
      </c>
      <c r="J51">
        <v>89</v>
      </c>
      <c r="K51" s="5">
        <v>4185</v>
      </c>
      <c r="L51" s="5">
        <v>19500</v>
      </c>
      <c r="M51" s="5">
        <v>15315</v>
      </c>
      <c r="N51" s="5">
        <v>4185</v>
      </c>
      <c r="O51" t="s">
        <v>542</v>
      </c>
      <c r="P51" s="5">
        <v>1220</v>
      </c>
      <c r="Q51" t="str">
        <f>IF(Table4[[#This Row],[Current Arrears + Debit]]&lt;=5000,"Less_than_5000","Greater_than_5000")</f>
        <v>Less_than_5000</v>
      </c>
      <c r="R51" t="str">
        <f>IF(Table4[[#This Row],[Full Balance]]=Table4[[#This Row],[Current Arrears + Debit]],"OC","Active")</f>
        <v>OC</v>
      </c>
    </row>
    <row r="52" spans="1:18" x14ac:dyDescent="0.3">
      <c r="A52" t="s">
        <v>550</v>
      </c>
      <c r="B52" t="s">
        <v>551</v>
      </c>
      <c r="C52" t="s">
        <v>552</v>
      </c>
      <c r="D52" t="s">
        <v>4867</v>
      </c>
      <c r="E52" t="s">
        <v>17</v>
      </c>
      <c r="F52" t="s">
        <v>559</v>
      </c>
      <c r="G52" s="5">
        <v>15000</v>
      </c>
      <c r="H52" s="5">
        <v>1219</v>
      </c>
      <c r="I52" s="5">
        <v>19500</v>
      </c>
      <c r="J52">
        <v>88.98</v>
      </c>
      <c r="K52" s="5">
        <v>4160</v>
      </c>
      <c r="L52" s="5">
        <v>19500</v>
      </c>
      <c r="M52" s="5">
        <v>15340</v>
      </c>
      <c r="N52" s="5">
        <v>4160</v>
      </c>
      <c r="O52" t="s">
        <v>560</v>
      </c>
      <c r="P52" s="5">
        <v>2550</v>
      </c>
      <c r="Q52" t="str">
        <f>IF(Table4[[#This Row],[Current Arrears + Debit]]&lt;=5000,"Less_than_5000","Greater_than_5000")</f>
        <v>Less_than_5000</v>
      </c>
      <c r="R52" t="str">
        <f>IF(Table4[[#This Row],[Full Balance]]=Table4[[#This Row],[Current Arrears + Debit]],"OC","Active")</f>
        <v>OC</v>
      </c>
    </row>
    <row r="53" spans="1:18" x14ac:dyDescent="0.3">
      <c r="A53" t="s">
        <v>561</v>
      </c>
      <c r="B53" t="s">
        <v>551</v>
      </c>
      <c r="C53" t="s">
        <v>562</v>
      </c>
      <c r="D53" t="s">
        <v>4868</v>
      </c>
      <c r="E53" t="s">
        <v>17</v>
      </c>
      <c r="F53" t="s">
        <v>559</v>
      </c>
      <c r="G53" s="5">
        <v>15000</v>
      </c>
      <c r="H53" s="5">
        <v>1219</v>
      </c>
      <c r="I53" s="5">
        <v>19500</v>
      </c>
      <c r="J53">
        <v>90.25</v>
      </c>
      <c r="K53" s="5">
        <v>5700</v>
      </c>
      <c r="L53" s="5">
        <v>19500</v>
      </c>
      <c r="M53" s="5">
        <v>13800</v>
      </c>
      <c r="N53" s="5">
        <v>5700</v>
      </c>
      <c r="O53" t="s">
        <v>568</v>
      </c>
      <c r="P53" s="5">
        <v>1000</v>
      </c>
      <c r="Q53" t="str">
        <f>IF(Table4[[#This Row],[Current Arrears + Debit]]&lt;=5000,"Less_than_5000","Greater_than_5000")</f>
        <v>Greater_than_5000</v>
      </c>
      <c r="R53" t="str">
        <f>IF(Table4[[#This Row],[Full Balance]]=Table4[[#This Row],[Current Arrears + Debit]],"OC","Active")</f>
        <v>OC</v>
      </c>
    </row>
    <row r="54" spans="1:18" x14ac:dyDescent="0.3">
      <c r="A54" t="s">
        <v>569</v>
      </c>
      <c r="B54" t="s">
        <v>551</v>
      </c>
      <c r="C54" t="s">
        <v>570</v>
      </c>
      <c r="D54" t="s">
        <v>4869</v>
      </c>
      <c r="E54" t="s">
        <v>17</v>
      </c>
      <c r="F54" t="s">
        <v>559</v>
      </c>
      <c r="G54" s="5">
        <v>15000</v>
      </c>
      <c r="H54" s="5">
        <v>1219</v>
      </c>
      <c r="I54" s="5">
        <v>19500</v>
      </c>
      <c r="J54">
        <v>90.26</v>
      </c>
      <c r="K54" s="5">
        <v>5710</v>
      </c>
      <c r="L54" s="5">
        <v>19500</v>
      </c>
      <c r="M54" s="5">
        <v>13790</v>
      </c>
      <c r="N54" s="5">
        <v>5710</v>
      </c>
      <c r="O54" t="s">
        <v>568</v>
      </c>
      <c r="P54" s="5">
        <v>1000</v>
      </c>
      <c r="Q54" t="str">
        <f>IF(Table4[[#This Row],[Current Arrears + Debit]]&lt;=5000,"Less_than_5000","Greater_than_5000")</f>
        <v>Greater_than_5000</v>
      </c>
      <c r="R54" t="str">
        <f>IF(Table4[[#This Row],[Full Balance]]=Table4[[#This Row],[Current Arrears + Debit]],"OC","Active")</f>
        <v>OC</v>
      </c>
    </row>
    <row r="55" spans="1:18" x14ac:dyDescent="0.3">
      <c r="A55" t="s">
        <v>576</v>
      </c>
      <c r="B55" t="s">
        <v>577</v>
      </c>
      <c r="C55" t="s">
        <v>578</v>
      </c>
      <c r="D55" t="s">
        <v>4870</v>
      </c>
      <c r="E55" t="s">
        <v>22</v>
      </c>
      <c r="F55" t="s">
        <v>586</v>
      </c>
      <c r="G55" s="5">
        <v>25000</v>
      </c>
      <c r="H55" s="5">
        <v>1750</v>
      </c>
      <c r="I55" s="5">
        <v>35000</v>
      </c>
      <c r="J55">
        <v>85.29</v>
      </c>
      <c r="K55" s="5">
        <v>9500</v>
      </c>
      <c r="L55" s="5">
        <v>35000</v>
      </c>
      <c r="M55" s="5">
        <v>25500</v>
      </c>
      <c r="N55" s="5">
        <v>9500</v>
      </c>
      <c r="O55" t="s">
        <v>587</v>
      </c>
      <c r="P55">
        <v>500</v>
      </c>
      <c r="Q55" t="str">
        <f>IF(Table4[[#This Row],[Current Arrears + Debit]]&lt;=5000,"Less_than_5000","Greater_than_5000")</f>
        <v>Greater_than_5000</v>
      </c>
      <c r="R55" t="str">
        <f>IF(Table4[[#This Row],[Full Balance]]=Table4[[#This Row],[Current Arrears + Debit]],"OC","Active")</f>
        <v>OC</v>
      </c>
    </row>
    <row r="56" spans="1:18" x14ac:dyDescent="0.3">
      <c r="A56" t="s">
        <v>588</v>
      </c>
      <c r="B56" t="s">
        <v>351</v>
      </c>
      <c r="C56" t="s">
        <v>589</v>
      </c>
      <c r="D56" t="s">
        <v>4871</v>
      </c>
      <c r="E56" t="s">
        <v>22</v>
      </c>
      <c r="F56" t="s">
        <v>597</v>
      </c>
      <c r="G56" s="5">
        <v>15000</v>
      </c>
      <c r="H56" s="5">
        <v>1219</v>
      </c>
      <c r="I56" s="5">
        <v>19500</v>
      </c>
      <c r="J56">
        <v>90.39</v>
      </c>
      <c r="K56" s="5">
        <v>7960</v>
      </c>
      <c r="L56" s="5">
        <v>19500</v>
      </c>
      <c r="M56" s="5">
        <v>11540</v>
      </c>
      <c r="N56" s="5">
        <v>7960</v>
      </c>
      <c r="O56" t="s">
        <v>361</v>
      </c>
      <c r="P56" s="5">
        <v>1250</v>
      </c>
      <c r="Q56" t="str">
        <f>IF(Table4[[#This Row],[Current Arrears + Debit]]&lt;=5000,"Less_than_5000","Greater_than_5000")</f>
        <v>Greater_than_5000</v>
      </c>
      <c r="R56" t="str">
        <f>IF(Table4[[#This Row],[Full Balance]]=Table4[[#This Row],[Current Arrears + Debit]],"OC","Active")</f>
        <v>OC</v>
      </c>
    </row>
    <row r="57" spans="1:18" x14ac:dyDescent="0.3">
      <c r="A57" t="s">
        <v>598</v>
      </c>
      <c r="B57" t="s">
        <v>363</v>
      </c>
      <c r="C57" t="s">
        <v>599</v>
      </c>
      <c r="D57" t="s">
        <v>4872</v>
      </c>
      <c r="E57" t="s">
        <v>22</v>
      </c>
      <c r="F57" t="s">
        <v>606</v>
      </c>
      <c r="G57" s="5">
        <v>25000</v>
      </c>
      <c r="H57" s="5">
        <v>1750</v>
      </c>
      <c r="I57" s="5">
        <v>35000</v>
      </c>
      <c r="J57">
        <v>87.86</v>
      </c>
      <c r="K57" s="5">
        <v>14250</v>
      </c>
      <c r="L57" s="5">
        <v>35000</v>
      </c>
      <c r="M57" s="5">
        <v>20750</v>
      </c>
      <c r="N57" s="5">
        <v>14250</v>
      </c>
      <c r="O57" t="s">
        <v>607</v>
      </c>
      <c r="P57" s="5">
        <v>1000</v>
      </c>
      <c r="Q57" t="str">
        <f>IF(Table4[[#This Row],[Current Arrears + Debit]]&lt;=5000,"Less_than_5000","Greater_than_5000")</f>
        <v>Greater_than_5000</v>
      </c>
      <c r="R57" t="str">
        <f>IF(Table4[[#This Row],[Full Balance]]=Table4[[#This Row],[Current Arrears + Debit]],"OC","Active")</f>
        <v>OC</v>
      </c>
    </row>
    <row r="58" spans="1:18" x14ac:dyDescent="0.3">
      <c r="A58" t="s">
        <v>608</v>
      </c>
      <c r="B58" t="s">
        <v>430</v>
      </c>
      <c r="C58" t="s">
        <v>609</v>
      </c>
      <c r="D58" t="s">
        <v>4873</v>
      </c>
      <c r="E58" t="s">
        <v>22</v>
      </c>
      <c r="F58" t="s">
        <v>597</v>
      </c>
      <c r="G58" s="5">
        <v>20000</v>
      </c>
      <c r="H58" s="5">
        <v>1625</v>
      </c>
      <c r="I58" s="5">
        <v>26000</v>
      </c>
      <c r="J58">
        <v>91.45</v>
      </c>
      <c r="K58" s="5">
        <v>12800</v>
      </c>
      <c r="L58" s="5">
        <v>26000</v>
      </c>
      <c r="M58" s="5">
        <v>13200</v>
      </c>
      <c r="N58" s="5">
        <v>12800</v>
      </c>
      <c r="O58" t="s">
        <v>615</v>
      </c>
      <c r="P58" s="5">
        <v>1650</v>
      </c>
      <c r="Q58" t="str">
        <f>IF(Table4[[#This Row],[Current Arrears + Debit]]&lt;=5000,"Less_than_5000","Greater_than_5000")</f>
        <v>Greater_than_5000</v>
      </c>
      <c r="R58" t="str">
        <f>IF(Table4[[#This Row],[Full Balance]]=Table4[[#This Row],[Current Arrears + Debit]],"OC","Active")</f>
        <v>OC</v>
      </c>
    </row>
    <row r="59" spans="1:18" x14ac:dyDescent="0.3">
      <c r="A59" t="s">
        <v>616</v>
      </c>
      <c r="B59" t="s">
        <v>617</v>
      </c>
      <c r="C59" t="s">
        <v>618</v>
      </c>
      <c r="D59" t="s">
        <v>4874</v>
      </c>
      <c r="E59" t="s">
        <v>22</v>
      </c>
      <c r="F59" t="s">
        <v>597</v>
      </c>
      <c r="G59" s="5">
        <v>25000</v>
      </c>
      <c r="H59" s="5">
        <v>1750</v>
      </c>
      <c r="I59" s="5">
        <v>35000</v>
      </c>
      <c r="J59">
        <v>85.57</v>
      </c>
      <c r="K59" s="5">
        <v>10500</v>
      </c>
      <c r="L59" s="5">
        <v>35000</v>
      </c>
      <c r="M59" s="5">
        <v>24500</v>
      </c>
      <c r="N59" s="5">
        <v>10500</v>
      </c>
      <c r="O59" t="s">
        <v>625</v>
      </c>
      <c r="P59">
        <v>500</v>
      </c>
      <c r="Q59" t="str">
        <f>IF(Table4[[#This Row],[Current Arrears + Debit]]&lt;=5000,"Less_than_5000","Greater_than_5000")</f>
        <v>Greater_than_5000</v>
      </c>
      <c r="R59" t="str">
        <f>IF(Table4[[#This Row],[Full Balance]]=Table4[[#This Row],[Current Arrears + Debit]],"OC","Active")</f>
        <v>OC</v>
      </c>
    </row>
    <row r="60" spans="1:18" x14ac:dyDescent="0.3">
      <c r="A60" t="s">
        <v>626</v>
      </c>
      <c r="B60" t="s">
        <v>447</v>
      </c>
      <c r="C60" t="s">
        <v>627</v>
      </c>
      <c r="D60" t="s">
        <v>4875</v>
      </c>
      <c r="E60" t="s">
        <v>22</v>
      </c>
      <c r="F60" t="s">
        <v>597</v>
      </c>
      <c r="G60" s="5">
        <v>25000</v>
      </c>
      <c r="H60" s="5">
        <v>1750</v>
      </c>
      <c r="I60" s="5">
        <v>35000</v>
      </c>
      <c r="J60">
        <v>89.43</v>
      </c>
      <c r="K60" s="5">
        <v>17250</v>
      </c>
      <c r="L60" s="5">
        <v>35000</v>
      </c>
      <c r="M60" s="5">
        <v>17750</v>
      </c>
      <c r="N60" s="5">
        <v>17250</v>
      </c>
      <c r="O60" t="s">
        <v>445</v>
      </c>
      <c r="P60" s="5">
        <v>1750</v>
      </c>
      <c r="Q60" t="str">
        <f>IF(Table4[[#This Row],[Current Arrears + Debit]]&lt;=5000,"Less_than_5000","Greater_than_5000")</f>
        <v>Greater_than_5000</v>
      </c>
      <c r="R60" t="str">
        <f>IF(Table4[[#This Row],[Full Balance]]=Table4[[#This Row],[Current Arrears + Debit]],"OC","Active")</f>
        <v>OC</v>
      </c>
    </row>
    <row r="61" spans="1:18" x14ac:dyDescent="0.3">
      <c r="A61" t="s">
        <v>633</v>
      </c>
      <c r="B61" t="s">
        <v>634</v>
      </c>
      <c r="C61" t="s">
        <v>635</v>
      </c>
      <c r="D61" t="s">
        <v>4876</v>
      </c>
      <c r="E61" t="s">
        <v>21</v>
      </c>
      <c r="F61" t="s">
        <v>597</v>
      </c>
      <c r="G61" s="5">
        <v>25000</v>
      </c>
      <c r="H61" s="5">
        <v>1750</v>
      </c>
      <c r="I61" s="5">
        <v>35000</v>
      </c>
      <c r="J61">
        <v>86.43</v>
      </c>
      <c r="K61" s="5">
        <v>12000</v>
      </c>
      <c r="L61" s="5">
        <v>35000</v>
      </c>
      <c r="M61" s="5">
        <v>23000</v>
      </c>
      <c r="N61" s="5">
        <v>12000</v>
      </c>
      <c r="O61" t="s">
        <v>642</v>
      </c>
      <c r="P61">
        <v>500</v>
      </c>
      <c r="Q61" t="str">
        <f>IF(Table4[[#This Row],[Current Arrears + Debit]]&lt;=5000,"Less_than_5000","Greater_than_5000")</f>
        <v>Greater_than_5000</v>
      </c>
      <c r="R61" t="str">
        <f>IF(Table4[[#This Row],[Full Balance]]=Table4[[#This Row],[Current Arrears + Debit]],"OC","Active")</f>
        <v>OC</v>
      </c>
    </row>
    <row r="62" spans="1:18" x14ac:dyDescent="0.3">
      <c r="A62" t="s">
        <v>643</v>
      </c>
      <c r="B62" t="s">
        <v>430</v>
      </c>
      <c r="C62" t="s">
        <v>644</v>
      </c>
      <c r="D62" t="s">
        <v>4877</v>
      </c>
      <c r="E62" t="s">
        <v>22</v>
      </c>
      <c r="F62" t="s">
        <v>650</v>
      </c>
      <c r="G62" s="5">
        <v>25000</v>
      </c>
      <c r="H62" s="5">
        <v>1750</v>
      </c>
      <c r="I62" s="5">
        <v>35000</v>
      </c>
      <c r="J62">
        <v>89.11</v>
      </c>
      <c r="K62" s="5">
        <v>16700</v>
      </c>
      <c r="L62" s="5">
        <v>35000</v>
      </c>
      <c r="M62" s="5">
        <v>18300</v>
      </c>
      <c r="N62" s="5">
        <v>16700</v>
      </c>
      <c r="O62" t="s">
        <v>651</v>
      </c>
      <c r="P62" s="5">
        <v>1000</v>
      </c>
      <c r="Q62" t="str">
        <f>IF(Table4[[#This Row],[Current Arrears + Debit]]&lt;=5000,"Less_than_5000","Greater_than_5000")</f>
        <v>Greater_than_5000</v>
      </c>
      <c r="R62" t="str">
        <f>IF(Table4[[#This Row],[Full Balance]]=Table4[[#This Row],[Current Arrears + Debit]],"OC","Active")</f>
        <v>OC</v>
      </c>
    </row>
    <row r="63" spans="1:18" x14ac:dyDescent="0.3">
      <c r="A63" t="s">
        <v>652</v>
      </c>
      <c r="B63" t="s">
        <v>167</v>
      </c>
      <c r="C63" t="s">
        <v>653</v>
      </c>
      <c r="D63" t="s">
        <v>4878</v>
      </c>
      <c r="E63" t="s">
        <v>17</v>
      </c>
      <c r="F63" t="s">
        <v>659</v>
      </c>
      <c r="G63" s="5">
        <v>15000</v>
      </c>
      <c r="H63" s="5">
        <v>1219</v>
      </c>
      <c r="I63" s="5">
        <v>19500</v>
      </c>
      <c r="J63">
        <v>87.97</v>
      </c>
      <c r="K63" s="5">
        <v>6230</v>
      </c>
      <c r="L63" s="5">
        <v>19500</v>
      </c>
      <c r="M63" s="5">
        <v>13270</v>
      </c>
      <c r="N63" s="5">
        <v>6230</v>
      </c>
      <c r="O63" t="s">
        <v>660</v>
      </c>
      <c r="P63" s="5">
        <v>1000</v>
      </c>
      <c r="Q63" t="str">
        <f>IF(Table4[[#This Row],[Current Arrears + Debit]]&lt;=5000,"Less_than_5000","Greater_than_5000")</f>
        <v>Greater_than_5000</v>
      </c>
      <c r="R63" t="str">
        <f>IF(Table4[[#This Row],[Full Balance]]=Table4[[#This Row],[Current Arrears + Debit]],"OC","Active")</f>
        <v>OC</v>
      </c>
    </row>
    <row r="64" spans="1:18" x14ac:dyDescent="0.3">
      <c r="A64" t="s">
        <v>661</v>
      </c>
      <c r="B64" t="s">
        <v>662</v>
      </c>
      <c r="C64" t="s">
        <v>663</v>
      </c>
      <c r="D64" t="s">
        <v>4879</v>
      </c>
      <c r="E64" t="s">
        <v>17</v>
      </c>
      <c r="F64" t="s">
        <v>659</v>
      </c>
      <c r="G64" s="5">
        <v>15000</v>
      </c>
      <c r="H64" s="5">
        <v>1219</v>
      </c>
      <c r="I64" s="5">
        <v>19500</v>
      </c>
      <c r="J64">
        <v>88.85</v>
      </c>
      <c r="K64" s="5">
        <v>7300</v>
      </c>
      <c r="L64" s="5">
        <v>19500</v>
      </c>
      <c r="M64" s="5">
        <v>12200</v>
      </c>
      <c r="N64" s="5">
        <v>7300</v>
      </c>
      <c r="O64" t="s">
        <v>669</v>
      </c>
      <c r="P64" s="5">
        <v>1220</v>
      </c>
      <c r="Q64" t="str">
        <f>IF(Table4[[#This Row],[Current Arrears + Debit]]&lt;=5000,"Less_than_5000","Greater_than_5000")</f>
        <v>Greater_than_5000</v>
      </c>
      <c r="R64" t="str">
        <f>IF(Table4[[#This Row],[Full Balance]]=Table4[[#This Row],[Current Arrears + Debit]],"OC","Active")</f>
        <v>OC</v>
      </c>
    </row>
    <row r="65" spans="1:18" x14ac:dyDescent="0.3">
      <c r="A65" t="s">
        <v>670</v>
      </c>
      <c r="B65" t="s">
        <v>671</v>
      </c>
      <c r="C65" t="s">
        <v>672</v>
      </c>
      <c r="D65" t="s">
        <v>4880</v>
      </c>
      <c r="E65" t="s">
        <v>20</v>
      </c>
      <c r="F65" t="s">
        <v>680</v>
      </c>
      <c r="G65" s="5">
        <v>20000</v>
      </c>
      <c r="H65" s="5">
        <v>1625</v>
      </c>
      <c r="I65" s="5">
        <v>26000</v>
      </c>
      <c r="J65">
        <v>84.87</v>
      </c>
      <c r="K65" s="5">
        <v>3510</v>
      </c>
      <c r="L65" s="5">
        <v>26000</v>
      </c>
      <c r="M65" s="5">
        <v>22490</v>
      </c>
      <c r="N65" s="5">
        <v>3510</v>
      </c>
      <c r="O65" t="s">
        <v>681</v>
      </c>
      <c r="P65" s="5">
        <v>1650</v>
      </c>
      <c r="Q65" t="str">
        <f>IF(Table4[[#This Row],[Current Arrears + Debit]]&lt;=5000,"Less_than_5000","Greater_than_5000")</f>
        <v>Less_than_5000</v>
      </c>
      <c r="R65" t="str">
        <f>IF(Table4[[#This Row],[Full Balance]]=Table4[[#This Row],[Current Arrears + Debit]],"OC","Active")</f>
        <v>OC</v>
      </c>
    </row>
    <row r="66" spans="1:18" x14ac:dyDescent="0.3">
      <c r="A66" t="s">
        <v>682</v>
      </c>
      <c r="B66" t="s">
        <v>363</v>
      </c>
      <c r="C66" t="s">
        <v>683</v>
      </c>
      <c r="D66" t="s">
        <v>4881</v>
      </c>
      <c r="E66" t="s">
        <v>22</v>
      </c>
      <c r="F66" t="s">
        <v>659</v>
      </c>
      <c r="G66" s="5">
        <v>25000</v>
      </c>
      <c r="H66" s="5">
        <v>1750</v>
      </c>
      <c r="I66" s="5">
        <v>35000</v>
      </c>
      <c r="J66">
        <v>91.71</v>
      </c>
      <c r="K66" s="5">
        <v>22750</v>
      </c>
      <c r="L66" s="5">
        <v>35000</v>
      </c>
      <c r="M66" s="5">
        <v>12250</v>
      </c>
      <c r="N66" s="5">
        <v>22750</v>
      </c>
      <c r="O66" t="s">
        <v>372</v>
      </c>
      <c r="P66">
        <v>500</v>
      </c>
      <c r="Q66" t="str">
        <f>IF(Table4[[#This Row],[Current Arrears + Debit]]&lt;=5000,"Less_than_5000","Greater_than_5000")</f>
        <v>Greater_than_5000</v>
      </c>
      <c r="R66" t="str">
        <f>IF(Table4[[#This Row],[Full Balance]]=Table4[[#This Row],[Current Arrears + Debit]],"OC","Active")</f>
        <v>OC</v>
      </c>
    </row>
    <row r="67" spans="1:18" x14ac:dyDescent="0.3">
      <c r="A67" t="s">
        <v>690</v>
      </c>
      <c r="B67" t="s">
        <v>617</v>
      </c>
      <c r="C67" t="s">
        <v>691</v>
      </c>
      <c r="D67" t="s">
        <v>4882</v>
      </c>
      <c r="E67" t="s">
        <v>22</v>
      </c>
      <c r="F67" t="s">
        <v>680</v>
      </c>
      <c r="G67" s="5">
        <v>25000</v>
      </c>
      <c r="H67" s="5">
        <v>1750</v>
      </c>
      <c r="I67" s="5">
        <v>35000</v>
      </c>
      <c r="J67">
        <v>84.2</v>
      </c>
      <c r="K67" s="5">
        <v>9850</v>
      </c>
      <c r="L67" s="5">
        <v>35000</v>
      </c>
      <c r="M67" s="5">
        <v>25150</v>
      </c>
      <c r="N67" s="5">
        <v>9850</v>
      </c>
      <c r="O67" t="s">
        <v>697</v>
      </c>
      <c r="P67">
        <v>500</v>
      </c>
      <c r="Q67" t="str">
        <f>IF(Table4[[#This Row],[Current Arrears + Debit]]&lt;=5000,"Less_than_5000","Greater_than_5000")</f>
        <v>Greater_than_5000</v>
      </c>
      <c r="R67" t="str">
        <f>IF(Table4[[#This Row],[Full Balance]]=Table4[[#This Row],[Current Arrears + Debit]],"OC","Active")</f>
        <v>OC</v>
      </c>
    </row>
    <row r="68" spans="1:18" x14ac:dyDescent="0.3">
      <c r="A68" t="s">
        <v>698</v>
      </c>
      <c r="B68" t="s">
        <v>447</v>
      </c>
      <c r="C68" t="s">
        <v>699</v>
      </c>
      <c r="D68" t="s">
        <v>4883</v>
      </c>
      <c r="E68" t="s">
        <v>22</v>
      </c>
      <c r="F68" t="s">
        <v>680</v>
      </c>
      <c r="G68" s="5">
        <v>25000</v>
      </c>
      <c r="H68" s="5">
        <v>1750</v>
      </c>
      <c r="I68" s="5">
        <v>35000</v>
      </c>
      <c r="J68">
        <v>93.29</v>
      </c>
      <c r="K68" s="5">
        <v>25750</v>
      </c>
      <c r="L68" s="5">
        <v>35000</v>
      </c>
      <c r="M68" s="5">
        <v>9250</v>
      </c>
      <c r="N68" s="5">
        <v>25750</v>
      </c>
      <c r="O68" t="s">
        <v>705</v>
      </c>
      <c r="P68">
        <v>500</v>
      </c>
      <c r="Q68" t="str">
        <f>IF(Table4[[#This Row],[Current Arrears + Debit]]&lt;=5000,"Less_than_5000","Greater_than_5000")</f>
        <v>Greater_than_5000</v>
      </c>
      <c r="R68" t="str">
        <f>IF(Table4[[#This Row],[Full Balance]]=Table4[[#This Row],[Current Arrears + Debit]],"OC","Active")</f>
        <v>OC</v>
      </c>
    </row>
    <row r="69" spans="1:18" x14ac:dyDescent="0.3">
      <c r="A69" t="s">
        <v>706</v>
      </c>
      <c r="B69" t="s">
        <v>186</v>
      </c>
      <c r="C69" t="s">
        <v>707</v>
      </c>
      <c r="D69" t="s">
        <v>4884</v>
      </c>
      <c r="E69" t="s">
        <v>22</v>
      </c>
      <c r="F69" t="s">
        <v>680</v>
      </c>
      <c r="G69" s="5">
        <v>25000</v>
      </c>
      <c r="H69" s="5">
        <v>1750</v>
      </c>
      <c r="I69" s="5">
        <v>35000</v>
      </c>
      <c r="J69">
        <v>81.14</v>
      </c>
      <c r="K69" s="5">
        <v>4500</v>
      </c>
      <c r="L69" s="5">
        <v>35000</v>
      </c>
      <c r="M69" s="5">
        <v>30500</v>
      </c>
      <c r="N69" s="5">
        <v>4500</v>
      </c>
      <c r="O69" t="s">
        <v>714</v>
      </c>
      <c r="P69" s="5">
        <v>1000</v>
      </c>
      <c r="Q69" t="str">
        <f>IF(Table4[[#This Row],[Current Arrears + Debit]]&lt;=5000,"Less_than_5000","Greater_than_5000")</f>
        <v>Less_than_5000</v>
      </c>
      <c r="R69" t="str">
        <f>IF(Table4[[#This Row],[Full Balance]]=Table4[[#This Row],[Current Arrears + Debit]],"OC","Active")</f>
        <v>OC</v>
      </c>
    </row>
    <row r="70" spans="1:18" x14ac:dyDescent="0.3">
      <c r="A70" t="s">
        <v>715</v>
      </c>
      <c r="B70" t="s">
        <v>716</v>
      </c>
      <c r="C70" t="s">
        <v>717</v>
      </c>
      <c r="D70" t="s">
        <v>4885</v>
      </c>
      <c r="E70" t="s">
        <v>20</v>
      </c>
      <c r="F70" t="s">
        <v>724</v>
      </c>
      <c r="G70" s="5">
        <v>25000</v>
      </c>
      <c r="H70" s="5">
        <v>1750</v>
      </c>
      <c r="I70" s="5">
        <v>35000</v>
      </c>
      <c r="J70">
        <v>90.4</v>
      </c>
      <c r="K70" s="5">
        <v>20200</v>
      </c>
      <c r="L70" s="5">
        <v>35000</v>
      </c>
      <c r="M70" s="5">
        <v>14800</v>
      </c>
      <c r="N70" s="5">
        <v>20200</v>
      </c>
      <c r="O70" t="s">
        <v>725</v>
      </c>
      <c r="P70" s="5">
        <v>1000</v>
      </c>
      <c r="Q70" t="str">
        <f>IF(Table4[[#This Row],[Current Arrears + Debit]]&lt;=5000,"Less_than_5000","Greater_than_5000")</f>
        <v>Greater_than_5000</v>
      </c>
      <c r="R70" t="str">
        <f>IF(Table4[[#This Row],[Full Balance]]=Table4[[#This Row],[Current Arrears + Debit]],"OC","Active")</f>
        <v>OC</v>
      </c>
    </row>
    <row r="71" spans="1:18" x14ac:dyDescent="0.3">
      <c r="A71" t="s">
        <v>726</v>
      </c>
      <c r="B71" t="s">
        <v>351</v>
      </c>
      <c r="C71" t="s">
        <v>727</v>
      </c>
      <c r="D71" t="s">
        <v>4886</v>
      </c>
      <c r="E71" t="s">
        <v>22</v>
      </c>
      <c r="F71" t="s">
        <v>724</v>
      </c>
      <c r="G71" s="5">
        <v>25000</v>
      </c>
      <c r="H71" s="5">
        <v>1750</v>
      </c>
      <c r="I71" s="5">
        <v>35000</v>
      </c>
      <c r="J71">
        <v>91.43</v>
      </c>
      <c r="K71" s="5">
        <v>22000</v>
      </c>
      <c r="L71" s="5">
        <v>35000</v>
      </c>
      <c r="M71" s="5">
        <v>13000</v>
      </c>
      <c r="N71" s="5">
        <v>22000</v>
      </c>
      <c r="O71" t="s">
        <v>734</v>
      </c>
      <c r="P71">
        <v>500</v>
      </c>
      <c r="Q71" t="str">
        <f>IF(Table4[[#This Row],[Current Arrears + Debit]]&lt;=5000,"Less_than_5000","Greater_than_5000")</f>
        <v>Greater_than_5000</v>
      </c>
      <c r="R71" t="str">
        <f>IF(Table4[[#This Row],[Full Balance]]=Table4[[#This Row],[Current Arrears + Debit]],"OC","Active")</f>
        <v>OC</v>
      </c>
    </row>
    <row r="72" spans="1:18" x14ac:dyDescent="0.3">
      <c r="A72" t="s">
        <v>735</v>
      </c>
      <c r="B72" t="s">
        <v>351</v>
      </c>
      <c r="C72" t="s">
        <v>736</v>
      </c>
      <c r="D72" t="s">
        <v>4887</v>
      </c>
      <c r="E72" t="s">
        <v>22</v>
      </c>
      <c r="F72" t="s">
        <v>724</v>
      </c>
      <c r="G72" s="5">
        <v>25000</v>
      </c>
      <c r="H72" s="5">
        <v>1750</v>
      </c>
      <c r="I72" s="5">
        <v>35000</v>
      </c>
      <c r="J72">
        <v>93.14</v>
      </c>
      <c r="K72" s="5">
        <v>25000</v>
      </c>
      <c r="L72" s="5">
        <v>35000</v>
      </c>
      <c r="M72" s="5">
        <v>10000</v>
      </c>
      <c r="N72" s="5">
        <v>25000</v>
      </c>
      <c r="O72" t="s">
        <v>392</v>
      </c>
      <c r="P72" s="5">
        <v>1500</v>
      </c>
      <c r="Q72" t="str">
        <f>IF(Table4[[#This Row],[Current Arrears + Debit]]&lt;=5000,"Less_than_5000","Greater_than_5000")</f>
        <v>Greater_than_5000</v>
      </c>
      <c r="R72" t="str">
        <f>IF(Table4[[#This Row],[Full Balance]]=Table4[[#This Row],[Current Arrears + Debit]],"OC","Active")</f>
        <v>OC</v>
      </c>
    </row>
    <row r="73" spans="1:18" x14ac:dyDescent="0.3">
      <c r="A73" t="s">
        <v>743</v>
      </c>
      <c r="B73" t="s">
        <v>167</v>
      </c>
      <c r="C73" t="s">
        <v>744</v>
      </c>
      <c r="D73" t="s">
        <v>4888</v>
      </c>
      <c r="E73" t="s">
        <v>17</v>
      </c>
      <c r="F73" t="s">
        <v>245</v>
      </c>
      <c r="G73" s="5">
        <v>20000</v>
      </c>
      <c r="H73" s="5">
        <v>1625</v>
      </c>
      <c r="I73" s="5">
        <v>26000</v>
      </c>
      <c r="J73">
        <v>88.36</v>
      </c>
      <c r="K73" s="5">
        <v>10575</v>
      </c>
      <c r="L73" s="5">
        <v>26000</v>
      </c>
      <c r="M73" s="5">
        <v>15425</v>
      </c>
      <c r="N73" s="5">
        <v>10575</v>
      </c>
      <c r="O73" t="s">
        <v>660</v>
      </c>
      <c r="P73" s="5">
        <v>1000</v>
      </c>
      <c r="Q73" t="str">
        <f>IF(Table4[[#This Row],[Current Arrears + Debit]]&lt;=5000,"Less_than_5000","Greater_than_5000")</f>
        <v>Greater_than_5000</v>
      </c>
      <c r="R73" t="str">
        <f>IF(Table4[[#This Row],[Full Balance]]=Table4[[#This Row],[Current Arrears + Debit]],"OC","Active")</f>
        <v>OC</v>
      </c>
    </row>
    <row r="74" spans="1:18" x14ac:dyDescent="0.3">
      <c r="A74" t="s">
        <v>748</v>
      </c>
      <c r="B74" t="s">
        <v>167</v>
      </c>
      <c r="C74" t="s">
        <v>749</v>
      </c>
      <c r="D74" t="s">
        <v>4889</v>
      </c>
      <c r="E74" t="s">
        <v>17</v>
      </c>
      <c r="F74" t="s">
        <v>329</v>
      </c>
      <c r="G74" s="5">
        <v>15000</v>
      </c>
      <c r="H74" s="5">
        <v>1219</v>
      </c>
      <c r="I74" s="5">
        <v>19500</v>
      </c>
      <c r="J74">
        <v>89.82</v>
      </c>
      <c r="K74" s="5">
        <v>9710</v>
      </c>
      <c r="L74" s="5">
        <v>19500</v>
      </c>
      <c r="M74" s="5">
        <v>9790</v>
      </c>
      <c r="N74" s="5">
        <v>9710</v>
      </c>
      <c r="O74" t="s">
        <v>157</v>
      </c>
      <c r="P74" s="5">
        <v>1220</v>
      </c>
      <c r="Q74" t="str">
        <f>IF(Table4[[#This Row],[Current Arrears + Debit]]&lt;=5000,"Less_than_5000","Greater_than_5000")</f>
        <v>Greater_than_5000</v>
      </c>
      <c r="R74" t="str">
        <f>IF(Table4[[#This Row],[Full Balance]]=Table4[[#This Row],[Current Arrears + Debit]],"OC","Active")</f>
        <v>OC</v>
      </c>
    </row>
    <row r="75" spans="1:18" x14ac:dyDescent="0.3">
      <c r="A75" t="s">
        <v>756</v>
      </c>
      <c r="B75" t="s">
        <v>757</v>
      </c>
      <c r="C75" t="s">
        <v>758</v>
      </c>
      <c r="D75" t="s">
        <v>4890</v>
      </c>
      <c r="E75" t="s">
        <v>9</v>
      </c>
      <c r="F75" t="s">
        <v>329</v>
      </c>
      <c r="G75" s="5">
        <v>20000</v>
      </c>
      <c r="H75" s="5">
        <v>1625</v>
      </c>
      <c r="I75" s="5">
        <v>26000</v>
      </c>
      <c r="J75">
        <v>87.35</v>
      </c>
      <c r="K75" s="5">
        <v>9150</v>
      </c>
      <c r="L75" s="5">
        <v>26000</v>
      </c>
      <c r="M75" s="5">
        <v>16850</v>
      </c>
      <c r="N75" s="5">
        <v>9150</v>
      </c>
      <c r="O75" t="s">
        <v>766</v>
      </c>
      <c r="P75" s="5">
        <v>2000</v>
      </c>
      <c r="Q75" t="str">
        <f>IF(Table4[[#This Row],[Current Arrears + Debit]]&lt;=5000,"Less_than_5000","Greater_than_5000")</f>
        <v>Greater_than_5000</v>
      </c>
      <c r="R75" t="str">
        <f>IF(Table4[[#This Row],[Full Balance]]=Table4[[#This Row],[Current Arrears + Debit]],"OC","Active")</f>
        <v>OC</v>
      </c>
    </row>
    <row r="76" spans="1:18" x14ac:dyDescent="0.3">
      <c r="A76" t="s">
        <v>767</v>
      </c>
      <c r="B76" t="s">
        <v>768</v>
      </c>
      <c r="C76" t="s">
        <v>769</v>
      </c>
      <c r="D76" t="s">
        <v>4891</v>
      </c>
      <c r="E76" t="s">
        <v>22</v>
      </c>
      <c r="F76" t="s">
        <v>776</v>
      </c>
      <c r="G76" s="5">
        <v>15000</v>
      </c>
      <c r="H76" s="5">
        <v>1219</v>
      </c>
      <c r="I76" s="5">
        <v>19500</v>
      </c>
      <c r="J76">
        <v>82.62</v>
      </c>
      <c r="K76" s="5">
        <v>1100</v>
      </c>
      <c r="L76" s="5">
        <v>19500</v>
      </c>
      <c r="M76" s="5">
        <v>18400</v>
      </c>
      <c r="N76" s="5">
        <v>1100</v>
      </c>
      <c r="O76" t="s">
        <v>777</v>
      </c>
      <c r="P76" s="5">
        <v>1000</v>
      </c>
      <c r="Q76" t="str">
        <f>IF(Table4[[#This Row],[Current Arrears + Debit]]&lt;=5000,"Less_than_5000","Greater_than_5000")</f>
        <v>Less_than_5000</v>
      </c>
      <c r="R76" t="str">
        <f>IF(Table4[[#This Row],[Full Balance]]=Table4[[#This Row],[Current Arrears + Debit]],"OC","Active")</f>
        <v>OC</v>
      </c>
    </row>
    <row r="77" spans="1:18" x14ac:dyDescent="0.3">
      <c r="A77" t="s">
        <v>778</v>
      </c>
      <c r="B77" t="s">
        <v>779</v>
      </c>
      <c r="C77" t="s">
        <v>780</v>
      </c>
      <c r="D77" t="s">
        <v>4892</v>
      </c>
      <c r="E77" t="s">
        <v>21</v>
      </c>
      <c r="F77" t="s">
        <v>787</v>
      </c>
      <c r="G77" s="5">
        <v>20000</v>
      </c>
      <c r="H77" s="5">
        <v>1625</v>
      </c>
      <c r="I77" s="5">
        <v>26000</v>
      </c>
      <c r="J77">
        <v>84.45</v>
      </c>
      <c r="K77" s="5">
        <v>6300</v>
      </c>
      <c r="L77" s="5">
        <v>26000</v>
      </c>
      <c r="M77" s="5">
        <v>19700</v>
      </c>
      <c r="N77" s="5">
        <v>6300</v>
      </c>
      <c r="O77" t="s">
        <v>788</v>
      </c>
      <c r="P77" s="5">
        <v>1000</v>
      </c>
      <c r="Q77" t="str">
        <f>IF(Table4[[#This Row],[Current Arrears + Debit]]&lt;=5000,"Less_than_5000","Greater_than_5000")</f>
        <v>Greater_than_5000</v>
      </c>
      <c r="R77" t="str">
        <f>IF(Table4[[#This Row],[Full Balance]]=Table4[[#This Row],[Current Arrears + Debit]],"OC","Active")</f>
        <v>OC</v>
      </c>
    </row>
    <row r="78" spans="1:18" x14ac:dyDescent="0.3">
      <c r="A78" t="s">
        <v>789</v>
      </c>
      <c r="B78" t="s">
        <v>790</v>
      </c>
      <c r="C78" t="s">
        <v>791</v>
      </c>
      <c r="D78" t="s">
        <v>4893</v>
      </c>
      <c r="E78" t="s">
        <v>22</v>
      </c>
      <c r="F78" t="s">
        <v>798</v>
      </c>
      <c r="G78" s="5">
        <v>20000</v>
      </c>
      <c r="H78" s="5">
        <v>1625</v>
      </c>
      <c r="I78" s="5">
        <v>26000</v>
      </c>
      <c r="J78">
        <v>85.46</v>
      </c>
      <c r="K78" s="5">
        <v>7940</v>
      </c>
      <c r="L78" s="5">
        <v>26000</v>
      </c>
      <c r="M78" s="5">
        <v>18060</v>
      </c>
      <c r="N78" s="5">
        <v>7940</v>
      </c>
      <c r="O78" t="s">
        <v>520</v>
      </c>
      <c r="P78" s="5">
        <v>1630</v>
      </c>
      <c r="Q78" t="str">
        <f>IF(Table4[[#This Row],[Current Arrears + Debit]]&lt;=5000,"Less_than_5000","Greater_than_5000")</f>
        <v>Greater_than_5000</v>
      </c>
      <c r="R78" t="str">
        <f>IF(Table4[[#This Row],[Full Balance]]=Table4[[#This Row],[Current Arrears + Debit]],"OC","Active")</f>
        <v>OC</v>
      </c>
    </row>
    <row r="79" spans="1:18" x14ac:dyDescent="0.3">
      <c r="A79" t="s">
        <v>799</v>
      </c>
      <c r="B79" t="s">
        <v>716</v>
      </c>
      <c r="C79" t="s">
        <v>800</v>
      </c>
      <c r="D79" t="s">
        <v>4894</v>
      </c>
      <c r="E79" t="s">
        <v>20</v>
      </c>
      <c r="F79" t="s">
        <v>798</v>
      </c>
      <c r="G79" s="5">
        <v>25000</v>
      </c>
      <c r="H79" s="5">
        <v>1750</v>
      </c>
      <c r="I79" s="5">
        <v>35000</v>
      </c>
      <c r="J79">
        <v>87.86</v>
      </c>
      <c r="K79" s="5">
        <v>19250</v>
      </c>
      <c r="L79" s="5">
        <v>35000</v>
      </c>
      <c r="M79" s="5">
        <v>15750</v>
      </c>
      <c r="N79" s="5">
        <v>19250</v>
      </c>
      <c r="O79" t="s">
        <v>807</v>
      </c>
      <c r="P79">
        <v>500</v>
      </c>
      <c r="Q79" t="str">
        <f>IF(Table4[[#This Row],[Current Arrears + Debit]]&lt;=5000,"Less_than_5000","Greater_than_5000")</f>
        <v>Greater_than_5000</v>
      </c>
      <c r="R79" t="str">
        <f>IF(Table4[[#This Row],[Full Balance]]=Table4[[#This Row],[Current Arrears + Debit]],"OC","Active")</f>
        <v>OC</v>
      </c>
    </row>
    <row r="80" spans="1:18" x14ac:dyDescent="0.3">
      <c r="A80" t="s">
        <v>808</v>
      </c>
      <c r="B80" t="s">
        <v>351</v>
      </c>
      <c r="C80" t="s">
        <v>809</v>
      </c>
      <c r="D80" t="s">
        <v>4895</v>
      </c>
      <c r="E80" t="s">
        <v>22</v>
      </c>
      <c r="F80" t="s">
        <v>798</v>
      </c>
      <c r="G80" s="5">
        <v>25000</v>
      </c>
      <c r="H80" s="5">
        <v>1750</v>
      </c>
      <c r="I80" s="5">
        <v>35000</v>
      </c>
      <c r="J80">
        <v>93.14</v>
      </c>
      <c r="K80" s="5">
        <v>28500</v>
      </c>
      <c r="L80" s="5">
        <v>35000</v>
      </c>
      <c r="M80" s="5">
        <v>6500</v>
      </c>
      <c r="N80" s="5">
        <v>28500</v>
      </c>
      <c r="O80" t="s">
        <v>815</v>
      </c>
      <c r="P80">
        <v>500</v>
      </c>
      <c r="Q80" t="str">
        <f>IF(Table4[[#This Row],[Current Arrears + Debit]]&lt;=5000,"Less_than_5000","Greater_than_5000")</f>
        <v>Greater_than_5000</v>
      </c>
      <c r="R80" t="str">
        <f>IF(Table4[[#This Row],[Full Balance]]=Table4[[#This Row],[Current Arrears + Debit]],"OC","Active")</f>
        <v>OC</v>
      </c>
    </row>
    <row r="81" spans="1:18" x14ac:dyDescent="0.3">
      <c r="A81" t="s">
        <v>816</v>
      </c>
      <c r="B81" t="s">
        <v>577</v>
      </c>
      <c r="C81" t="s">
        <v>817</v>
      </c>
      <c r="D81" t="s">
        <v>4896</v>
      </c>
      <c r="E81" t="s">
        <v>22</v>
      </c>
      <c r="F81" t="s">
        <v>798</v>
      </c>
      <c r="G81" s="5">
        <v>25000</v>
      </c>
      <c r="H81" s="5">
        <v>1750</v>
      </c>
      <c r="I81" s="5">
        <v>35000</v>
      </c>
      <c r="J81">
        <v>88</v>
      </c>
      <c r="K81" s="5">
        <v>19500</v>
      </c>
      <c r="L81" s="5">
        <v>35000</v>
      </c>
      <c r="M81" s="5">
        <v>15500</v>
      </c>
      <c r="N81" s="5">
        <v>19500</v>
      </c>
      <c r="O81" t="s">
        <v>660</v>
      </c>
      <c r="P81">
        <v>500</v>
      </c>
      <c r="Q81" t="str">
        <f>IF(Table4[[#This Row],[Current Arrears + Debit]]&lt;=5000,"Less_than_5000","Greater_than_5000")</f>
        <v>Greater_than_5000</v>
      </c>
      <c r="R81" t="str">
        <f>IF(Table4[[#This Row],[Full Balance]]=Table4[[#This Row],[Current Arrears + Debit]],"OC","Active")</f>
        <v>OC</v>
      </c>
    </row>
    <row r="82" spans="1:18" x14ac:dyDescent="0.3">
      <c r="A82" t="s">
        <v>824</v>
      </c>
      <c r="B82" t="s">
        <v>577</v>
      </c>
      <c r="C82" t="s">
        <v>825</v>
      </c>
      <c r="D82" t="s">
        <v>4897</v>
      </c>
      <c r="E82" t="s">
        <v>22</v>
      </c>
      <c r="F82" t="s">
        <v>798</v>
      </c>
      <c r="G82" s="5">
        <v>15000</v>
      </c>
      <c r="H82" s="5">
        <v>1219</v>
      </c>
      <c r="I82" s="5">
        <v>19500</v>
      </c>
      <c r="J82">
        <v>90.19</v>
      </c>
      <c r="K82" s="5">
        <v>11380</v>
      </c>
      <c r="L82" s="5">
        <v>19500</v>
      </c>
      <c r="M82" s="5">
        <v>8120</v>
      </c>
      <c r="N82" s="5">
        <v>11380</v>
      </c>
      <c r="O82" t="s">
        <v>157</v>
      </c>
      <c r="P82">
        <v>800</v>
      </c>
      <c r="Q82" t="str">
        <f>IF(Table4[[#This Row],[Current Arrears + Debit]]&lt;=5000,"Less_than_5000","Greater_than_5000")</f>
        <v>Greater_than_5000</v>
      </c>
      <c r="R82" t="str">
        <f>IF(Table4[[#This Row],[Full Balance]]=Table4[[#This Row],[Current Arrears + Debit]],"OC","Active")</f>
        <v>OC</v>
      </c>
    </row>
    <row r="83" spans="1:18" x14ac:dyDescent="0.3">
      <c r="A83" t="s">
        <v>831</v>
      </c>
      <c r="B83" t="s">
        <v>74</v>
      </c>
      <c r="C83" t="s">
        <v>832</v>
      </c>
      <c r="D83" t="s">
        <v>4898</v>
      </c>
      <c r="E83" t="s">
        <v>22</v>
      </c>
      <c r="F83" t="s">
        <v>838</v>
      </c>
      <c r="G83" s="5">
        <v>25000</v>
      </c>
      <c r="H83" s="5">
        <v>1750</v>
      </c>
      <c r="I83" s="5">
        <v>35000</v>
      </c>
      <c r="J83">
        <v>89.37</v>
      </c>
      <c r="K83" s="5">
        <v>22150</v>
      </c>
      <c r="L83" s="5">
        <v>35000</v>
      </c>
      <c r="M83" s="5">
        <v>12850</v>
      </c>
      <c r="N83" s="5">
        <v>22150</v>
      </c>
      <c r="O83" t="s">
        <v>839</v>
      </c>
      <c r="P83" s="5">
        <v>1000</v>
      </c>
      <c r="Q83" t="str">
        <f>IF(Table4[[#This Row],[Current Arrears + Debit]]&lt;=5000,"Less_than_5000","Greater_than_5000")</f>
        <v>Greater_than_5000</v>
      </c>
      <c r="R83" t="str">
        <f>IF(Table4[[#This Row],[Full Balance]]=Table4[[#This Row],[Current Arrears + Debit]],"OC","Active")</f>
        <v>OC</v>
      </c>
    </row>
    <row r="84" spans="1:18" x14ac:dyDescent="0.3">
      <c r="A84" t="s">
        <v>840</v>
      </c>
      <c r="B84" t="s">
        <v>198</v>
      </c>
      <c r="C84" t="s">
        <v>841</v>
      </c>
      <c r="D84" t="s">
        <v>4899</v>
      </c>
      <c r="E84" t="s">
        <v>18</v>
      </c>
      <c r="F84" t="s">
        <v>838</v>
      </c>
      <c r="G84" s="5">
        <v>20000</v>
      </c>
      <c r="H84" s="5">
        <v>1625</v>
      </c>
      <c r="I84" s="5">
        <v>26000</v>
      </c>
      <c r="J84">
        <v>92.03</v>
      </c>
      <c r="K84" s="5">
        <v>18625</v>
      </c>
      <c r="L84" s="5">
        <v>26000</v>
      </c>
      <c r="M84" s="5">
        <v>7375</v>
      </c>
      <c r="N84" s="5">
        <v>18625</v>
      </c>
      <c r="O84" t="s">
        <v>846</v>
      </c>
      <c r="P84" s="5">
        <v>1500</v>
      </c>
      <c r="Q84" t="str">
        <f>IF(Table4[[#This Row],[Current Arrears + Debit]]&lt;=5000,"Less_than_5000","Greater_than_5000")</f>
        <v>Greater_than_5000</v>
      </c>
      <c r="R84" t="str">
        <f>IF(Table4[[#This Row],[Full Balance]]=Table4[[#This Row],[Current Arrears + Debit]],"OC","Active")</f>
        <v>OC</v>
      </c>
    </row>
    <row r="85" spans="1:18" x14ac:dyDescent="0.3">
      <c r="A85" t="s">
        <v>847</v>
      </c>
      <c r="B85" t="s">
        <v>430</v>
      </c>
      <c r="C85" t="s">
        <v>848</v>
      </c>
      <c r="D85" t="s">
        <v>4900</v>
      </c>
      <c r="E85" t="s">
        <v>22</v>
      </c>
      <c r="F85" t="s">
        <v>854</v>
      </c>
      <c r="G85" s="5">
        <v>20000</v>
      </c>
      <c r="H85" s="5">
        <v>1625</v>
      </c>
      <c r="I85" s="5">
        <v>26000</v>
      </c>
      <c r="J85">
        <v>86.6</v>
      </c>
      <c r="K85" s="5">
        <v>9790</v>
      </c>
      <c r="L85" s="5">
        <v>26000</v>
      </c>
      <c r="M85" s="5">
        <v>16210</v>
      </c>
      <c r="N85" s="5">
        <v>9790</v>
      </c>
      <c r="O85" t="s">
        <v>855</v>
      </c>
      <c r="P85">
        <v>260</v>
      </c>
      <c r="Q85" t="str">
        <f>IF(Table4[[#This Row],[Current Arrears + Debit]]&lt;=5000,"Less_than_5000","Greater_than_5000")</f>
        <v>Greater_than_5000</v>
      </c>
      <c r="R85" t="str">
        <f>IF(Table4[[#This Row],[Full Balance]]=Table4[[#This Row],[Current Arrears + Debit]],"OC","Active")</f>
        <v>OC</v>
      </c>
    </row>
    <row r="86" spans="1:18" x14ac:dyDescent="0.3">
      <c r="A86" t="s">
        <v>856</v>
      </c>
      <c r="B86" t="s">
        <v>857</v>
      </c>
      <c r="C86" t="s">
        <v>858</v>
      </c>
      <c r="D86" t="s">
        <v>4901</v>
      </c>
      <c r="E86" t="s">
        <v>9</v>
      </c>
      <c r="F86" t="s">
        <v>865</v>
      </c>
      <c r="G86" s="5">
        <v>20000</v>
      </c>
      <c r="H86" s="5">
        <v>1625</v>
      </c>
      <c r="I86" s="5">
        <v>26000</v>
      </c>
      <c r="J86">
        <v>82.13</v>
      </c>
      <c r="K86" s="5">
        <v>2300</v>
      </c>
      <c r="L86" s="5">
        <v>26000</v>
      </c>
      <c r="M86" s="5">
        <v>23700</v>
      </c>
      <c r="N86" s="5">
        <v>2300</v>
      </c>
      <c r="O86" t="s">
        <v>866</v>
      </c>
      <c r="P86" s="5">
        <v>2000</v>
      </c>
      <c r="Q86" t="str">
        <f>IF(Table4[[#This Row],[Current Arrears + Debit]]&lt;=5000,"Less_than_5000","Greater_than_5000")</f>
        <v>Less_than_5000</v>
      </c>
      <c r="R86" t="str">
        <f>IF(Table4[[#This Row],[Full Balance]]=Table4[[#This Row],[Current Arrears + Debit]],"OC","Active")</f>
        <v>OC</v>
      </c>
    </row>
    <row r="87" spans="1:18" x14ac:dyDescent="0.3">
      <c r="A87" t="s">
        <v>867</v>
      </c>
      <c r="B87" t="s">
        <v>857</v>
      </c>
      <c r="C87" t="s">
        <v>868</v>
      </c>
      <c r="D87" t="s">
        <v>4902</v>
      </c>
      <c r="E87" t="s">
        <v>9</v>
      </c>
      <c r="F87" t="s">
        <v>865</v>
      </c>
      <c r="G87" s="5">
        <v>20000</v>
      </c>
      <c r="H87" s="5">
        <v>1625</v>
      </c>
      <c r="I87" s="5">
        <v>26000</v>
      </c>
      <c r="J87">
        <v>84.56</v>
      </c>
      <c r="K87" s="5">
        <v>6250</v>
      </c>
      <c r="L87" s="5">
        <v>26000</v>
      </c>
      <c r="M87" s="5">
        <v>19750</v>
      </c>
      <c r="N87" s="5">
        <v>6250</v>
      </c>
      <c r="O87" t="s">
        <v>874</v>
      </c>
      <c r="P87" s="5">
        <v>3000</v>
      </c>
      <c r="Q87" t="str">
        <f>IF(Table4[[#This Row],[Current Arrears + Debit]]&lt;=5000,"Less_than_5000","Greater_than_5000")</f>
        <v>Greater_than_5000</v>
      </c>
      <c r="R87" t="str">
        <f>IF(Table4[[#This Row],[Full Balance]]=Table4[[#This Row],[Current Arrears + Debit]],"OC","Active")</f>
        <v>OC</v>
      </c>
    </row>
    <row r="88" spans="1:18" x14ac:dyDescent="0.3">
      <c r="A88" t="s">
        <v>875</v>
      </c>
      <c r="B88" t="s">
        <v>186</v>
      </c>
      <c r="C88" t="s">
        <v>876</v>
      </c>
      <c r="D88" t="s">
        <v>4903</v>
      </c>
      <c r="E88" t="s">
        <v>22</v>
      </c>
      <c r="F88" t="s">
        <v>865</v>
      </c>
      <c r="G88" s="5">
        <v>15000</v>
      </c>
      <c r="H88" s="5">
        <v>1219</v>
      </c>
      <c r="I88" s="5">
        <v>19500</v>
      </c>
      <c r="J88">
        <v>88.12</v>
      </c>
      <c r="K88" s="5">
        <v>9200</v>
      </c>
      <c r="L88" s="5">
        <v>19500</v>
      </c>
      <c r="M88" s="5">
        <v>10300</v>
      </c>
      <c r="N88" s="5">
        <v>9200</v>
      </c>
      <c r="O88" t="s">
        <v>883</v>
      </c>
      <c r="P88" s="5">
        <v>1200</v>
      </c>
      <c r="Q88" t="str">
        <f>IF(Table4[[#This Row],[Current Arrears + Debit]]&lt;=5000,"Less_than_5000","Greater_than_5000")</f>
        <v>Greater_than_5000</v>
      </c>
      <c r="R88" t="str">
        <f>IF(Table4[[#This Row],[Full Balance]]=Table4[[#This Row],[Current Arrears + Debit]],"OC","Active")</f>
        <v>OC</v>
      </c>
    </row>
    <row r="89" spans="1:18" x14ac:dyDescent="0.3">
      <c r="A89" t="s">
        <v>884</v>
      </c>
      <c r="B89" t="s">
        <v>577</v>
      </c>
      <c r="C89" t="s">
        <v>885</v>
      </c>
      <c r="D89" t="s">
        <v>4904</v>
      </c>
      <c r="E89" t="s">
        <v>22</v>
      </c>
      <c r="F89" t="s">
        <v>175</v>
      </c>
      <c r="G89" s="5">
        <v>25000</v>
      </c>
      <c r="H89" s="5">
        <v>1750</v>
      </c>
      <c r="I89" s="5">
        <v>35000</v>
      </c>
      <c r="J89">
        <v>88</v>
      </c>
      <c r="K89" s="5">
        <v>21250</v>
      </c>
      <c r="L89" s="5">
        <v>35000</v>
      </c>
      <c r="M89" s="5">
        <v>13750</v>
      </c>
      <c r="N89" s="5">
        <v>21250</v>
      </c>
      <c r="O89" t="s">
        <v>660</v>
      </c>
      <c r="P89">
        <v>500</v>
      </c>
      <c r="Q89" t="str">
        <f>IF(Table4[[#This Row],[Current Arrears + Debit]]&lt;=5000,"Less_than_5000","Greater_than_5000")</f>
        <v>Greater_than_5000</v>
      </c>
      <c r="R89" t="str">
        <f>IF(Table4[[#This Row],[Full Balance]]=Table4[[#This Row],[Current Arrears + Debit]],"OC","Active")</f>
        <v>OC</v>
      </c>
    </row>
    <row r="90" spans="1:18" x14ac:dyDescent="0.3">
      <c r="A90" t="s">
        <v>890</v>
      </c>
      <c r="B90" t="s">
        <v>363</v>
      </c>
      <c r="C90" t="s">
        <v>891</v>
      </c>
      <c r="D90" t="s">
        <v>4905</v>
      </c>
      <c r="E90" t="s">
        <v>22</v>
      </c>
      <c r="F90" t="s">
        <v>897</v>
      </c>
      <c r="G90" s="5">
        <v>25000</v>
      </c>
      <c r="H90" s="5">
        <v>2063</v>
      </c>
      <c r="I90" s="5">
        <v>33000</v>
      </c>
      <c r="J90">
        <v>91.37</v>
      </c>
      <c r="K90" s="5">
        <v>24040</v>
      </c>
      <c r="L90" s="5">
        <v>33000</v>
      </c>
      <c r="M90" s="5">
        <v>8960</v>
      </c>
      <c r="N90" s="5">
        <v>24040</v>
      </c>
      <c r="O90" t="s">
        <v>898</v>
      </c>
      <c r="P90" s="5">
        <v>1250</v>
      </c>
      <c r="Q90" t="str">
        <f>IF(Table4[[#This Row],[Current Arrears + Debit]]&lt;=5000,"Less_than_5000","Greater_than_5000")</f>
        <v>Greater_than_5000</v>
      </c>
      <c r="R90" t="str">
        <f>IF(Table4[[#This Row],[Full Balance]]=Table4[[#This Row],[Current Arrears + Debit]],"OC","Active")</f>
        <v>OC</v>
      </c>
    </row>
    <row r="91" spans="1:18" x14ac:dyDescent="0.3">
      <c r="A91" t="s">
        <v>899</v>
      </c>
      <c r="B91" t="s">
        <v>363</v>
      </c>
      <c r="C91" t="s">
        <v>900</v>
      </c>
      <c r="D91" t="s">
        <v>4906</v>
      </c>
      <c r="E91" t="s">
        <v>22</v>
      </c>
      <c r="F91" t="s">
        <v>897</v>
      </c>
      <c r="G91" s="5">
        <v>25000</v>
      </c>
      <c r="H91" s="5">
        <v>1750</v>
      </c>
      <c r="I91" s="5">
        <v>35000</v>
      </c>
      <c r="J91">
        <v>91.14</v>
      </c>
      <c r="K91" s="5">
        <v>27000</v>
      </c>
      <c r="L91" s="5">
        <v>35000</v>
      </c>
      <c r="M91" s="5">
        <v>8000</v>
      </c>
      <c r="N91" s="5">
        <v>27000</v>
      </c>
      <c r="O91" t="s">
        <v>898</v>
      </c>
      <c r="P91" s="5">
        <v>1250</v>
      </c>
      <c r="Q91" t="str">
        <f>IF(Table4[[#This Row],[Current Arrears + Debit]]&lt;=5000,"Less_than_5000","Greater_than_5000")</f>
        <v>Greater_than_5000</v>
      </c>
      <c r="R91" t="str">
        <f>IF(Table4[[#This Row],[Full Balance]]=Table4[[#This Row],[Current Arrears + Debit]],"OC","Active")</f>
        <v>OC</v>
      </c>
    </row>
    <row r="92" spans="1:18" x14ac:dyDescent="0.3">
      <c r="A92" t="s">
        <v>906</v>
      </c>
      <c r="B92" t="s">
        <v>551</v>
      </c>
      <c r="C92" t="s">
        <v>907</v>
      </c>
      <c r="D92" t="s">
        <v>4907</v>
      </c>
      <c r="E92" t="s">
        <v>17</v>
      </c>
      <c r="F92" t="s">
        <v>914</v>
      </c>
      <c r="G92" s="5">
        <v>15000</v>
      </c>
      <c r="H92" s="5">
        <v>1219</v>
      </c>
      <c r="I92" s="5">
        <v>19500</v>
      </c>
      <c r="J92">
        <v>87.62</v>
      </c>
      <c r="K92" s="5">
        <v>9810</v>
      </c>
      <c r="L92" s="5">
        <v>19500</v>
      </c>
      <c r="M92" s="5">
        <v>9690</v>
      </c>
      <c r="N92" s="5">
        <v>9810</v>
      </c>
      <c r="O92" t="s">
        <v>568</v>
      </c>
      <c r="P92" s="5">
        <v>1000</v>
      </c>
      <c r="Q92" t="str">
        <f>IF(Table4[[#This Row],[Current Arrears + Debit]]&lt;=5000,"Less_than_5000","Greater_than_5000")</f>
        <v>Greater_than_5000</v>
      </c>
      <c r="R92" t="str">
        <f>IF(Table4[[#This Row],[Full Balance]]=Table4[[#This Row],[Current Arrears + Debit]],"OC","Active")</f>
        <v>OC</v>
      </c>
    </row>
    <row r="93" spans="1:18" x14ac:dyDescent="0.3">
      <c r="A93" t="s">
        <v>915</v>
      </c>
      <c r="B93" t="s">
        <v>551</v>
      </c>
      <c r="C93" t="s">
        <v>916</v>
      </c>
      <c r="D93" t="s">
        <v>4908</v>
      </c>
      <c r="E93" t="s">
        <v>17</v>
      </c>
      <c r="F93" t="s">
        <v>914</v>
      </c>
      <c r="G93" s="5">
        <v>15000</v>
      </c>
      <c r="H93" s="5">
        <v>1219</v>
      </c>
      <c r="I93" s="5">
        <v>19500</v>
      </c>
      <c r="J93">
        <v>87.62</v>
      </c>
      <c r="K93" s="5">
        <v>9810</v>
      </c>
      <c r="L93" s="5">
        <v>19500</v>
      </c>
      <c r="M93" s="5">
        <v>9690</v>
      </c>
      <c r="N93" s="5">
        <v>9810</v>
      </c>
      <c r="O93" t="s">
        <v>568</v>
      </c>
      <c r="P93" s="5">
        <v>1000</v>
      </c>
      <c r="Q93" t="str">
        <f>IF(Table4[[#This Row],[Current Arrears + Debit]]&lt;=5000,"Less_than_5000","Greater_than_5000")</f>
        <v>Greater_than_5000</v>
      </c>
      <c r="R93" t="str">
        <f>IF(Table4[[#This Row],[Full Balance]]=Table4[[#This Row],[Current Arrears + Debit]],"OC","Active")</f>
        <v>OC</v>
      </c>
    </row>
    <row r="94" spans="1:18" x14ac:dyDescent="0.3">
      <c r="A94" t="s">
        <v>922</v>
      </c>
      <c r="B94" t="s">
        <v>551</v>
      </c>
      <c r="C94" t="s">
        <v>923</v>
      </c>
      <c r="D94" t="s">
        <v>4909</v>
      </c>
      <c r="E94" t="s">
        <v>17</v>
      </c>
      <c r="F94" t="s">
        <v>914</v>
      </c>
      <c r="G94" s="5">
        <v>15000</v>
      </c>
      <c r="H94" s="5">
        <v>1219</v>
      </c>
      <c r="I94" s="5">
        <v>19500</v>
      </c>
      <c r="J94">
        <v>85.98</v>
      </c>
      <c r="K94" s="5">
        <v>7810</v>
      </c>
      <c r="L94" s="5">
        <v>19500</v>
      </c>
      <c r="M94" s="5">
        <v>11690</v>
      </c>
      <c r="N94" s="5">
        <v>7810</v>
      </c>
      <c r="O94" t="s">
        <v>568</v>
      </c>
      <c r="P94" s="5">
        <v>1000</v>
      </c>
      <c r="Q94" t="str">
        <f>IF(Table4[[#This Row],[Current Arrears + Debit]]&lt;=5000,"Less_than_5000","Greater_than_5000")</f>
        <v>Greater_than_5000</v>
      </c>
      <c r="R94" t="str">
        <f>IF(Table4[[#This Row],[Full Balance]]=Table4[[#This Row],[Current Arrears + Debit]],"OC","Active")</f>
        <v>OC</v>
      </c>
    </row>
    <row r="95" spans="1:18" x14ac:dyDescent="0.3">
      <c r="A95" t="s">
        <v>929</v>
      </c>
      <c r="B95" t="s">
        <v>363</v>
      </c>
      <c r="C95" t="s">
        <v>930</v>
      </c>
      <c r="D95" t="s">
        <v>4910</v>
      </c>
      <c r="E95" t="s">
        <v>22</v>
      </c>
      <c r="F95" t="s">
        <v>936</v>
      </c>
      <c r="G95" s="5">
        <v>25000</v>
      </c>
      <c r="H95" s="5">
        <v>1750</v>
      </c>
      <c r="I95" s="5">
        <v>35000</v>
      </c>
      <c r="J95">
        <v>89.03</v>
      </c>
      <c r="K95" s="5">
        <v>23300</v>
      </c>
      <c r="L95" s="5">
        <v>35000</v>
      </c>
      <c r="M95" s="5">
        <v>11700</v>
      </c>
      <c r="N95" s="5">
        <v>23300</v>
      </c>
      <c r="O95" t="s">
        <v>937</v>
      </c>
      <c r="P95">
        <v>700</v>
      </c>
      <c r="Q95" t="str">
        <f>IF(Table4[[#This Row],[Current Arrears + Debit]]&lt;=5000,"Less_than_5000","Greater_than_5000")</f>
        <v>Greater_than_5000</v>
      </c>
      <c r="R95" t="str">
        <f>IF(Table4[[#This Row],[Full Balance]]=Table4[[#This Row],[Current Arrears + Debit]],"OC","Active")</f>
        <v>OC</v>
      </c>
    </row>
    <row r="96" spans="1:18" x14ac:dyDescent="0.3">
      <c r="A96" t="s">
        <v>938</v>
      </c>
      <c r="B96" t="s">
        <v>939</v>
      </c>
      <c r="C96" t="s">
        <v>940</v>
      </c>
      <c r="D96" t="s">
        <v>4911</v>
      </c>
      <c r="E96" t="s">
        <v>22</v>
      </c>
      <c r="F96" t="s">
        <v>947</v>
      </c>
      <c r="G96" s="5">
        <v>25000</v>
      </c>
      <c r="H96" s="5">
        <v>1750</v>
      </c>
      <c r="I96" s="5">
        <v>35000</v>
      </c>
      <c r="J96">
        <v>82.77</v>
      </c>
      <c r="K96" s="5">
        <v>13850</v>
      </c>
      <c r="L96" s="5">
        <v>35000</v>
      </c>
      <c r="M96" s="5">
        <v>21150</v>
      </c>
      <c r="N96" s="5">
        <v>13850</v>
      </c>
      <c r="O96" t="s">
        <v>948</v>
      </c>
      <c r="P96" s="5">
        <v>1000</v>
      </c>
      <c r="Q96" t="str">
        <f>IF(Table4[[#This Row],[Current Arrears + Debit]]&lt;=5000,"Less_than_5000","Greater_than_5000")</f>
        <v>Greater_than_5000</v>
      </c>
      <c r="R96" t="str">
        <f>IF(Table4[[#This Row],[Full Balance]]=Table4[[#This Row],[Current Arrears + Debit]],"OC","Active")</f>
        <v>OC</v>
      </c>
    </row>
    <row r="97" spans="1:18" x14ac:dyDescent="0.3">
      <c r="A97" t="s">
        <v>949</v>
      </c>
      <c r="B97" t="s">
        <v>950</v>
      </c>
      <c r="C97" t="s">
        <v>951</v>
      </c>
      <c r="D97" t="s">
        <v>4912</v>
      </c>
      <c r="E97" t="s">
        <v>22</v>
      </c>
      <c r="F97" t="s">
        <v>958</v>
      </c>
      <c r="G97" s="5">
        <v>25000</v>
      </c>
      <c r="H97" s="5">
        <v>1750</v>
      </c>
      <c r="I97" s="5">
        <v>35000</v>
      </c>
      <c r="J97">
        <v>87.41</v>
      </c>
      <c r="K97" s="5">
        <v>23720</v>
      </c>
      <c r="L97" s="5">
        <v>35000</v>
      </c>
      <c r="M97" s="5">
        <v>11280</v>
      </c>
      <c r="N97" s="5">
        <v>23720</v>
      </c>
      <c r="O97" t="s">
        <v>283</v>
      </c>
      <c r="P97" s="5">
        <v>1000</v>
      </c>
      <c r="Q97" t="str">
        <f>IF(Table4[[#This Row],[Current Arrears + Debit]]&lt;=5000,"Less_than_5000","Greater_than_5000")</f>
        <v>Greater_than_5000</v>
      </c>
      <c r="R97" t="str">
        <f>IF(Table4[[#This Row],[Full Balance]]=Table4[[#This Row],[Current Arrears + Debit]],"OC","Active")</f>
        <v>OC</v>
      </c>
    </row>
    <row r="98" spans="1:18" x14ac:dyDescent="0.3">
      <c r="A98" t="s">
        <v>959</v>
      </c>
      <c r="B98" t="s">
        <v>617</v>
      </c>
      <c r="C98" t="s">
        <v>960</v>
      </c>
      <c r="D98" t="s">
        <v>4913</v>
      </c>
      <c r="E98" t="s">
        <v>22</v>
      </c>
      <c r="F98" t="s">
        <v>215</v>
      </c>
      <c r="G98" s="5">
        <v>25000</v>
      </c>
      <c r="H98" s="5">
        <v>1750</v>
      </c>
      <c r="I98" s="5">
        <v>35000</v>
      </c>
      <c r="J98">
        <v>83.57</v>
      </c>
      <c r="K98" s="5">
        <v>17500</v>
      </c>
      <c r="L98" s="5">
        <v>35000</v>
      </c>
      <c r="M98" s="5">
        <v>17500</v>
      </c>
      <c r="N98" s="5">
        <v>17500</v>
      </c>
      <c r="O98" t="s">
        <v>967</v>
      </c>
      <c r="P98" s="5">
        <v>1000</v>
      </c>
      <c r="Q98" t="str">
        <f>IF(Table4[[#This Row],[Current Arrears + Debit]]&lt;=5000,"Less_than_5000","Greater_than_5000")</f>
        <v>Greater_than_5000</v>
      </c>
      <c r="R98" t="str">
        <f>IF(Table4[[#This Row],[Full Balance]]=Table4[[#This Row],[Current Arrears + Debit]],"OC","Active")</f>
        <v>OC</v>
      </c>
    </row>
    <row r="99" spans="1:18" x14ac:dyDescent="0.3">
      <c r="A99" t="s">
        <v>968</v>
      </c>
      <c r="B99" t="s">
        <v>186</v>
      </c>
      <c r="C99" t="s">
        <v>969</v>
      </c>
      <c r="D99" t="s">
        <v>4914</v>
      </c>
      <c r="E99" t="s">
        <v>22</v>
      </c>
      <c r="F99" t="s">
        <v>215</v>
      </c>
      <c r="G99" s="5">
        <v>25000</v>
      </c>
      <c r="H99" s="5">
        <v>1750</v>
      </c>
      <c r="I99" s="5">
        <v>35000</v>
      </c>
      <c r="J99">
        <v>81.67</v>
      </c>
      <c r="K99" s="5">
        <v>14175</v>
      </c>
      <c r="L99" s="5">
        <v>35000</v>
      </c>
      <c r="M99" s="5">
        <v>20825</v>
      </c>
      <c r="N99" s="5">
        <v>14175</v>
      </c>
      <c r="O99" t="s">
        <v>977</v>
      </c>
      <c r="P99" s="5">
        <v>2000</v>
      </c>
      <c r="Q99" t="str">
        <f>IF(Table4[[#This Row],[Current Arrears + Debit]]&lt;=5000,"Less_than_5000","Greater_than_5000")</f>
        <v>Greater_than_5000</v>
      </c>
      <c r="R99" t="str">
        <f>IF(Table4[[#This Row],[Full Balance]]=Table4[[#This Row],[Current Arrears + Debit]],"OC","Active")</f>
        <v>OC</v>
      </c>
    </row>
    <row r="100" spans="1:18" x14ac:dyDescent="0.3">
      <c r="A100" t="s">
        <v>978</v>
      </c>
      <c r="B100" t="s">
        <v>768</v>
      </c>
      <c r="C100" t="s">
        <v>979</v>
      </c>
      <c r="D100" t="s">
        <v>4915</v>
      </c>
      <c r="E100" t="s">
        <v>22</v>
      </c>
      <c r="F100" t="s">
        <v>215</v>
      </c>
      <c r="G100" s="5">
        <v>25000</v>
      </c>
      <c r="H100" s="5">
        <v>1750</v>
      </c>
      <c r="I100" s="5">
        <v>35000</v>
      </c>
      <c r="J100">
        <v>83.43</v>
      </c>
      <c r="K100" s="5">
        <v>17000</v>
      </c>
      <c r="L100" s="5">
        <v>35000</v>
      </c>
      <c r="M100" s="5">
        <v>18000</v>
      </c>
      <c r="N100" s="5">
        <v>17000</v>
      </c>
      <c r="O100" t="s">
        <v>987</v>
      </c>
      <c r="P100">
        <v>500</v>
      </c>
      <c r="Q100" t="str">
        <f>IF(Table4[[#This Row],[Current Arrears + Debit]]&lt;=5000,"Less_than_5000","Greater_than_5000")</f>
        <v>Greater_than_5000</v>
      </c>
      <c r="R100" t="str">
        <f>IF(Table4[[#This Row],[Full Balance]]=Table4[[#This Row],[Current Arrears + Debit]],"OC","Active")</f>
        <v>OC</v>
      </c>
    </row>
    <row r="101" spans="1:18" x14ac:dyDescent="0.3">
      <c r="A101" t="s">
        <v>988</v>
      </c>
      <c r="B101" t="s">
        <v>430</v>
      </c>
      <c r="C101" t="s">
        <v>989</v>
      </c>
      <c r="D101" t="s">
        <v>4916</v>
      </c>
      <c r="E101" t="s">
        <v>22</v>
      </c>
      <c r="F101" t="s">
        <v>349</v>
      </c>
      <c r="G101" s="5">
        <v>25000</v>
      </c>
      <c r="H101" s="5">
        <v>1750</v>
      </c>
      <c r="I101" s="5">
        <v>35000</v>
      </c>
      <c r="J101">
        <v>90.71</v>
      </c>
      <c r="K101" s="5">
        <v>31750</v>
      </c>
      <c r="L101" s="5">
        <v>35000</v>
      </c>
      <c r="M101" s="5">
        <v>3250</v>
      </c>
      <c r="N101" s="5">
        <v>31750</v>
      </c>
      <c r="O101" t="s">
        <v>883</v>
      </c>
      <c r="P101">
        <v>500</v>
      </c>
      <c r="Q101" t="str">
        <f>IF(Table4[[#This Row],[Current Arrears + Debit]]&lt;=5000,"Less_than_5000","Greater_than_5000")</f>
        <v>Greater_than_5000</v>
      </c>
      <c r="R101" t="str">
        <f>IF(Table4[[#This Row],[Full Balance]]=Table4[[#This Row],[Current Arrears + Debit]],"OC","Active")</f>
        <v>OC</v>
      </c>
    </row>
    <row r="102" spans="1:18" x14ac:dyDescent="0.3">
      <c r="A102" t="s">
        <v>995</v>
      </c>
      <c r="B102" t="s">
        <v>86</v>
      </c>
      <c r="C102" t="s">
        <v>996</v>
      </c>
      <c r="D102" t="s">
        <v>4917</v>
      </c>
      <c r="E102" t="s">
        <v>20</v>
      </c>
      <c r="F102" t="s">
        <v>349</v>
      </c>
      <c r="G102" s="5">
        <v>15000</v>
      </c>
      <c r="H102" s="5">
        <v>1219</v>
      </c>
      <c r="I102" s="5">
        <v>19500</v>
      </c>
      <c r="J102">
        <v>87.73</v>
      </c>
      <c r="K102" s="5">
        <v>13250</v>
      </c>
      <c r="L102" s="5">
        <v>19500</v>
      </c>
      <c r="M102" s="5">
        <v>6250</v>
      </c>
      <c r="N102" s="5">
        <v>13250</v>
      </c>
      <c r="O102" t="s">
        <v>196</v>
      </c>
      <c r="P102" s="5">
        <v>1250</v>
      </c>
      <c r="Q102" t="str">
        <f>IF(Table4[[#This Row],[Current Arrears + Debit]]&lt;=5000,"Less_than_5000","Greater_than_5000")</f>
        <v>Greater_than_5000</v>
      </c>
      <c r="R102" t="str">
        <f>IF(Table4[[#This Row],[Full Balance]]=Table4[[#This Row],[Current Arrears + Debit]],"OC","Active")</f>
        <v>OC</v>
      </c>
    </row>
    <row r="103" spans="1:18" x14ac:dyDescent="0.3">
      <c r="A103" t="s">
        <v>1003</v>
      </c>
      <c r="B103" t="s">
        <v>1004</v>
      </c>
      <c r="C103" t="s">
        <v>1005</v>
      </c>
      <c r="D103" t="s">
        <v>4918</v>
      </c>
      <c r="E103" t="s">
        <v>21</v>
      </c>
      <c r="F103" t="s">
        <v>206</v>
      </c>
      <c r="G103" s="5">
        <v>25000</v>
      </c>
      <c r="H103" s="5">
        <v>1750</v>
      </c>
      <c r="I103" s="5">
        <v>35000</v>
      </c>
      <c r="J103">
        <v>83.71</v>
      </c>
      <c r="K103" s="5">
        <v>19500</v>
      </c>
      <c r="L103" s="5">
        <v>35000</v>
      </c>
      <c r="M103" s="5">
        <v>15500</v>
      </c>
      <c r="N103" s="5">
        <v>19500</v>
      </c>
      <c r="O103" t="s">
        <v>1012</v>
      </c>
      <c r="P103">
        <v>500</v>
      </c>
      <c r="Q103" t="str">
        <f>IF(Table4[[#This Row],[Current Arrears + Debit]]&lt;=5000,"Less_than_5000","Greater_than_5000")</f>
        <v>Greater_than_5000</v>
      </c>
      <c r="R103" t="str">
        <f>IF(Table4[[#This Row],[Full Balance]]=Table4[[#This Row],[Current Arrears + Debit]],"OC","Active")</f>
        <v>OC</v>
      </c>
    </row>
    <row r="104" spans="1:18" x14ac:dyDescent="0.3">
      <c r="A104" t="s">
        <v>1013</v>
      </c>
      <c r="B104" t="s">
        <v>430</v>
      </c>
      <c r="C104" t="s">
        <v>1014</v>
      </c>
      <c r="D104" t="s">
        <v>4919</v>
      </c>
      <c r="E104" t="s">
        <v>22</v>
      </c>
      <c r="F104" t="s">
        <v>1020</v>
      </c>
      <c r="G104" s="5">
        <v>25000</v>
      </c>
      <c r="H104" s="5">
        <v>1750</v>
      </c>
      <c r="I104" s="5">
        <v>35000</v>
      </c>
      <c r="J104">
        <v>80.83</v>
      </c>
      <c r="K104" s="5">
        <v>14450</v>
      </c>
      <c r="L104" s="5">
        <v>35000</v>
      </c>
      <c r="M104" s="5">
        <v>20550</v>
      </c>
      <c r="N104" s="5">
        <v>14450</v>
      </c>
      <c r="O104" t="s">
        <v>1021</v>
      </c>
      <c r="P104" s="5">
        <v>1000</v>
      </c>
      <c r="Q104" t="str">
        <f>IF(Table4[[#This Row],[Current Arrears + Debit]]&lt;=5000,"Less_than_5000","Greater_than_5000")</f>
        <v>Greater_than_5000</v>
      </c>
      <c r="R104" t="str">
        <f>IF(Table4[[#This Row],[Full Balance]]=Table4[[#This Row],[Current Arrears + Debit]],"OC","Active")</f>
        <v>OC</v>
      </c>
    </row>
    <row r="105" spans="1:18" x14ac:dyDescent="0.3">
      <c r="A105" t="s">
        <v>1022</v>
      </c>
      <c r="B105" t="s">
        <v>430</v>
      </c>
      <c r="C105" t="s">
        <v>1023</v>
      </c>
      <c r="D105" t="s">
        <v>4920</v>
      </c>
      <c r="E105" t="s">
        <v>22</v>
      </c>
      <c r="F105" t="s">
        <v>1020</v>
      </c>
      <c r="G105" s="5">
        <v>20000</v>
      </c>
      <c r="H105" s="5">
        <v>1625</v>
      </c>
      <c r="I105" s="5">
        <v>26000</v>
      </c>
      <c r="J105">
        <v>84.69</v>
      </c>
      <c r="K105" s="5">
        <v>13200</v>
      </c>
      <c r="L105" s="5">
        <v>26000</v>
      </c>
      <c r="M105" s="5">
        <v>12800</v>
      </c>
      <c r="N105" s="5">
        <v>13200</v>
      </c>
      <c r="O105" t="s">
        <v>1030</v>
      </c>
      <c r="P105">
        <v>500</v>
      </c>
      <c r="Q105" t="str">
        <f>IF(Table4[[#This Row],[Current Arrears + Debit]]&lt;=5000,"Less_than_5000","Greater_than_5000")</f>
        <v>Greater_than_5000</v>
      </c>
      <c r="R105" t="str">
        <f>IF(Table4[[#This Row],[Full Balance]]=Table4[[#This Row],[Current Arrears + Debit]],"OC","Active")</f>
        <v>OC</v>
      </c>
    </row>
    <row r="106" spans="1:18" x14ac:dyDescent="0.3">
      <c r="A106" t="s">
        <v>1031</v>
      </c>
      <c r="B106" t="s">
        <v>577</v>
      </c>
      <c r="C106" t="s">
        <v>1032</v>
      </c>
      <c r="D106" t="s">
        <v>4921</v>
      </c>
      <c r="E106" t="s">
        <v>22</v>
      </c>
      <c r="F106" t="s">
        <v>419</v>
      </c>
      <c r="G106" s="5">
        <v>25000</v>
      </c>
      <c r="H106" s="5">
        <v>1750</v>
      </c>
      <c r="I106" s="5">
        <v>35000</v>
      </c>
      <c r="J106">
        <v>82.6</v>
      </c>
      <c r="K106" s="5">
        <v>18800</v>
      </c>
      <c r="L106" s="5">
        <v>35000</v>
      </c>
      <c r="M106" s="5">
        <v>16200</v>
      </c>
      <c r="N106" s="5">
        <v>18800</v>
      </c>
      <c r="O106" t="s">
        <v>1038</v>
      </c>
      <c r="P106">
        <v>500</v>
      </c>
      <c r="Q106" t="str">
        <f>IF(Table4[[#This Row],[Current Arrears + Debit]]&lt;=5000,"Less_than_5000","Greater_than_5000")</f>
        <v>Greater_than_5000</v>
      </c>
      <c r="R106" t="str">
        <f>IF(Table4[[#This Row],[Full Balance]]=Table4[[#This Row],[Current Arrears + Debit]],"OC","Active")</f>
        <v>OC</v>
      </c>
    </row>
    <row r="107" spans="1:18" x14ac:dyDescent="0.3">
      <c r="A107" t="s">
        <v>1039</v>
      </c>
      <c r="B107" t="s">
        <v>768</v>
      </c>
      <c r="C107" t="s">
        <v>1040</v>
      </c>
      <c r="D107" t="s">
        <v>4922</v>
      </c>
      <c r="E107" t="s">
        <v>22</v>
      </c>
      <c r="F107" t="s">
        <v>184</v>
      </c>
      <c r="G107" s="5">
        <v>15000</v>
      </c>
      <c r="H107" s="5">
        <v>1219</v>
      </c>
      <c r="I107" s="5">
        <v>19500</v>
      </c>
      <c r="J107">
        <v>76.45</v>
      </c>
      <c r="K107">
        <v>900</v>
      </c>
      <c r="L107" s="5">
        <v>19500</v>
      </c>
      <c r="M107" s="5">
        <v>18600</v>
      </c>
      <c r="N107">
        <v>900</v>
      </c>
      <c r="O107" t="s">
        <v>866</v>
      </c>
      <c r="P107">
        <v>600</v>
      </c>
      <c r="Q107" t="str">
        <f>IF(Table4[[#This Row],[Current Arrears + Debit]]&lt;=5000,"Less_than_5000","Greater_than_5000")</f>
        <v>Less_than_5000</v>
      </c>
      <c r="R107" t="str">
        <f>IF(Table4[[#This Row],[Full Balance]]=Table4[[#This Row],[Current Arrears + Debit]],"OC","Active")</f>
        <v>OC</v>
      </c>
    </row>
    <row r="108" spans="1:18" x14ac:dyDescent="0.3">
      <c r="A108" t="s">
        <v>1044</v>
      </c>
      <c r="B108" t="s">
        <v>779</v>
      </c>
      <c r="C108" t="s">
        <v>1045</v>
      </c>
      <c r="D108" t="s">
        <v>4923</v>
      </c>
      <c r="E108" t="s">
        <v>21</v>
      </c>
      <c r="F108" t="s">
        <v>1051</v>
      </c>
      <c r="G108" s="5">
        <v>25000</v>
      </c>
      <c r="H108" s="5">
        <v>1750</v>
      </c>
      <c r="I108" s="5">
        <v>35000</v>
      </c>
      <c r="J108">
        <v>75.599999999999994</v>
      </c>
      <c r="K108" s="5">
        <v>7050</v>
      </c>
      <c r="L108" s="5">
        <v>35000</v>
      </c>
      <c r="M108" s="5">
        <v>27950</v>
      </c>
      <c r="N108" s="5">
        <v>7050</v>
      </c>
      <c r="O108" t="s">
        <v>1052</v>
      </c>
      <c r="P108">
        <v>500</v>
      </c>
      <c r="Q108" t="str">
        <f>IF(Table4[[#This Row],[Current Arrears + Debit]]&lt;=5000,"Less_than_5000","Greater_than_5000")</f>
        <v>Greater_than_5000</v>
      </c>
      <c r="R108" t="str">
        <f>IF(Table4[[#This Row],[Full Balance]]=Table4[[#This Row],[Current Arrears + Debit]],"OC","Active")</f>
        <v>OC</v>
      </c>
    </row>
    <row r="109" spans="1:18" x14ac:dyDescent="0.3">
      <c r="A109" t="s">
        <v>1053</v>
      </c>
      <c r="B109" t="s">
        <v>779</v>
      </c>
      <c r="C109" t="s">
        <v>1054</v>
      </c>
      <c r="D109" t="s">
        <v>4924</v>
      </c>
      <c r="E109" t="s">
        <v>21</v>
      </c>
      <c r="F109" t="s">
        <v>1051</v>
      </c>
      <c r="G109" s="5">
        <v>25000</v>
      </c>
      <c r="H109" s="5">
        <v>1750</v>
      </c>
      <c r="I109" s="5">
        <v>35000</v>
      </c>
      <c r="J109">
        <v>82.71</v>
      </c>
      <c r="K109" s="5">
        <v>19500</v>
      </c>
      <c r="L109" s="5">
        <v>35000</v>
      </c>
      <c r="M109" s="5">
        <v>15500</v>
      </c>
      <c r="N109" s="5">
        <v>19500</v>
      </c>
      <c r="O109" t="s">
        <v>1059</v>
      </c>
      <c r="P109">
        <v>250</v>
      </c>
      <c r="Q109" t="str">
        <f>IF(Table4[[#This Row],[Current Arrears + Debit]]&lt;=5000,"Less_than_5000","Greater_than_5000")</f>
        <v>Greater_than_5000</v>
      </c>
      <c r="R109" t="str">
        <f>IF(Table4[[#This Row],[Full Balance]]=Table4[[#This Row],[Current Arrears + Debit]],"OC","Active")</f>
        <v>OC</v>
      </c>
    </row>
    <row r="110" spans="1:18" x14ac:dyDescent="0.3">
      <c r="A110" t="s">
        <v>1060</v>
      </c>
      <c r="B110" t="s">
        <v>1061</v>
      </c>
      <c r="C110" t="s">
        <v>1062</v>
      </c>
      <c r="D110" t="s">
        <v>4925</v>
      </c>
      <c r="E110" t="s">
        <v>22</v>
      </c>
      <c r="F110" t="s">
        <v>669</v>
      </c>
      <c r="G110" s="5">
        <v>25000</v>
      </c>
      <c r="H110" s="5">
        <v>2063</v>
      </c>
      <c r="I110" s="5">
        <v>33000</v>
      </c>
      <c r="J110">
        <v>81.58</v>
      </c>
      <c r="K110" s="5">
        <v>18000</v>
      </c>
      <c r="L110" s="5">
        <v>33000</v>
      </c>
      <c r="M110" s="5">
        <v>15000</v>
      </c>
      <c r="N110" s="5">
        <v>18000</v>
      </c>
      <c r="O110" t="s">
        <v>1069</v>
      </c>
      <c r="P110">
        <v>0</v>
      </c>
      <c r="Q110" t="str">
        <f>IF(Table4[[#This Row],[Current Arrears + Debit]]&lt;=5000,"Less_than_5000","Greater_than_5000")</f>
        <v>Greater_than_5000</v>
      </c>
      <c r="R110" t="str">
        <f>IF(Table4[[#This Row],[Full Balance]]=Table4[[#This Row],[Current Arrears + Debit]],"OC","Active")</f>
        <v>OC</v>
      </c>
    </row>
    <row r="111" spans="1:18" x14ac:dyDescent="0.3">
      <c r="A111" t="s">
        <v>1070</v>
      </c>
      <c r="B111" t="s">
        <v>768</v>
      </c>
      <c r="C111" t="s">
        <v>1071</v>
      </c>
      <c r="D111" t="s">
        <v>4926</v>
      </c>
      <c r="E111" t="s">
        <v>22</v>
      </c>
      <c r="F111" t="s">
        <v>1079</v>
      </c>
      <c r="G111" s="5">
        <v>25000</v>
      </c>
      <c r="H111" s="5">
        <v>1750</v>
      </c>
      <c r="I111" s="5">
        <v>35000</v>
      </c>
      <c r="J111">
        <v>75.63</v>
      </c>
      <c r="K111" s="5">
        <v>15600</v>
      </c>
      <c r="L111" s="5">
        <v>35000</v>
      </c>
      <c r="M111" s="5">
        <v>19400</v>
      </c>
      <c r="N111" s="5">
        <v>15600</v>
      </c>
      <c r="O111" t="s">
        <v>1080</v>
      </c>
      <c r="P111" s="5">
        <v>1500</v>
      </c>
      <c r="Q111" t="str">
        <f>IF(Table4[[#This Row],[Current Arrears + Debit]]&lt;=5000,"Less_than_5000","Greater_than_5000")</f>
        <v>Greater_than_5000</v>
      </c>
      <c r="R111" t="str">
        <f>IF(Table4[[#This Row],[Full Balance]]=Table4[[#This Row],[Current Arrears + Debit]],"OC","Active")</f>
        <v>OC</v>
      </c>
    </row>
    <row r="112" spans="1:18" x14ac:dyDescent="0.3">
      <c r="A112" t="s">
        <v>1081</v>
      </c>
      <c r="B112" t="s">
        <v>1082</v>
      </c>
      <c r="C112" t="s">
        <v>1083</v>
      </c>
      <c r="D112" t="s">
        <v>4927</v>
      </c>
      <c r="E112" t="s">
        <v>10</v>
      </c>
      <c r="F112" t="s">
        <v>1079</v>
      </c>
      <c r="G112" s="5">
        <v>20000</v>
      </c>
      <c r="H112" s="5">
        <v>1625</v>
      </c>
      <c r="I112" s="5">
        <v>26000</v>
      </c>
      <c r="J112">
        <v>76.56</v>
      </c>
      <c r="K112" s="5">
        <v>7875</v>
      </c>
      <c r="L112" s="5">
        <v>26000</v>
      </c>
      <c r="M112" s="5">
        <v>18125</v>
      </c>
      <c r="N112" s="5">
        <v>7875</v>
      </c>
      <c r="O112" t="s">
        <v>1090</v>
      </c>
      <c r="P112" s="5">
        <v>3300</v>
      </c>
      <c r="Q112" t="str">
        <f>IF(Table4[[#This Row],[Current Arrears + Debit]]&lt;=5000,"Less_than_5000","Greater_than_5000")</f>
        <v>Greater_than_5000</v>
      </c>
      <c r="R112" t="str">
        <f>IF(Table4[[#This Row],[Full Balance]]=Table4[[#This Row],[Current Arrears + Debit]],"OC","Active")</f>
        <v>OC</v>
      </c>
    </row>
    <row r="113" spans="1:18" x14ac:dyDescent="0.3">
      <c r="A113" t="s">
        <v>1091</v>
      </c>
      <c r="B113" t="s">
        <v>1092</v>
      </c>
      <c r="C113" t="s">
        <v>1093</v>
      </c>
      <c r="D113" t="s">
        <v>4928</v>
      </c>
      <c r="E113" t="s">
        <v>24</v>
      </c>
      <c r="F113" t="s">
        <v>1101</v>
      </c>
      <c r="G113" s="5">
        <v>15000</v>
      </c>
      <c r="H113" s="5">
        <v>1219</v>
      </c>
      <c r="I113" s="5">
        <v>19500</v>
      </c>
      <c r="J113">
        <v>80.42</v>
      </c>
      <c r="K113" s="5">
        <v>11830</v>
      </c>
      <c r="L113" s="5">
        <v>19500</v>
      </c>
      <c r="M113" s="5">
        <v>7670</v>
      </c>
      <c r="N113" s="5">
        <v>11830</v>
      </c>
      <c r="O113" t="s">
        <v>1102</v>
      </c>
      <c r="P113">
        <v>100</v>
      </c>
      <c r="Q113" t="str">
        <f>IF(Table4[[#This Row],[Current Arrears + Debit]]&lt;=5000,"Less_than_5000","Greater_than_5000")</f>
        <v>Greater_than_5000</v>
      </c>
      <c r="R113" t="str">
        <f>IF(Table4[[#This Row],[Full Balance]]=Table4[[#This Row],[Current Arrears + Debit]],"OC","Active")</f>
        <v>OC</v>
      </c>
    </row>
    <row r="114" spans="1:18" x14ac:dyDescent="0.3">
      <c r="A114" t="s">
        <v>1103</v>
      </c>
      <c r="B114" t="s">
        <v>716</v>
      </c>
      <c r="C114" t="s">
        <v>1104</v>
      </c>
      <c r="D114" t="s">
        <v>4929</v>
      </c>
      <c r="E114" t="s">
        <v>20</v>
      </c>
      <c r="F114" t="s">
        <v>1110</v>
      </c>
      <c r="G114" s="5">
        <v>25000</v>
      </c>
      <c r="H114" s="5">
        <v>1750</v>
      </c>
      <c r="I114" s="5">
        <v>35000</v>
      </c>
      <c r="J114">
        <v>77.97</v>
      </c>
      <c r="K114" s="5">
        <v>26450</v>
      </c>
      <c r="L114" s="5">
        <v>35000</v>
      </c>
      <c r="M114" s="5">
        <v>8550</v>
      </c>
      <c r="N114" s="5">
        <v>26450</v>
      </c>
      <c r="O114" t="s">
        <v>1111</v>
      </c>
      <c r="P114" s="5">
        <v>1750</v>
      </c>
      <c r="Q114" t="str">
        <f>IF(Table4[[#This Row],[Current Arrears + Debit]]&lt;=5000,"Less_than_5000","Greater_than_5000")</f>
        <v>Greater_than_5000</v>
      </c>
      <c r="R114" t="str">
        <f>IF(Table4[[#This Row],[Full Balance]]=Table4[[#This Row],[Current Arrears + Debit]],"OC","Active")</f>
        <v>OC</v>
      </c>
    </row>
    <row r="115" spans="1:18" x14ac:dyDescent="0.3">
      <c r="A115" t="s">
        <v>1112</v>
      </c>
      <c r="B115" t="s">
        <v>1113</v>
      </c>
      <c r="C115" t="s">
        <v>1114</v>
      </c>
      <c r="D115" t="s">
        <v>4930</v>
      </c>
      <c r="E115" t="s">
        <v>22</v>
      </c>
      <c r="F115" t="s">
        <v>1121</v>
      </c>
      <c r="G115" s="5">
        <v>25000</v>
      </c>
      <c r="H115" s="5">
        <v>1750</v>
      </c>
      <c r="I115" s="5">
        <v>35000</v>
      </c>
      <c r="J115">
        <v>69.14</v>
      </c>
      <c r="K115" s="5">
        <v>11250</v>
      </c>
      <c r="L115" s="5">
        <v>35000</v>
      </c>
      <c r="M115" s="5">
        <v>23750</v>
      </c>
      <c r="N115" s="5">
        <v>11250</v>
      </c>
      <c r="O115" t="s">
        <v>283</v>
      </c>
      <c r="P115">
        <v>500</v>
      </c>
      <c r="Q115" t="str">
        <f>IF(Table4[[#This Row],[Current Arrears + Debit]]&lt;=5000,"Less_than_5000","Greater_than_5000")</f>
        <v>Greater_than_5000</v>
      </c>
      <c r="R115" t="str">
        <f>IF(Table4[[#This Row],[Full Balance]]=Table4[[#This Row],[Current Arrears + Debit]],"OC","Active")</f>
        <v>OC</v>
      </c>
    </row>
    <row r="116" spans="1:18" x14ac:dyDescent="0.3">
      <c r="A116" t="s">
        <v>1122</v>
      </c>
      <c r="B116" t="s">
        <v>1123</v>
      </c>
      <c r="C116" t="s">
        <v>1124</v>
      </c>
      <c r="D116" t="s">
        <v>4931</v>
      </c>
      <c r="E116" t="s">
        <v>10</v>
      </c>
      <c r="F116" t="s">
        <v>1131</v>
      </c>
      <c r="G116" s="5">
        <v>20000</v>
      </c>
      <c r="H116" s="5">
        <v>1625</v>
      </c>
      <c r="I116" s="5">
        <v>26000</v>
      </c>
      <c r="J116">
        <v>73.650000000000006</v>
      </c>
      <c r="K116" s="5">
        <v>11500</v>
      </c>
      <c r="L116" s="5">
        <v>26000</v>
      </c>
      <c r="M116" s="5">
        <v>14500</v>
      </c>
      <c r="N116" s="5">
        <v>11500</v>
      </c>
      <c r="O116" t="s">
        <v>1132</v>
      </c>
      <c r="P116" s="5">
        <v>1000</v>
      </c>
      <c r="Q116" t="str">
        <f>IF(Table4[[#This Row],[Current Arrears + Debit]]&lt;=5000,"Less_than_5000","Greater_than_5000")</f>
        <v>Greater_than_5000</v>
      </c>
      <c r="R116" t="str">
        <f>IF(Table4[[#This Row],[Full Balance]]=Table4[[#This Row],[Current Arrears + Debit]],"OC","Active")</f>
        <v>OC</v>
      </c>
    </row>
    <row r="117" spans="1:18" x14ac:dyDescent="0.3">
      <c r="A117" t="s">
        <v>1133</v>
      </c>
      <c r="B117" t="s">
        <v>1123</v>
      </c>
      <c r="C117" t="s">
        <v>1134</v>
      </c>
      <c r="D117" t="s">
        <v>4932</v>
      </c>
      <c r="E117" t="s">
        <v>10</v>
      </c>
      <c r="F117" t="s">
        <v>1131</v>
      </c>
      <c r="G117" s="5">
        <v>20000</v>
      </c>
      <c r="H117" s="5">
        <v>1625</v>
      </c>
      <c r="I117" s="5">
        <v>26000</v>
      </c>
      <c r="J117">
        <v>67.56</v>
      </c>
      <c r="K117" s="5">
        <v>1600</v>
      </c>
      <c r="L117" s="5">
        <v>26000</v>
      </c>
      <c r="M117" s="5">
        <v>24400</v>
      </c>
      <c r="N117" s="5">
        <v>1600</v>
      </c>
      <c r="O117" t="s">
        <v>1142</v>
      </c>
      <c r="P117">
        <v>500</v>
      </c>
      <c r="Q117" t="str">
        <f>IF(Table4[[#This Row],[Current Arrears + Debit]]&lt;=5000,"Less_than_5000","Greater_than_5000")</f>
        <v>Less_than_5000</v>
      </c>
      <c r="R117" t="str">
        <f>IF(Table4[[#This Row],[Full Balance]]=Table4[[#This Row],[Current Arrears + Debit]],"OC","Active")</f>
        <v>OC</v>
      </c>
    </row>
    <row r="118" spans="1:18" x14ac:dyDescent="0.3">
      <c r="A118" t="s">
        <v>1143</v>
      </c>
      <c r="B118" t="s">
        <v>1144</v>
      </c>
      <c r="C118" t="s">
        <v>1145</v>
      </c>
      <c r="D118" t="s">
        <v>4933</v>
      </c>
      <c r="E118" t="s">
        <v>20</v>
      </c>
      <c r="F118" t="s">
        <v>1152</v>
      </c>
      <c r="G118" s="5">
        <v>20000</v>
      </c>
      <c r="H118" s="5">
        <v>1625</v>
      </c>
      <c r="I118" s="5">
        <v>26000</v>
      </c>
      <c r="J118">
        <v>69.680000000000007</v>
      </c>
      <c r="K118" s="5">
        <v>8075</v>
      </c>
      <c r="L118" s="5">
        <v>26000</v>
      </c>
      <c r="M118" s="5">
        <v>17925</v>
      </c>
      <c r="N118" s="5">
        <v>8075</v>
      </c>
      <c r="O118" t="s">
        <v>714</v>
      </c>
      <c r="P118" s="5">
        <v>1650</v>
      </c>
      <c r="Q118" t="str">
        <f>IF(Table4[[#This Row],[Current Arrears + Debit]]&lt;=5000,"Less_than_5000","Greater_than_5000")</f>
        <v>Greater_than_5000</v>
      </c>
      <c r="R118" t="str">
        <f>IF(Table4[[#This Row],[Full Balance]]=Table4[[#This Row],[Current Arrears + Debit]],"OC","Active")</f>
        <v>OC</v>
      </c>
    </row>
    <row r="119" spans="1:18" x14ac:dyDescent="0.3">
      <c r="A119" t="s">
        <v>1153</v>
      </c>
      <c r="B119" t="s">
        <v>1154</v>
      </c>
      <c r="C119" t="s">
        <v>1155</v>
      </c>
      <c r="D119" t="s">
        <v>4934</v>
      </c>
      <c r="E119" t="s">
        <v>21</v>
      </c>
      <c r="F119" t="s">
        <v>1163</v>
      </c>
      <c r="G119" s="5">
        <v>25000</v>
      </c>
      <c r="H119" s="5">
        <v>1750</v>
      </c>
      <c r="I119" s="5">
        <v>35000</v>
      </c>
      <c r="J119">
        <v>72.91</v>
      </c>
      <c r="K119" s="5">
        <v>19850</v>
      </c>
      <c r="L119" s="5">
        <v>35000</v>
      </c>
      <c r="M119" s="5">
        <v>15150</v>
      </c>
      <c r="N119" s="5">
        <v>19850</v>
      </c>
      <c r="O119" t="s">
        <v>714</v>
      </c>
      <c r="P119" s="5">
        <v>1650</v>
      </c>
      <c r="Q119" t="str">
        <f>IF(Table4[[#This Row],[Current Arrears + Debit]]&lt;=5000,"Less_than_5000","Greater_than_5000")</f>
        <v>Greater_than_5000</v>
      </c>
      <c r="R119" t="str">
        <f>IF(Table4[[#This Row],[Full Balance]]=Table4[[#This Row],[Current Arrears + Debit]],"OC","Active")</f>
        <v>OC</v>
      </c>
    </row>
    <row r="120" spans="1:18" x14ac:dyDescent="0.3">
      <c r="A120" t="s">
        <v>1164</v>
      </c>
      <c r="B120" t="s">
        <v>1123</v>
      </c>
      <c r="C120" t="s">
        <v>1165</v>
      </c>
      <c r="D120" t="s">
        <v>4935</v>
      </c>
      <c r="E120" t="s">
        <v>10</v>
      </c>
      <c r="F120" t="s">
        <v>1163</v>
      </c>
      <c r="G120" s="5">
        <v>20000</v>
      </c>
      <c r="H120" s="5">
        <v>1625</v>
      </c>
      <c r="I120" s="5">
        <v>26000</v>
      </c>
      <c r="J120">
        <v>74.739999999999995</v>
      </c>
      <c r="K120" s="5">
        <v>14900</v>
      </c>
      <c r="L120" s="5">
        <v>26000</v>
      </c>
      <c r="M120" s="5">
        <v>11100</v>
      </c>
      <c r="N120" s="5">
        <v>14900</v>
      </c>
      <c r="O120" t="s">
        <v>1173</v>
      </c>
      <c r="P120" s="5">
        <v>1000</v>
      </c>
      <c r="Q120" t="str">
        <f>IF(Table4[[#This Row],[Current Arrears + Debit]]&lt;=5000,"Less_than_5000","Greater_than_5000")</f>
        <v>Greater_than_5000</v>
      </c>
      <c r="R120" t="str">
        <f>IF(Table4[[#This Row],[Full Balance]]=Table4[[#This Row],[Current Arrears + Debit]],"OC","Active")</f>
        <v>OC</v>
      </c>
    </row>
    <row r="121" spans="1:18" x14ac:dyDescent="0.3">
      <c r="A121" t="s">
        <v>1174</v>
      </c>
      <c r="B121" t="s">
        <v>1175</v>
      </c>
      <c r="C121" t="s">
        <v>1176</v>
      </c>
      <c r="D121" t="s">
        <v>4936</v>
      </c>
      <c r="E121" t="s">
        <v>17</v>
      </c>
      <c r="F121" t="s">
        <v>1183</v>
      </c>
      <c r="G121" s="5">
        <v>20000</v>
      </c>
      <c r="H121" s="5">
        <v>1625</v>
      </c>
      <c r="I121" s="5">
        <v>26000</v>
      </c>
      <c r="J121">
        <v>73.86</v>
      </c>
      <c r="K121" s="5">
        <v>14625</v>
      </c>
      <c r="L121" s="5">
        <v>26000</v>
      </c>
      <c r="M121" s="5">
        <v>11375</v>
      </c>
      <c r="N121" s="5">
        <v>14625</v>
      </c>
      <c r="O121" t="s">
        <v>1184</v>
      </c>
      <c r="P121" s="5">
        <v>1625</v>
      </c>
      <c r="Q121" t="str">
        <f>IF(Table4[[#This Row],[Current Arrears + Debit]]&lt;=5000,"Less_than_5000","Greater_than_5000")</f>
        <v>Greater_than_5000</v>
      </c>
      <c r="R121" t="str">
        <f>IF(Table4[[#This Row],[Full Balance]]=Table4[[#This Row],[Current Arrears + Debit]],"OC","Active")</f>
        <v>OC</v>
      </c>
    </row>
    <row r="122" spans="1:18" x14ac:dyDescent="0.3">
      <c r="A122" t="s">
        <v>1185</v>
      </c>
      <c r="B122" t="s">
        <v>1186</v>
      </c>
      <c r="C122" t="s">
        <v>1187</v>
      </c>
      <c r="D122" t="s">
        <v>4937</v>
      </c>
      <c r="E122" t="s">
        <v>10</v>
      </c>
      <c r="F122" t="s">
        <v>568</v>
      </c>
      <c r="G122" s="5">
        <v>20000</v>
      </c>
      <c r="H122" s="5">
        <v>1625</v>
      </c>
      <c r="I122" s="5">
        <v>26000</v>
      </c>
      <c r="J122">
        <v>73.83</v>
      </c>
      <c r="K122" s="5">
        <v>16200</v>
      </c>
      <c r="L122" s="5">
        <v>26000</v>
      </c>
      <c r="M122" s="5">
        <v>9800</v>
      </c>
      <c r="N122" s="5">
        <v>16200</v>
      </c>
      <c r="O122" t="s">
        <v>1195</v>
      </c>
      <c r="P122" s="5">
        <v>2000</v>
      </c>
      <c r="Q122" t="str">
        <f>IF(Table4[[#This Row],[Current Arrears + Debit]]&lt;=5000,"Less_than_5000","Greater_than_5000")</f>
        <v>Greater_than_5000</v>
      </c>
      <c r="R122" t="str">
        <f>IF(Table4[[#This Row],[Full Balance]]=Table4[[#This Row],[Current Arrears + Debit]],"OC","Active")</f>
        <v>OC</v>
      </c>
    </row>
    <row r="123" spans="1:18" x14ac:dyDescent="0.3">
      <c r="A123" t="s">
        <v>1196</v>
      </c>
      <c r="B123" t="s">
        <v>1186</v>
      </c>
      <c r="C123" t="s">
        <v>1197</v>
      </c>
      <c r="D123" t="s">
        <v>4938</v>
      </c>
      <c r="E123" t="s">
        <v>10</v>
      </c>
      <c r="F123" t="s">
        <v>568</v>
      </c>
      <c r="G123" s="5">
        <v>20000</v>
      </c>
      <c r="H123" s="5">
        <v>1625</v>
      </c>
      <c r="I123" s="5">
        <v>26000</v>
      </c>
      <c r="J123">
        <v>74.47</v>
      </c>
      <c r="K123" s="5">
        <v>17250</v>
      </c>
      <c r="L123" s="5">
        <v>26000</v>
      </c>
      <c r="M123" s="5">
        <v>8750</v>
      </c>
      <c r="N123" s="5">
        <v>17250</v>
      </c>
      <c r="O123" t="s">
        <v>1204</v>
      </c>
      <c r="P123" s="5">
        <v>2000</v>
      </c>
      <c r="Q123" t="str">
        <f>IF(Table4[[#This Row],[Current Arrears + Debit]]&lt;=5000,"Less_than_5000","Greater_than_5000")</f>
        <v>Greater_than_5000</v>
      </c>
      <c r="R123" t="str">
        <f>IF(Table4[[#This Row],[Full Balance]]=Table4[[#This Row],[Current Arrears + Debit]],"OC","Active")</f>
        <v>OC</v>
      </c>
    </row>
    <row r="124" spans="1:18" x14ac:dyDescent="0.3">
      <c r="A124" t="s">
        <v>1205</v>
      </c>
      <c r="B124" t="s">
        <v>1092</v>
      </c>
      <c r="C124" t="s">
        <v>1206</v>
      </c>
      <c r="D124" t="s">
        <v>4939</v>
      </c>
      <c r="E124" t="s">
        <v>24</v>
      </c>
      <c r="F124" t="s">
        <v>568</v>
      </c>
      <c r="G124" s="5">
        <v>25000</v>
      </c>
      <c r="H124" s="5">
        <v>2063</v>
      </c>
      <c r="I124" s="5">
        <v>33000</v>
      </c>
      <c r="J124">
        <v>71.010000000000005</v>
      </c>
      <c r="K124" s="5">
        <v>15050</v>
      </c>
      <c r="L124" s="5">
        <v>33000</v>
      </c>
      <c r="M124" s="5">
        <v>17950</v>
      </c>
      <c r="N124" s="5">
        <v>15050</v>
      </c>
      <c r="O124" t="s">
        <v>1102</v>
      </c>
      <c r="P124">
        <v>100</v>
      </c>
      <c r="Q124" t="str">
        <f>IF(Table4[[#This Row],[Current Arrears + Debit]]&lt;=5000,"Less_than_5000","Greater_than_5000")</f>
        <v>Greater_than_5000</v>
      </c>
      <c r="R124" t="str">
        <f>IF(Table4[[#This Row],[Full Balance]]=Table4[[#This Row],[Current Arrears + Debit]],"OC","Active")</f>
        <v>OC</v>
      </c>
    </row>
    <row r="125" spans="1:18" x14ac:dyDescent="0.3">
      <c r="A125" t="s">
        <v>1214</v>
      </c>
      <c r="B125" t="s">
        <v>1092</v>
      </c>
      <c r="C125" t="s">
        <v>1215</v>
      </c>
      <c r="D125" t="s">
        <v>4940</v>
      </c>
      <c r="E125" t="s">
        <v>24</v>
      </c>
      <c r="F125" t="s">
        <v>568</v>
      </c>
      <c r="G125" s="5">
        <v>25000</v>
      </c>
      <c r="H125" s="5">
        <v>2063</v>
      </c>
      <c r="I125" s="5">
        <v>33000</v>
      </c>
      <c r="J125">
        <v>70.650000000000006</v>
      </c>
      <c r="K125" s="5">
        <v>14300</v>
      </c>
      <c r="L125" s="5">
        <v>33000</v>
      </c>
      <c r="M125" s="5">
        <v>18700</v>
      </c>
      <c r="N125" s="5">
        <v>14300</v>
      </c>
      <c r="O125" t="s">
        <v>1102</v>
      </c>
      <c r="P125">
        <v>100</v>
      </c>
      <c r="Q125" t="str">
        <f>IF(Table4[[#This Row],[Current Arrears + Debit]]&lt;=5000,"Less_than_5000","Greater_than_5000")</f>
        <v>Greater_than_5000</v>
      </c>
      <c r="R125" t="str">
        <f>IF(Table4[[#This Row],[Full Balance]]=Table4[[#This Row],[Current Arrears + Debit]],"OC","Active")</f>
        <v>OC</v>
      </c>
    </row>
    <row r="126" spans="1:18" x14ac:dyDescent="0.3">
      <c r="A126" t="s">
        <v>1223</v>
      </c>
      <c r="B126" t="s">
        <v>1224</v>
      </c>
      <c r="C126" t="s">
        <v>1225</v>
      </c>
      <c r="D126" t="s">
        <v>4941</v>
      </c>
      <c r="E126" t="s">
        <v>21</v>
      </c>
      <c r="F126" t="s">
        <v>445</v>
      </c>
      <c r="G126" s="5">
        <v>25000</v>
      </c>
      <c r="H126" s="5">
        <v>1750</v>
      </c>
      <c r="I126" s="5">
        <v>35000</v>
      </c>
      <c r="J126">
        <v>60.11</v>
      </c>
      <c r="K126" s="5">
        <v>2700</v>
      </c>
      <c r="L126" s="5">
        <v>35000</v>
      </c>
      <c r="M126" s="5">
        <v>32300</v>
      </c>
      <c r="N126" s="5">
        <v>2700</v>
      </c>
      <c r="O126" t="s">
        <v>1232</v>
      </c>
      <c r="P126">
        <v>500</v>
      </c>
      <c r="Q126" t="str">
        <f>IF(Table4[[#This Row],[Current Arrears + Debit]]&lt;=5000,"Less_than_5000","Greater_than_5000")</f>
        <v>Less_than_5000</v>
      </c>
      <c r="R126" t="str">
        <f>IF(Table4[[#This Row],[Full Balance]]=Table4[[#This Row],[Current Arrears + Debit]],"OC","Active")</f>
        <v>OC</v>
      </c>
    </row>
    <row r="127" spans="1:18" x14ac:dyDescent="0.3">
      <c r="A127" t="s">
        <v>1233</v>
      </c>
      <c r="B127" t="s">
        <v>1234</v>
      </c>
      <c r="C127" t="s">
        <v>1235</v>
      </c>
      <c r="D127" t="s">
        <v>4942</v>
      </c>
      <c r="E127" t="s">
        <v>35</v>
      </c>
      <c r="F127" t="s">
        <v>1242</v>
      </c>
      <c r="G127" s="5">
        <v>20000</v>
      </c>
      <c r="H127" s="5">
        <v>1625</v>
      </c>
      <c r="I127" s="5">
        <v>26000</v>
      </c>
      <c r="J127">
        <v>66.52</v>
      </c>
      <c r="K127" s="5">
        <v>5950</v>
      </c>
      <c r="L127" s="5">
        <v>26000</v>
      </c>
      <c r="M127" s="5">
        <v>20050</v>
      </c>
      <c r="N127" s="5">
        <v>5950</v>
      </c>
      <c r="O127" t="s">
        <v>1243</v>
      </c>
      <c r="P127" s="5">
        <v>1650</v>
      </c>
      <c r="Q127" t="str">
        <f>IF(Table4[[#This Row],[Current Arrears + Debit]]&lt;=5000,"Less_than_5000","Greater_than_5000")</f>
        <v>Greater_than_5000</v>
      </c>
      <c r="R127" t="str">
        <f>IF(Table4[[#This Row],[Full Balance]]=Table4[[#This Row],[Current Arrears + Debit]],"OC","Active")</f>
        <v>OC</v>
      </c>
    </row>
    <row r="128" spans="1:18" x14ac:dyDescent="0.3">
      <c r="A128" t="s">
        <v>1244</v>
      </c>
      <c r="B128" t="s">
        <v>1245</v>
      </c>
      <c r="C128" t="s">
        <v>1246</v>
      </c>
      <c r="D128" t="s">
        <v>4943</v>
      </c>
      <c r="E128" t="s">
        <v>39</v>
      </c>
      <c r="F128" t="s">
        <v>660</v>
      </c>
      <c r="G128" s="5">
        <v>20000</v>
      </c>
      <c r="H128" s="5">
        <v>1625</v>
      </c>
      <c r="I128" s="5">
        <v>26000</v>
      </c>
      <c r="J128">
        <v>65.73</v>
      </c>
      <c r="K128" s="5">
        <v>6750</v>
      </c>
      <c r="L128" s="5">
        <v>26000</v>
      </c>
      <c r="M128" s="5">
        <v>19250</v>
      </c>
      <c r="N128" s="5">
        <v>6750</v>
      </c>
      <c r="O128" t="s">
        <v>1253</v>
      </c>
      <c r="P128">
        <v>200</v>
      </c>
      <c r="Q128" t="str">
        <f>IF(Table4[[#This Row],[Current Arrears + Debit]]&lt;=5000,"Less_than_5000","Greater_than_5000")</f>
        <v>Greater_than_5000</v>
      </c>
      <c r="R128" t="str">
        <f>IF(Table4[[#This Row],[Full Balance]]=Table4[[#This Row],[Current Arrears + Debit]],"OC","Active")</f>
        <v>OC</v>
      </c>
    </row>
    <row r="129" spans="1:18" x14ac:dyDescent="0.3">
      <c r="A129" t="s">
        <v>1254</v>
      </c>
      <c r="B129" t="s">
        <v>1245</v>
      </c>
      <c r="C129" t="s">
        <v>1255</v>
      </c>
      <c r="D129" t="s">
        <v>4944</v>
      </c>
      <c r="E129" t="s">
        <v>39</v>
      </c>
      <c r="F129" t="s">
        <v>660</v>
      </c>
      <c r="G129" s="5">
        <v>20000</v>
      </c>
      <c r="H129" s="5">
        <v>1625</v>
      </c>
      <c r="I129" s="5">
        <v>26000</v>
      </c>
      <c r="J129">
        <v>65.48</v>
      </c>
      <c r="K129" s="5">
        <v>6350</v>
      </c>
      <c r="L129" s="5">
        <v>26000</v>
      </c>
      <c r="M129" s="5">
        <v>19650</v>
      </c>
      <c r="N129" s="5">
        <v>6350</v>
      </c>
      <c r="O129" t="s">
        <v>1253</v>
      </c>
      <c r="P129">
        <v>100</v>
      </c>
      <c r="Q129" t="str">
        <f>IF(Table4[[#This Row],[Current Arrears + Debit]]&lt;=5000,"Less_than_5000","Greater_than_5000")</f>
        <v>Greater_than_5000</v>
      </c>
      <c r="R129" t="str">
        <f>IF(Table4[[#This Row],[Full Balance]]=Table4[[#This Row],[Current Arrears + Debit]],"OC","Active")</f>
        <v>OC</v>
      </c>
    </row>
    <row r="130" spans="1:18" x14ac:dyDescent="0.3">
      <c r="A130" t="s">
        <v>1263</v>
      </c>
      <c r="B130" t="s">
        <v>1245</v>
      </c>
      <c r="C130" t="s">
        <v>1264</v>
      </c>
      <c r="D130" t="s">
        <v>4945</v>
      </c>
      <c r="E130" t="s">
        <v>39</v>
      </c>
      <c r="F130" t="s">
        <v>660</v>
      </c>
      <c r="G130" s="5">
        <v>20000</v>
      </c>
      <c r="H130" s="5">
        <v>1625</v>
      </c>
      <c r="I130" s="5">
        <v>26000</v>
      </c>
      <c r="J130">
        <v>66.09</v>
      </c>
      <c r="K130" s="5">
        <v>7350</v>
      </c>
      <c r="L130" s="5">
        <v>26000</v>
      </c>
      <c r="M130" s="5">
        <v>18650</v>
      </c>
      <c r="N130" s="5">
        <v>7350</v>
      </c>
      <c r="O130" t="s">
        <v>1253</v>
      </c>
      <c r="P130">
        <v>200</v>
      </c>
      <c r="Q130" t="str">
        <f>IF(Table4[[#This Row],[Current Arrears + Debit]]&lt;=5000,"Less_than_5000","Greater_than_5000")</f>
        <v>Greater_than_5000</v>
      </c>
      <c r="R130" t="str">
        <f>IF(Table4[[#This Row],[Full Balance]]=Table4[[#This Row],[Current Arrears + Debit]],"OC","Active")</f>
        <v>OC</v>
      </c>
    </row>
    <row r="131" spans="1:18" x14ac:dyDescent="0.3">
      <c r="A131" t="s">
        <v>1270</v>
      </c>
      <c r="B131" t="s">
        <v>1271</v>
      </c>
      <c r="C131" t="s">
        <v>1272</v>
      </c>
      <c r="D131" t="s">
        <v>4946</v>
      </c>
      <c r="E131" t="s">
        <v>10</v>
      </c>
      <c r="F131" t="s">
        <v>1279</v>
      </c>
      <c r="G131" s="5">
        <v>15000</v>
      </c>
      <c r="H131" s="5">
        <v>1219</v>
      </c>
      <c r="I131" s="5">
        <v>19500</v>
      </c>
      <c r="J131">
        <v>73.489999999999995</v>
      </c>
      <c r="K131" s="5">
        <v>14530</v>
      </c>
      <c r="L131" s="5">
        <v>19500</v>
      </c>
      <c r="M131" s="5">
        <v>4970</v>
      </c>
      <c r="N131" s="5">
        <v>14530</v>
      </c>
      <c r="O131" t="s">
        <v>1280</v>
      </c>
      <c r="P131" s="5">
        <v>1220</v>
      </c>
      <c r="Q131" t="str">
        <f>IF(Table4[[#This Row],[Current Arrears + Debit]]&lt;=5000,"Less_than_5000","Greater_than_5000")</f>
        <v>Greater_than_5000</v>
      </c>
      <c r="R131" t="str">
        <f>IF(Table4[[#This Row],[Full Balance]]=Table4[[#This Row],[Current Arrears + Debit]],"OC","Active")</f>
        <v>OC</v>
      </c>
    </row>
    <row r="132" spans="1:18" x14ac:dyDescent="0.3">
      <c r="A132" t="s">
        <v>1281</v>
      </c>
      <c r="B132" t="s">
        <v>1271</v>
      </c>
      <c r="C132" t="s">
        <v>1282</v>
      </c>
      <c r="D132" t="s">
        <v>4947</v>
      </c>
      <c r="E132" t="s">
        <v>10</v>
      </c>
      <c r="F132" t="s">
        <v>1279</v>
      </c>
      <c r="G132" s="5">
        <v>15000</v>
      </c>
      <c r="H132" s="5">
        <v>1219</v>
      </c>
      <c r="I132" s="5">
        <v>19500</v>
      </c>
      <c r="J132">
        <v>65.88</v>
      </c>
      <c r="K132" s="5">
        <v>5250</v>
      </c>
      <c r="L132" s="5">
        <v>19500</v>
      </c>
      <c r="M132" s="5">
        <v>14250</v>
      </c>
      <c r="N132" s="5">
        <v>5250</v>
      </c>
      <c r="O132" t="s">
        <v>1290</v>
      </c>
      <c r="P132" s="5">
        <v>1000</v>
      </c>
      <c r="Q132" t="str">
        <f>IF(Table4[[#This Row],[Current Arrears + Debit]]&lt;=5000,"Less_than_5000","Greater_than_5000")</f>
        <v>Greater_than_5000</v>
      </c>
      <c r="R132" t="str">
        <f>IF(Table4[[#This Row],[Full Balance]]=Table4[[#This Row],[Current Arrears + Debit]],"OC","Active")</f>
        <v>OC</v>
      </c>
    </row>
    <row r="133" spans="1:18" x14ac:dyDescent="0.3">
      <c r="A133" t="s">
        <v>1291</v>
      </c>
      <c r="B133" t="s">
        <v>1292</v>
      </c>
      <c r="C133" t="s">
        <v>1293</v>
      </c>
      <c r="D133" t="s">
        <v>4948</v>
      </c>
      <c r="E133" t="s">
        <v>21</v>
      </c>
      <c r="F133" t="s">
        <v>1300</v>
      </c>
      <c r="G133" s="5">
        <v>20000</v>
      </c>
      <c r="H133" s="5">
        <v>1625</v>
      </c>
      <c r="I133" s="5">
        <v>26000</v>
      </c>
      <c r="J133">
        <v>62.33</v>
      </c>
      <c r="K133" s="5">
        <v>4250</v>
      </c>
      <c r="L133" s="5">
        <v>26000</v>
      </c>
      <c r="M133" s="5">
        <v>21750</v>
      </c>
      <c r="N133" s="5">
        <v>4250</v>
      </c>
      <c r="O133" t="s">
        <v>1301</v>
      </c>
      <c r="P133" s="5">
        <v>1500</v>
      </c>
      <c r="Q133" t="str">
        <f>IF(Table4[[#This Row],[Current Arrears + Debit]]&lt;=5000,"Less_than_5000","Greater_than_5000")</f>
        <v>Less_than_5000</v>
      </c>
      <c r="R133" t="str">
        <f>IF(Table4[[#This Row],[Full Balance]]=Table4[[#This Row],[Current Arrears + Debit]],"OC","Active")</f>
        <v>OC</v>
      </c>
    </row>
    <row r="134" spans="1:18" x14ac:dyDescent="0.3">
      <c r="A134" t="s">
        <v>1302</v>
      </c>
      <c r="B134" t="s">
        <v>1303</v>
      </c>
      <c r="C134" t="s">
        <v>1304</v>
      </c>
      <c r="D134" t="s">
        <v>4949</v>
      </c>
      <c r="E134" t="s">
        <v>17</v>
      </c>
      <c r="F134" t="s">
        <v>1090</v>
      </c>
      <c r="G134" s="5">
        <v>15000</v>
      </c>
      <c r="H134" s="5">
        <v>1219</v>
      </c>
      <c r="I134" s="5">
        <v>19500</v>
      </c>
      <c r="J134">
        <v>61.38</v>
      </c>
      <c r="K134" s="5">
        <v>3080</v>
      </c>
      <c r="L134" s="5">
        <v>19500</v>
      </c>
      <c r="M134" s="5">
        <v>16420</v>
      </c>
      <c r="N134" s="5">
        <v>3080</v>
      </c>
      <c r="O134" t="s">
        <v>1312</v>
      </c>
      <c r="P134" s="5">
        <v>1000</v>
      </c>
      <c r="Q134" t="str">
        <f>IF(Table4[[#This Row],[Current Arrears + Debit]]&lt;=5000,"Less_than_5000","Greater_than_5000")</f>
        <v>Less_than_5000</v>
      </c>
      <c r="R134" t="str">
        <f>IF(Table4[[#This Row],[Full Balance]]=Table4[[#This Row],[Current Arrears + Debit]],"OC","Active")</f>
        <v>OC</v>
      </c>
    </row>
    <row r="135" spans="1:18" x14ac:dyDescent="0.3">
      <c r="A135" t="s">
        <v>1313</v>
      </c>
      <c r="B135" t="s">
        <v>1303</v>
      </c>
      <c r="C135" t="s">
        <v>1314</v>
      </c>
      <c r="D135" t="s">
        <v>4950</v>
      </c>
      <c r="E135" t="s">
        <v>17</v>
      </c>
      <c r="F135" t="s">
        <v>1321</v>
      </c>
      <c r="G135" s="5">
        <v>15000</v>
      </c>
      <c r="H135" s="5">
        <v>1219</v>
      </c>
      <c r="I135" s="5">
        <v>19500</v>
      </c>
      <c r="J135">
        <v>62.79</v>
      </c>
      <c r="K135" s="5">
        <v>3580</v>
      </c>
      <c r="L135" s="5">
        <v>19500</v>
      </c>
      <c r="M135" s="5">
        <v>15920</v>
      </c>
      <c r="N135" s="5">
        <v>3580</v>
      </c>
      <c r="O135" t="s">
        <v>1322</v>
      </c>
      <c r="P135">
        <v>500</v>
      </c>
      <c r="Q135" t="str">
        <f>IF(Table4[[#This Row],[Current Arrears + Debit]]&lt;=5000,"Less_than_5000","Greater_than_5000")</f>
        <v>Less_than_5000</v>
      </c>
      <c r="R135" t="str">
        <f>IF(Table4[[#This Row],[Full Balance]]=Table4[[#This Row],[Current Arrears + Debit]],"OC","Active")</f>
        <v>OC</v>
      </c>
    </row>
    <row r="136" spans="1:18" x14ac:dyDescent="0.3">
      <c r="A136" t="s">
        <v>1323</v>
      </c>
      <c r="B136" t="s">
        <v>1303</v>
      </c>
      <c r="C136" t="s">
        <v>1324</v>
      </c>
      <c r="D136" t="s">
        <v>4951</v>
      </c>
      <c r="E136" t="s">
        <v>17</v>
      </c>
      <c r="F136" t="s">
        <v>1321</v>
      </c>
      <c r="G136" s="5">
        <v>15000</v>
      </c>
      <c r="H136" s="5">
        <v>1219</v>
      </c>
      <c r="I136" s="5">
        <v>19500</v>
      </c>
      <c r="J136">
        <v>63.2</v>
      </c>
      <c r="K136" s="5">
        <v>4080</v>
      </c>
      <c r="L136" s="5">
        <v>19500</v>
      </c>
      <c r="M136" s="5">
        <v>15420</v>
      </c>
      <c r="N136" s="5">
        <v>4080</v>
      </c>
      <c r="O136" t="s">
        <v>1330</v>
      </c>
      <c r="P136" s="5">
        <v>1000</v>
      </c>
      <c r="Q136" t="str">
        <f>IF(Table4[[#This Row],[Current Arrears + Debit]]&lt;=5000,"Less_than_5000","Greater_than_5000")</f>
        <v>Less_than_5000</v>
      </c>
      <c r="R136" t="str">
        <f>IF(Table4[[#This Row],[Full Balance]]=Table4[[#This Row],[Current Arrears + Debit]],"OC","Active")</f>
        <v>OC</v>
      </c>
    </row>
    <row r="137" spans="1:18" x14ac:dyDescent="0.3">
      <c r="A137" t="s">
        <v>1331</v>
      </c>
      <c r="B137" t="s">
        <v>1303</v>
      </c>
      <c r="C137" t="s">
        <v>1332</v>
      </c>
      <c r="D137" t="s">
        <v>4952</v>
      </c>
      <c r="E137" t="s">
        <v>17</v>
      </c>
      <c r="F137" t="s">
        <v>1321</v>
      </c>
      <c r="G137" s="5">
        <v>15000</v>
      </c>
      <c r="H137" s="5">
        <v>1219</v>
      </c>
      <c r="I137" s="5">
        <v>19500</v>
      </c>
      <c r="J137">
        <v>63.02</v>
      </c>
      <c r="K137" s="5">
        <v>3860</v>
      </c>
      <c r="L137" s="5">
        <v>19500</v>
      </c>
      <c r="M137" s="5">
        <v>15640</v>
      </c>
      <c r="N137" s="5">
        <v>3860</v>
      </c>
      <c r="O137" t="s">
        <v>1312</v>
      </c>
      <c r="P137" s="5">
        <v>1220</v>
      </c>
      <c r="Q137" t="str">
        <f>IF(Table4[[#This Row],[Current Arrears + Debit]]&lt;=5000,"Less_than_5000","Greater_than_5000")</f>
        <v>Less_than_5000</v>
      </c>
      <c r="R137" t="str">
        <f>IF(Table4[[#This Row],[Full Balance]]=Table4[[#This Row],[Current Arrears + Debit]],"OC","Active")</f>
        <v>OC</v>
      </c>
    </row>
    <row r="138" spans="1:18" x14ac:dyDescent="0.3">
      <c r="A138" t="s">
        <v>1338</v>
      </c>
      <c r="B138" t="s">
        <v>1303</v>
      </c>
      <c r="C138" t="s">
        <v>1339</v>
      </c>
      <c r="D138" t="s">
        <v>4953</v>
      </c>
      <c r="E138" t="s">
        <v>17</v>
      </c>
      <c r="F138" t="s">
        <v>1321</v>
      </c>
      <c r="G138" s="5">
        <v>15000</v>
      </c>
      <c r="H138" s="5">
        <v>1219</v>
      </c>
      <c r="I138" s="5">
        <v>19500</v>
      </c>
      <c r="J138">
        <v>63.84</v>
      </c>
      <c r="K138" s="5">
        <v>4860</v>
      </c>
      <c r="L138" s="5">
        <v>19500</v>
      </c>
      <c r="M138" s="5">
        <v>14640</v>
      </c>
      <c r="N138" s="5">
        <v>4860</v>
      </c>
      <c r="O138" t="s">
        <v>1345</v>
      </c>
      <c r="P138" s="5">
        <v>1220</v>
      </c>
      <c r="Q138" t="str">
        <f>IF(Table4[[#This Row],[Current Arrears + Debit]]&lt;=5000,"Less_than_5000","Greater_than_5000")</f>
        <v>Less_than_5000</v>
      </c>
      <c r="R138" t="str">
        <f>IF(Table4[[#This Row],[Full Balance]]=Table4[[#This Row],[Current Arrears + Debit]],"OC","Active")</f>
        <v>OC</v>
      </c>
    </row>
    <row r="139" spans="1:18" x14ac:dyDescent="0.3">
      <c r="A139" t="s">
        <v>1346</v>
      </c>
      <c r="B139" t="s">
        <v>1303</v>
      </c>
      <c r="C139" t="s">
        <v>1347</v>
      </c>
      <c r="D139" t="s">
        <v>4954</v>
      </c>
      <c r="E139" t="s">
        <v>17</v>
      </c>
      <c r="F139" t="s">
        <v>1321</v>
      </c>
      <c r="G139" s="5">
        <v>15000</v>
      </c>
      <c r="H139" s="5">
        <v>1219</v>
      </c>
      <c r="I139" s="5">
        <v>19500</v>
      </c>
      <c r="J139">
        <v>62.61</v>
      </c>
      <c r="K139" s="5">
        <v>3360</v>
      </c>
      <c r="L139" s="5">
        <v>19500</v>
      </c>
      <c r="M139" s="5">
        <v>16140</v>
      </c>
      <c r="N139" s="5">
        <v>3360</v>
      </c>
      <c r="O139" t="s">
        <v>1353</v>
      </c>
      <c r="P139">
        <v>500</v>
      </c>
      <c r="Q139" t="str">
        <f>IF(Table4[[#This Row],[Current Arrears + Debit]]&lt;=5000,"Less_than_5000","Greater_than_5000")</f>
        <v>Less_than_5000</v>
      </c>
      <c r="R139" t="str">
        <f>IF(Table4[[#This Row],[Full Balance]]=Table4[[#This Row],[Current Arrears + Debit]],"OC","Active")</f>
        <v>OC</v>
      </c>
    </row>
    <row r="140" spans="1:18" x14ac:dyDescent="0.3">
      <c r="A140" t="s">
        <v>1354</v>
      </c>
      <c r="B140" t="s">
        <v>1303</v>
      </c>
      <c r="C140" t="s">
        <v>1355</v>
      </c>
      <c r="D140" t="s">
        <v>4955</v>
      </c>
      <c r="E140" t="s">
        <v>17</v>
      </c>
      <c r="F140" t="s">
        <v>1321</v>
      </c>
      <c r="G140" s="5">
        <v>15000</v>
      </c>
      <c r="H140" s="5">
        <v>1219</v>
      </c>
      <c r="I140" s="5">
        <v>19500</v>
      </c>
      <c r="J140">
        <v>63.84</v>
      </c>
      <c r="K140" s="5">
        <v>4860</v>
      </c>
      <c r="L140" s="5">
        <v>19500</v>
      </c>
      <c r="M140" s="5">
        <v>14640</v>
      </c>
      <c r="N140" s="5">
        <v>4860</v>
      </c>
      <c r="O140" t="s">
        <v>1345</v>
      </c>
      <c r="P140" s="5">
        <v>1220</v>
      </c>
      <c r="Q140" t="str">
        <f>IF(Table4[[#This Row],[Current Arrears + Debit]]&lt;=5000,"Less_than_5000","Greater_than_5000")</f>
        <v>Less_than_5000</v>
      </c>
      <c r="R140" t="str">
        <f>IF(Table4[[#This Row],[Full Balance]]=Table4[[#This Row],[Current Arrears + Debit]],"OC","Active")</f>
        <v>OC</v>
      </c>
    </row>
    <row r="141" spans="1:18" x14ac:dyDescent="0.3">
      <c r="A141" t="s">
        <v>1361</v>
      </c>
      <c r="B141" t="s">
        <v>1303</v>
      </c>
      <c r="C141" t="s">
        <v>1362</v>
      </c>
      <c r="D141" t="s">
        <v>4956</v>
      </c>
      <c r="E141" t="s">
        <v>17</v>
      </c>
      <c r="F141" t="s">
        <v>1321</v>
      </c>
      <c r="G141" s="5">
        <v>15000</v>
      </c>
      <c r="H141" s="5">
        <v>1219</v>
      </c>
      <c r="I141" s="5">
        <v>19500</v>
      </c>
      <c r="J141">
        <v>62.22</v>
      </c>
      <c r="K141" s="5">
        <v>2880</v>
      </c>
      <c r="L141" s="5">
        <v>19500</v>
      </c>
      <c r="M141" s="5">
        <v>16620</v>
      </c>
      <c r="N141" s="5">
        <v>2880</v>
      </c>
      <c r="O141" t="s">
        <v>1353</v>
      </c>
      <c r="P141">
        <v>500</v>
      </c>
      <c r="Q141" t="str">
        <f>IF(Table4[[#This Row],[Current Arrears + Debit]]&lt;=5000,"Less_than_5000","Greater_than_5000")</f>
        <v>Less_than_5000</v>
      </c>
      <c r="R141" t="str">
        <f>IF(Table4[[#This Row],[Full Balance]]=Table4[[#This Row],[Current Arrears + Debit]],"OC","Active")</f>
        <v>OC</v>
      </c>
    </row>
    <row r="142" spans="1:18" x14ac:dyDescent="0.3">
      <c r="A142" t="s">
        <v>1368</v>
      </c>
      <c r="B142" t="s">
        <v>1369</v>
      </c>
      <c r="C142" t="s">
        <v>1370</v>
      </c>
      <c r="D142" t="s">
        <v>4957</v>
      </c>
      <c r="E142" t="s">
        <v>20</v>
      </c>
      <c r="F142" t="s">
        <v>1378</v>
      </c>
      <c r="G142" s="5">
        <v>20000</v>
      </c>
      <c r="H142" s="5">
        <v>1625</v>
      </c>
      <c r="I142" s="5">
        <v>26000</v>
      </c>
      <c r="J142">
        <v>64.569999999999993</v>
      </c>
      <c r="K142" s="5">
        <v>6500</v>
      </c>
      <c r="L142" s="5">
        <v>26000</v>
      </c>
      <c r="M142" s="5">
        <v>19500</v>
      </c>
      <c r="N142" s="5">
        <v>6500</v>
      </c>
      <c r="O142" t="s">
        <v>1379</v>
      </c>
      <c r="P142" s="5">
        <v>5500</v>
      </c>
      <c r="Q142" t="str">
        <f>IF(Table4[[#This Row],[Current Arrears + Debit]]&lt;=5000,"Less_than_5000","Greater_than_5000")</f>
        <v>Greater_than_5000</v>
      </c>
      <c r="R142" t="str">
        <f>IF(Table4[[#This Row],[Full Balance]]=Table4[[#This Row],[Current Arrears + Debit]],"OC","Active")</f>
        <v>OC</v>
      </c>
    </row>
    <row r="143" spans="1:18" x14ac:dyDescent="0.3">
      <c r="A143" t="s">
        <v>1380</v>
      </c>
      <c r="B143" t="s">
        <v>1369</v>
      </c>
      <c r="C143" t="s">
        <v>1381</v>
      </c>
      <c r="D143" t="s">
        <v>4958</v>
      </c>
      <c r="E143" t="s">
        <v>20</v>
      </c>
      <c r="F143" t="s">
        <v>1378</v>
      </c>
      <c r="G143" s="5">
        <v>20000</v>
      </c>
      <c r="H143" s="5">
        <v>1625</v>
      </c>
      <c r="I143" s="5">
        <v>26000</v>
      </c>
      <c r="J143">
        <v>71.48</v>
      </c>
      <c r="K143" s="5">
        <v>17730</v>
      </c>
      <c r="L143" s="5">
        <v>26000</v>
      </c>
      <c r="M143" s="5">
        <v>8270</v>
      </c>
      <c r="N143" s="5">
        <v>17730</v>
      </c>
      <c r="O143" t="s">
        <v>1388</v>
      </c>
      <c r="P143" s="5">
        <v>1650</v>
      </c>
      <c r="Q143" t="str">
        <f>IF(Table4[[#This Row],[Current Arrears + Debit]]&lt;=5000,"Less_than_5000","Greater_than_5000")</f>
        <v>Greater_than_5000</v>
      </c>
      <c r="R143" t="str">
        <f>IF(Table4[[#This Row],[Full Balance]]=Table4[[#This Row],[Current Arrears + Debit]],"OC","Active")</f>
        <v>OC</v>
      </c>
    </row>
    <row r="144" spans="1:18" x14ac:dyDescent="0.3">
      <c r="A144" t="s">
        <v>1389</v>
      </c>
      <c r="B144" t="s">
        <v>1303</v>
      </c>
      <c r="C144" t="s">
        <v>1390</v>
      </c>
      <c r="D144" t="s">
        <v>4959</v>
      </c>
      <c r="E144" t="s">
        <v>17</v>
      </c>
      <c r="F144" t="s">
        <v>1321</v>
      </c>
      <c r="G144" s="5">
        <v>15000</v>
      </c>
      <c r="H144" s="5">
        <v>1219</v>
      </c>
      <c r="I144" s="5">
        <v>19500</v>
      </c>
      <c r="J144">
        <v>62.38</v>
      </c>
      <c r="K144" s="5">
        <v>3080</v>
      </c>
      <c r="L144" s="5">
        <v>19500</v>
      </c>
      <c r="M144" s="5">
        <v>16420</v>
      </c>
      <c r="N144" s="5">
        <v>3080</v>
      </c>
      <c r="O144" t="s">
        <v>1312</v>
      </c>
      <c r="P144" s="5">
        <v>1000</v>
      </c>
      <c r="Q144" t="str">
        <f>IF(Table4[[#This Row],[Current Arrears + Debit]]&lt;=5000,"Less_than_5000","Greater_than_5000")</f>
        <v>Less_than_5000</v>
      </c>
      <c r="R144" t="str">
        <f>IF(Table4[[#This Row],[Full Balance]]=Table4[[#This Row],[Current Arrears + Debit]],"OC","Active")</f>
        <v>OC</v>
      </c>
    </row>
    <row r="145" spans="1:18" x14ac:dyDescent="0.3">
      <c r="A145" t="s">
        <v>1396</v>
      </c>
      <c r="B145" t="s">
        <v>1144</v>
      </c>
      <c r="C145" t="s">
        <v>1397</v>
      </c>
      <c r="D145" t="s">
        <v>4960</v>
      </c>
      <c r="E145" t="s">
        <v>20</v>
      </c>
      <c r="F145" t="s">
        <v>1321</v>
      </c>
      <c r="G145" s="5">
        <v>25000</v>
      </c>
      <c r="H145" s="5">
        <v>1750</v>
      </c>
      <c r="I145" s="5">
        <v>35000</v>
      </c>
      <c r="J145">
        <v>71.37</v>
      </c>
      <c r="K145" s="5">
        <v>27400</v>
      </c>
      <c r="L145" s="5">
        <v>35000</v>
      </c>
      <c r="M145" s="5">
        <v>7600</v>
      </c>
      <c r="N145" s="5">
        <v>27400</v>
      </c>
      <c r="O145" t="s">
        <v>1404</v>
      </c>
      <c r="P145">
        <v>500</v>
      </c>
      <c r="Q145" t="str">
        <f>IF(Table4[[#This Row],[Current Arrears + Debit]]&lt;=5000,"Less_than_5000","Greater_than_5000")</f>
        <v>Greater_than_5000</v>
      </c>
      <c r="R145" t="str">
        <f>IF(Table4[[#This Row],[Full Balance]]=Table4[[#This Row],[Current Arrears + Debit]],"OC","Active")</f>
        <v>OC</v>
      </c>
    </row>
    <row r="146" spans="1:18" x14ac:dyDescent="0.3">
      <c r="A146" t="s">
        <v>1405</v>
      </c>
      <c r="B146" t="s">
        <v>1406</v>
      </c>
      <c r="C146" t="s">
        <v>1407</v>
      </c>
      <c r="D146" t="s">
        <v>4961</v>
      </c>
      <c r="E146" t="s">
        <v>10</v>
      </c>
      <c r="F146" t="s">
        <v>1321</v>
      </c>
      <c r="G146" s="5">
        <v>25000</v>
      </c>
      <c r="H146" s="5">
        <v>1750</v>
      </c>
      <c r="I146" s="5">
        <v>35000</v>
      </c>
      <c r="J146">
        <v>69.290000000000006</v>
      </c>
      <c r="K146" s="5">
        <v>22250</v>
      </c>
      <c r="L146" s="5">
        <v>35000</v>
      </c>
      <c r="M146" s="5">
        <v>12750</v>
      </c>
      <c r="N146" s="5">
        <v>22250</v>
      </c>
      <c r="O146" t="s">
        <v>283</v>
      </c>
      <c r="P146" s="5">
        <v>2000</v>
      </c>
      <c r="Q146" t="str">
        <f>IF(Table4[[#This Row],[Current Arrears + Debit]]&lt;=5000,"Less_than_5000","Greater_than_5000")</f>
        <v>Greater_than_5000</v>
      </c>
      <c r="R146" t="str">
        <f>IF(Table4[[#This Row],[Full Balance]]=Table4[[#This Row],[Current Arrears + Debit]],"OC","Active")</f>
        <v>OC</v>
      </c>
    </row>
    <row r="147" spans="1:18" x14ac:dyDescent="0.3">
      <c r="A147" t="s">
        <v>1414</v>
      </c>
      <c r="B147" t="s">
        <v>1369</v>
      </c>
      <c r="C147" t="s">
        <v>1415</v>
      </c>
      <c r="D147" t="s">
        <v>4962</v>
      </c>
      <c r="E147" t="s">
        <v>20</v>
      </c>
      <c r="F147" t="s">
        <v>1422</v>
      </c>
      <c r="G147" s="5">
        <v>20000</v>
      </c>
      <c r="H147" s="5">
        <v>1625</v>
      </c>
      <c r="I147" s="5">
        <v>26000</v>
      </c>
      <c r="J147">
        <v>70.63</v>
      </c>
      <c r="K147" s="5">
        <v>16350</v>
      </c>
      <c r="L147" s="5">
        <v>26000</v>
      </c>
      <c r="M147" s="5">
        <v>9650</v>
      </c>
      <c r="N147" s="5">
        <v>16350</v>
      </c>
      <c r="O147" t="s">
        <v>1423</v>
      </c>
      <c r="P147">
        <v>500</v>
      </c>
      <c r="Q147" t="str">
        <f>IF(Table4[[#This Row],[Current Arrears + Debit]]&lt;=5000,"Less_than_5000","Greater_than_5000")</f>
        <v>Greater_than_5000</v>
      </c>
      <c r="R147" t="str">
        <f>IF(Table4[[#This Row],[Full Balance]]=Table4[[#This Row],[Current Arrears + Debit]],"OC","Active")</f>
        <v>OC</v>
      </c>
    </row>
    <row r="148" spans="1:18" x14ac:dyDescent="0.3">
      <c r="A148" t="s">
        <v>1424</v>
      </c>
      <c r="B148" t="s">
        <v>1271</v>
      </c>
      <c r="C148" t="s">
        <v>1425</v>
      </c>
      <c r="D148" t="s">
        <v>4963</v>
      </c>
      <c r="E148" t="s">
        <v>10</v>
      </c>
      <c r="F148" t="s">
        <v>1422</v>
      </c>
      <c r="G148" s="5">
        <v>15000</v>
      </c>
      <c r="H148" s="5">
        <v>1219</v>
      </c>
      <c r="I148" s="5">
        <v>19500</v>
      </c>
      <c r="J148">
        <v>70.73</v>
      </c>
      <c r="K148" s="5">
        <v>12030</v>
      </c>
      <c r="L148" s="5">
        <v>19500</v>
      </c>
      <c r="M148" s="5">
        <v>7470</v>
      </c>
      <c r="N148" s="5">
        <v>12030</v>
      </c>
      <c r="O148" t="s">
        <v>1132</v>
      </c>
      <c r="P148">
        <v>250</v>
      </c>
      <c r="Q148" t="str">
        <f>IF(Table4[[#This Row],[Current Arrears + Debit]]&lt;=5000,"Less_than_5000","Greater_than_5000")</f>
        <v>Greater_than_5000</v>
      </c>
      <c r="R148" t="str">
        <f>IF(Table4[[#This Row],[Full Balance]]=Table4[[#This Row],[Current Arrears + Debit]],"OC","Active")</f>
        <v>OC</v>
      </c>
    </row>
    <row r="149" spans="1:18" x14ac:dyDescent="0.3">
      <c r="A149" t="s">
        <v>1431</v>
      </c>
      <c r="B149" t="s">
        <v>1271</v>
      </c>
      <c r="C149" t="s">
        <v>1432</v>
      </c>
      <c r="D149" t="s">
        <v>4964</v>
      </c>
      <c r="E149" t="s">
        <v>10</v>
      </c>
      <c r="F149" t="s">
        <v>1422</v>
      </c>
      <c r="G149" s="5">
        <v>15000</v>
      </c>
      <c r="H149" s="5">
        <v>1219</v>
      </c>
      <c r="I149" s="5">
        <v>19500</v>
      </c>
      <c r="J149">
        <v>65.67</v>
      </c>
      <c r="K149" s="5">
        <v>5870</v>
      </c>
      <c r="L149" s="5">
        <v>19500</v>
      </c>
      <c r="M149" s="5">
        <v>13630</v>
      </c>
      <c r="N149" s="5">
        <v>5870</v>
      </c>
      <c r="O149" t="s">
        <v>1436</v>
      </c>
      <c r="P149" s="5">
        <v>1350</v>
      </c>
      <c r="Q149" t="str">
        <f>IF(Table4[[#This Row],[Current Arrears + Debit]]&lt;=5000,"Less_than_5000","Greater_than_5000")</f>
        <v>Greater_than_5000</v>
      </c>
      <c r="R149" t="str">
        <f>IF(Table4[[#This Row],[Full Balance]]=Table4[[#This Row],[Current Arrears + Debit]],"OC","Active")</f>
        <v>OC</v>
      </c>
    </row>
    <row r="150" spans="1:18" x14ac:dyDescent="0.3">
      <c r="A150" t="s">
        <v>1437</v>
      </c>
      <c r="B150" t="s">
        <v>1123</v>
      </c>
      <c r="C150" t="s">
        <v>1438</v>
      </c>
      <c r="D150" t="s">
        <v>4965</v>
      </c>
      <c r="E150" t="s">
        <v>10</v>
      </c>
      <c r="F150" t="s">
        <v>1422</v>
      </c>
      <c r="G150" s="5">
        <v>20000</v>
      </c>
      <c r="H150" s="5">
        <v>1625</v>
      </c>
      <c r="I150" s="5">
        <v>26000</v>
      </c>
      <c r="J150">
        <v>73.430000000000007</v>
      </c>
      <c r="K150" s="5">
        <v>20900</v>
      </c>
      <c r="L150" s="5">
        <v>26000</v>
      </c>
      <c r="M150" s="5">
        <v>5100</v>
      </c>
      <c r="N150" s="5">
        <v>20900</v>
      </c>
      <c r="O150" t="s">
        <v>1446</v>
      </c>
      <c r="P150" s="5">
        <v>1700</v>
      </c>
      <c r="Q150" t="str">
        <f>IF(Table4[[#This Row],[Current Arrears + Debit]]&lt;=5000,"Less_than_5000","Greater_than_5000")</f>
        <v>Greater_than_5000</v>
      </c>
      <c r="R150" t="str">
        <f>IF(Table4[[#This Row],[Full Balance]]=Table4[[#This Row],[Current Arrears + Debit]],"OC","Active")</f>
        <v>OC</v>
      </c>
    </row>
    <row r="151" spans="1:18" x14ac:dyDescent="0.3">
      <c r="A151" t="s">
        <v>1447</v>
      </c>
      <c r="B151" t="s">
        <v>1123</v>
      </c>
      <c r="C151" t="s">
        <v>1448</v>
      </c>
      <c r="D151" t="s">
        <v>4966</v>
      </c>
      <c r="E151" t="s">
        <v>10</v>
      </c>
      <c r="F151" t="s">
        <v>1422</v>
      </c>
      <c r="G151" s="5">
        <v>20000</v>
      </c>
      <c r="H151" s="5">
        <v>1625</v>
      </c>
      <c r="I151" s="5">
        <v>26000</v>
      </c>
      <c r="J151">
        <v>71.22</v>
      </c>
      <c r="K151" s="5">
        <v>17300</v>
      </c>
      <c r="L151" s="5">
        <v>26000</v>
      </c>
      <c r="M151" s="5">
        <v>8700</v>
      </c>
      <c r="N151" s="5">
        <v>17300</v>
      </c>
      <c r="O151" t="s">
        <v>1456</v>
      </c>
      <c r="P151" s="5">
        <v>1700</v>
      </c>
      <c r="Q151" t="str">
        <f>IF(Table4[[#This Row],[Current Arrears + Debit]]&lt;=5000,"Less_than_5000","Greater_than_5000")</f>
        <v>Greater_than_5000</v>
      </c>
      <c r="R151" t="str">
        <f>IF(Table4[[#This Row],[Full Balance]]=Table4[[#This Row],[Current Arrears + Debit]],"OC","Active")</f>
        <v>OC</v>
      </c>
    </row>
    <row r="152" spans="1:18" x14ac:dyDescent="0.3">
      <c r="A152" t="s">
        <v>1457</v>
      </c>
      <c r="B152" t="s">
        <v>1224</v>
      </c>
      <c r="C152" t="s">
        <v>1458</v>
      </c>
      <c r="D152" t="s">
        <v>4967</v>
      </c>
      <c r="E152" t="s">
        <v>21</v>
      </c>
      <c r="F152" t="s">
        <v>1464</v>
      </c>
      <c r="G152" s="5">
        <v>25000</v>
      </c>
      <c r="H152" s="5">
        <v>1750</v>
      </c>
      <c r="I152" s="5">
        <v>35000</v>
      </c>
      <c r="J152">
        <v>60.74</v>
      </c>
      <c r="K152" s="5">
        <v>7300</v>
      </c>
      <c r="L152" s="5">
        <v>35000</v>
      </c>
      <c r="M152" s="5">
        <v>27700</v>
      </c>
      <c r="N152" s="5">
        <v>7300</v>
      </c>
      <c r="O152" t="s">
        <v>1232</v>
      </c>
      <c r="P152">
        <v>500</v>
      </c>
      <c r="Q152" t="str">
        <f>IF(Table4[[#This Row],[Current Arrears + Debit]]&lt;=5000,"Less_than_5000","Greater_than_5000")</f>
        <v>Greater_than_5000</v>
      </c>
      <c r="R152" t="str">
        <f>IF(Table4[[#This Row],[Full Balance]]=Table4[[#This Row],[Current Arrears + Debit]],"OC","Active")</f>
        <v>OC</v>
      </c>
    </row>
    <row r="153" spans="1:18" x14ac:dyDescent="0.3">
      <c r="A153" t="s">
        <v>1465</v>
      </c>
      <c r="B153" t="s">
        <v>1466</v>
      </c>
      <c r="C153" t="s">
        <v>1467</v>
      </c>
      <c r="D153" t="s">
        <v>4968</v>
      </c>
      <c r="E153" t="s">
        <v>12</v>
      </c>
      <c r="F153" t="s">
        <v>1111</v>
      </c>
      <c r="G153" s="5">
        <v>20000</v>
      </c>
      <c r="H153" s="5">
        <v>1625</v>
      </c>
      <c r="I153" s="5">
        <v>26000</v>
      </c>
      <c r="J153">
        <v>62.58</v>
      </c>
      <c r="K153" s="5">
        <v>4650</v>
      </c>
      <c r="L153" s="5">
        <v>26000</v>
      </c>
      <c r="M153" s="5">
        <v>21350</v>
      </c>
      <c r="N153" s="5">
        <v>4650</v>
      </c>
      <c r="O153" t="s">
        <v>1475</v>
      </c>
      <c r="P153" s="5">
        <v>1625</v>
      </c>
      <c r="Q153" t="str">
        <f>IF(Table4[[#This Row],[Current Arrears + Debit]]&lt;=5000,"Less_than_5000","Greater_than_5000")</f>
        <v>Less_than_5000</v>
      </c>
      <c r="R153" t="str">
        <f>IF(Table4[[#This Row],[Full Balance]]=Table4[[#This Row],[Current Arrears + Debit]],"OC","Active")</f>
        <v>OC</v>
      </c>
    </row>
    <row r="154" spans="1:18" x14ac:dyDescent="0.3">
      <c r="A154" t="s">
        <v>1476</v>
      </c>
      <c r="B154" t="s">
        <v>1466</v>
      </c>
      <c r="C154" t="s">
        <v>1477</v>
      </c>
      <c r="D154" t="s">
        <v>4969</v>
      </c>
      <c r="E154" t="s">
        <v>12</v>
      </c>
      <c r="F154" t="s">
        <v>1111</v>
      </c>
      <c r="G154" s="5">
        <v>20000</v>
      </c>
      <c r="H154" s="5">
        <v>1625</v>
      </c>
      <c r="I154" s="5">
        <v>26000</v>
      </c>
      <c r="J154">
        <v>61.58</v>
      </c>
      <c r="K154" s="5">
        <v>3025</v>
      </c>
      <c r="L154" s="5">
        <v>26000</v>
      </c>
      <c r="M154" s="5">
        <v>22975</v>
      </c>
      <c r="N154" s="5">
        <v>3025</v>
      </c>
      <c r="O154" t="s">
        <v>1485</v>
      </c>
      <c r="P154" s="5">
        <v>1650</v>
      </c>
      <c r="Q154" t="str">
        <f>IF(Table4[[#This Row],[Current Arrears + Debit]]&lt;=5000,"Less_than_5000","Greater_than_5000")</f>
        <v>Less_than_5000</v>
      </c>
      <c r="R154" t="str">
        <f>IF(Table4[[#This Row],[Full Balance]]=Table4[[#This Row],[Current Arrears + Debit]],"OC","Active")</f>
        <v>OC</v>
      </c>
    </row>
    <row r="155" spans="1:18" x14ac:dyDescent="0.3">
      <c r="A155" t="s">
        <v>1486</v>
      </c>
      <c r="B155" t="s">
        <v>1292</v>
      </c>
      <c r="C155" t="s">
        <v>1487</v>
      </c>
      <c r="D155" t="s">
        <v>4970</v>
      </c>
      <c r="E155" t="s">
        <v>21</v>
      </c>
      <c r="F155" t="s">
        <v>1494</v>
      </c>
      <c r="G155" s="5">
        <v>20000</v>
      </c>
      <c r="H155" s="5">
        <v>1625</v>
      </c>
      <c r="I155" s="5">
        <v>26000</v>
      </c>
      <c r="J155">
        <v>63.88</v>
      </c>
      <c r="K155" s="5">
        <v>8400</v>
      </c>
      <c r="L155" s="5">
        <v>26000</v>
      </c>
      <c r="M155" s="5">
        <v>17600</v>
      </c>
      <c r="N155" s="5">
        <v>8400</v>
      </c>
      <c r="O155" t="s">
        <v>987</v>
      </c>
      <c r="P155" s="5">
        <v>1000</v>
      </c>
      <c r="Q155" t="str">
        <f>IF(Table4[[#This Row],[Current Arrears + Debit]]&lt;=5000,"Less_than_5000","Greater_than_5000")</f>
        <v>Greater_than_5000</v>
      </c>
      <c r="R155" t="str">
        <f>IF(Table4[[#This Row],[Full Balance]]=Table4[[#This Row],[Current Arrears + Debit]],"OC","Active")</f>
        <v>OC</v>
      </c>
    </row>
    <row r="156" spans="1:18" x14ac:dyDescent="0.3">
      <c r="A156" t="s">
        <v>1495</v>
      </c>
      <c r="B156" t="s">
        <v>1234</v>
      </c>
      <c r="C156" t="s">
        <v>1496</v>
      </c>
      <c r="D156" t="s">
        <v>4971</v>
      </c>
      <c r="E156" t="s">
        <v>35</v>
      </c>
      <c r="F156" t="s">
        <v>1111</v>
      </c>
      <c r="G156" s="5">
        <v>20000</v>
      </c>
      <c r="H156" s="5">
        <v>1625</v>
      </c>
      <c r="I156" s="5">
        <v>26000</v>
      </c>
      <c r="J156">
        <v>65.7</v>
      </c>
      <c r="K156" s="5">
        <v>9500</v>
      </c>
      <c r="L156" s="5">
        <v>26000</v>
      </c>
      <c r="M156" s="5">
        <v>16500</v>
      </c>
      <c r="N156" s="5">
        <v>9500</v>
      </c>
      <c r="O156" t="s">
        <v>1475</v>
      </c>
      <c r="P156" s="5">
        <v>1650</v>
      </c>
      <c r="Q156" t="str">
        <f>IF(Table4[[#This Row],[Current Arrears + Debit]]&lt;=5000,"Less_than_5000","Greater_than_5000")</f>
        <v>Greater_than_5000</v>
      </c>
      <c r="R156" t="str">
        <f>IF(Table4[[#This Row],[Full Balance]]=Table4[[#This Row],[Current Arrears + Debit]],"OC","Active")</f>
        <v>OC</v>
      </c>
    </row>
    <row r="157" spans="1:18" x14ac:dyDescent="0.3">
      <c r="A157" t="s">
        <v>1503</v>
      </c>
      <c r="B157" t="s">
        <v>1234</v>
      </c>
      <c r="C157" t="s">
        <v>1504</v>
      </c>
      <c r="D157" t="s">
        <v>4972</v>
      </c>
      <c r="E157" t="s">
        <v>35</v>
      </c>
      <c r="F157" t="s">
        <v>1111</v>
      </c>
      <c r="G157" s="5">
        <v>20000</v>
      </c>
      <c r="H157" s="5">
        <v>1625</v>
      </c>
      <c r="I157" s="5">
        <v>26000</v>
      </c>
      <c r="J157">
        <v>65.64</v>
      </c>
      <c r="K157" s="5">
        <v>9400</v>
      </c>
      <c r="L157" s="5">
        <v>26000</v>
      </c>
      <c r="M157" s="5">
        <v>16600</v>
      </c>
      <c r="N157" s="5">
        <v>9400</v>
      </c>
      <c r="O157" t="s">
        <v>1475</v>
      </c>
      <c r="P157" s="5">
        <v>1650</v>
      </c>
      <c r="Q157" t="str">
        <f>IF(Table4[[#This Row],[Current Arrears + Debit]]&lt;=5000,"Less_than_5000","Greater_than_5000")</f>
        <v>Greater_than_5000</v>
      </c>
      <c r="R157" t="str">
        <f>IF(Table4[[#This Row],[Full Balance]]=Table4[[#This Row],[Current Arrears + Debit]],"OC","Active")</f>
        <v>OC</v>
      </c>
    </row>
    <row r="158" spans="1:18" x14ac:dyDescent="0.3">
      <c r="A158" t="s">
        <v>1510</v>
      </c>
      <c r="B158" t="s">
        <v>1234</v>
      </c>
      <c r="C158" t="s">
        <v>1511</v>
      </c>
      <c r="D158" t="s">
        <v>4973</v>
      </c>
      <c r="E158" t="s">
        <v>35</v>
      </c>
      <c r="F158" t="s">
        <v>1111</v>
      </c>
      <c r="G158" s="5">
        <v>20000</v>
      </c>
      <c r="H158" s="5">
        <v>1625</v>
      </c>
      <c r="I158" s="5">
        <v>26000</v>
      </c>
      <c r="J158">
        <v>65.7</v>
      </c>
      <c r="K158" s="5">
        <v>9500</v>
      </c>
      <c r="L158" s="5">
        <v>26000</v>
      </c>
      <c r="M158" s="5">
        <v>16500</v>
      </c>
      <c r="N158" s="5">
        <v>9500</v>
      </c>
      <c r="O158" t="s">
        <v>1475</v>
      </c>
      <c r="P158" s="5">
        <v>1650</v>
      </c>
      <c r="Q158" t="str">
        <f>IF(Table4[[#This Row],[Current Arrears + Debit]]&lt;=5000,"Less_than_5000","Greater_than_5000")</f>
        <v>Greater_than_5000</v>
      </c>
      <c r="R158" t="str">
        <f>IF(Table4[[#This Row],[Full Balance]]=Table4[[#This Row],[Current Arrears + Debit]],"OC","Active")</f>
        <v>OC</v>
      </c>
    </row>
    <row r="159" spans="1:18" x14ac:dyDescent="0.3">
      <c r="A159" t="s">
        <v>1518</v>
      </c>
      <c r="B159" t="s">
        <v>1519</v>
      </c>
      <c r="C159" t="s">
        <v>1520</v>
      </c>
      <c r="D159" t="s">
        <v>4974</v>
      </c>
      <c r="E159" t="s">
        <v>17</v>
      </c>
      <c r="F159" t="s">
        <v>1494</v>
      </c>
      <c r="G159" s="5">
        <v>25000</v>
      </c>
      <c r="H159" s="5">
        <v>1750</v>
      </c>
      <c r="I159" s="5">
        <v>35000</v>
      </c>
      <c r="J159">
        <v>73.290000000000006</v>
      </c>
      <c r="K159" s="5">
        <v>32250</v>
      </c>
      <c r="L159" s="5">
        <v>35000</v>
      </c>
      <c r="M159" s="5">
        <v>2750</v>
      </c>
      <c r="N159" s="5">
        <v>32250</v>
      </c>
      <c r="O159" t="s">
        <v>1528</v>
      </c>
      <c r="P159" s="5">
        <v>1000</v>
      </c>
      <c r="Q159" t="str">
        <f>IF(Table4[[#This Row],[Current Arrears + Debit]]&lt;=5000,"Less_than_5000","Greater_than_5000")</f>
        <v>Greater_than_5000</v>
      </c>
      <c r="R159" t="str">
        <f>IF(Table4[[#This Row],[Full Balance]]=Table4[[#This Row],[Current Arrears + Debit]],"OC","Active")</f>
        <v>OC</v>
      </c>
    </row>
    <row r="160" spans="1:18" x14ac:dyDescent="0.3">
      <c r="A160" t="s">
        <v>1529</v>
      </c>
      <c r="B160" t="s">
        <v>1530</v>
      </c>
      <c r="C160" t="s">
        <v>1531</v>
      </c>
      <c r="D160" t="s">
        <v>4975</v>
      </c>
      <c r="E160" t="s">
        <v>10</v>
      </c>
      <c r="F160" t="s">
        <v>1494</v>
      </c>
      <c r="G160" s="5">
        <v>20000</v>
      </c>
      <c r="H160" s="5">
        <v>1625</v>
      </c>
      <c r="I160" s="5">
        <v>26000</v>
      </c>
      <c r="J160">
        <v>62.56</v>
      </c>
      <c r="K160" s="5">
        <v>4850</v>
      </c>
      <c r="L160" s="5">
        <v>26000</v>
      </c>
      <c r="M160" s="5">
        <v>21150</v>
      </c>
      <c r="N160" s="5">
        <v>4850</v>
      </c>
      <c r="O160" t="s">
        <v>1539</v>
      </c>
      <c r="P160" s="5">
        <v>6300</v>
      </c>
      <c r="Q160" t="str">
        <f>IF(Table4[[#This Row],[Current Arrears + Debit]]&lt;=5000,"Less_than_5000","Greater_than_5000")</f>
        <v>Less_than_5000</v>
      </c>
      <c r="R160" t="str">
        <f>IF(Table4[[#This Row],[Full Balance]]=Table4[[#This Row],[Current Arrears + Debit]],"OC","Active")</f>
        <v>OC</v>
      </c>
    </row>
    <row r="161" spans="1:18" x14ac:dyDescent="0.3">
      <c r="A161" t="s">
        <v>1540</v>
      </c>
      <c r="B161" t="s">
        <v>1541</v>
      </c>
      <c r="C161" t="s">
        <v>1542</v>
      </c>
      <c r="D161" t="s">
        <v>4976</v>
      </c>
      <c r="E161" t="s">
        <v>40</v>
      </c>
      <c r="F161" t="s">
        <v>1090</v>
      </c>
      <c r="G161" s="5">
        <v>20000</v>
      </c>
      <c r="H161" s="5">
        <v>1625</v>
      </c>
      <c r="I161" s="5">
        <v>26000</v>
      </c>
      <c r="J161">
        <v>63.14</v>
      </c>
      <c r="K161" s="5">
        <v>5800</v>
      </c>
      <c r="L161" s="5">
        <v>26000</v>
      </c>
      <c r="M161" s="5">
        <v>20200</v>
      </c>
      <c r="N161" s="5">
        <v>5800</v>
      </c>
      <c r="O161" t="s">
        <v>1345</v>
      </c>
      <c r="P161" s="5">
        <v>1650</v>
      </c>
      <c r="Q161" t="str">
        <f>IF(Table4[[#This Row],[Current Arrears + Debit]]&lt;=5000,"Less_than_5000","Greater_than_5000")</f>
        <v>Greater_than_5000</v>
      </c>
      <c r="R161" t="str">
        <f>IF(Table4[[#This Row],[Full Balance]]=Table4[[#This Row],[Current Arrears + Debit]],"OC","Active")</f>
        <v>OC</v>
      </c>
    </row>
    <row r="162" spans="1:18" x14ac:dyDescent="0.3">
      <c r="A162" t="s">
        <v>1549</v>
      </c>
      <c r="B162" t="s">
        <v>1550</v>
      </c>
      <c r="C162" t="s">
        <v>1551</v>
      </c>
      <c r="D162" t="s">
        <v>4977</v>
      </c>
      <c r="E162" t="s">
        <v>10</v>
      </c>
      <c r="F162" t="s">
        <v>1558</v>
      </c>
      <c r="G162" s="5">
        <v>20000</v>
      </c>
      <c r="H162" s="5">
        <v>1625</v>
      </c>
      <c r="I162" s="5">
        <v>26000</v>
      </c>
      <c r="J162">
        <v>61.1</v>
      </c>
      <c r="K162" s="5">
        <v>5275</v>
      </c>
      <c r="L162" s="5">
        <v>26000</v>
      </c>
      <c r="M162" s="5">
        <v>20725</v>
      </c>
      <c r="N162" s="5">
        <v>5275</v>
      </c>
      <c r="O162" t="s">
        <v>1559</v>
      </c>
      <c r="P162" s="5">
        <v>2000</v>
      </c>
      <c r="Q162" t="str">
        <f>IF(Table4[[#This Row],[Current Arrears + Debit]]&lt;=5000,"Less_than_5000","Greater_than_5000")</f>
        <v>Greater_than_5000</v>
      </c>
      <c r="R162" t="str">
        <f>IF(Table4[[#This Row],[Full Balance]]=Table4[[#This Row],[Current Arrears + Debit]],"OC","Active")</f>
        <v>OC</v>
      </c>
    </row>
    <row r="163" spans="1:18" x14ac:dyDescent="0.3">
      <c r="A163" t="s">
        <v>1560</v>
      </c>
      <c r="B163" t="s">
        <v>1466</v>
      </c>
      <c r="C163" t="s">
        <v>1561</v>
      </c>
      <c r="D163" t="s">
        <v>4978</v>
      </c>
      <c r="E163" t="s">
        <v>12</v>
      </c>
      <c r="F163" t="s">
        <v>1558</v>
      </c>
      <c r="G163" s="5">
        <v>20000</v>
      </c>
      <c r="H163" s="5">
        <v>1625</v>
      </c>
      <c r="I163" s="5">
        <v>26000</v>
      </c>
      <c r="J163">
        <v>62.59</v>
      </c>
      <c r="K163" s="5">
        <v>6300</v>
      </c>
      <c r="L163" s="5">
        <v>26000</v>
      </c>
      <c r="M163" s="5">
        <v>19700</v>
      </c>
      <c r="N163" s="5">
        <v>6300</v>
      </c>
      <c r="O163" t="s">
        <v>1475</v>
      </c>
      <c r="P163" s="5">
        <v>1625</v>
      </c>
      <c r="Q163" t="str">
        <f>IF(Table4[[#This Row],[Current Arrears + Debit]]&lt;=5000,"Less_than_5000","Greater_than_5000")</f>
        <v>Greater_than_5000</v>
      </c>
      <c r="R163" t="str">
        <f>IF(Table4[[#This Row],[Full Balance]]=Table4[[#This Row],[Current Arrears + Debit]],"OC","Active")</f>
        <v>OC</v>
      </c>
    </row>
    <row r="164" spans="1:18" x14ac:dyDescent="0.3">
      <c r="A164" t="s">
        <v>1569</v>
      </c>
      <c r="B164" t="s">
        <v>1570</v>
      </c>
      <c r="C164" t="s">
        <v>1571</v>
      </c>
      <c r="D164" t="s">
        <v>4979</v>
      </c>
      <c r="E164" t="s">
        <v>40</v>
      </c>
      <c r="F164" t="s">
        <v>1184</v>
      </c>
      <c r="G164" s="5">
        <v>20000</v>
      </c>
      <c r="H164" s="5">
        <v>1625</v>
      </c>
      <c r="I164" s="5">
        <v>26000</v>
      </c>
      <c r="J164">
        <v>59.73</v>
      </c>
      <c r="K164" s="5">
        <v>1650</v>
      </c>
      <c r="L164" s="5">
        <v>26000</v>
      </c>
      <c r="M164" s="5">
        <v>24350</v>
      </c>
      <c r="N164" s="5">
        <v>1650</v>
      </c>
      <c r="O164" t="s">
        <v>987</v>
      </c>
      <c r="P164" s="5">
        <v>1250</v>
      </c>
      <c r="Q164" t="str">
        <f>IF(Table4[[#This Row],[Current Arrears + Debit]]&lt;=5000,"Less_than_5000","Greater_than_5000")</f>
        <v>Less_than_5000</v>
      </c>
      <c r="R164" t="str">
        <f>IF(Table4[[#This Row],[Full Balance]]=Table4[[#This Row],[Current Arrears + Debit]],"OC","Active")</f>
        <v>OC</v>
      </c>
    </row>
    <row r="165" spans="1:18" x14ac:dyDescent="0.3">
      <c r="A165" t="s">
        <v>1578</v>
      </c>
      <c r="B165" t="s">
        <v>1579</v>
      </c>
      <c r="C165" t="s">
        <v>1580</v>
      </c>
      <c r="D165" t="s">
        <v>4980</v>
      </c>
      <c r="E165" t="s">
        <v>35</v>
      </c>
      <c r="F165" t="s">
        <v>1583</v>
      </c>
      <c r="G165" s="5">
        <v>20000</v>
      </c>
      <c r="H165" s="5">
        <v>1625</v>
      </c>
      <c r="I165" s="5">
        <v>26000</v>
      </c>
      <c r="J165">
        <v>61.61</v>
      </c>
      <c r="K165" s="5">
        <v>4475</v>
      </c>
      <c r="L165" s="5">
        <v>26000</v>
      </c>
      <c r="M165" s="5">
        <v>21525</v>
      </c>
      <c r="N165" s="5">
        <v>4475</v>
      </c>
      <c r="O165" t="s">
        <v>1584</v>
      </c>
      <c r="P165" s="5">
        <v>1625</v>
      </c>
      <c r="Q165" t="str">
        <f>IF(Table4[[#This Row],[Current Arrears + Debit]]&lt;=5000,"Less_than_5000","Greater_than_5000")</f>
        <v>Less_than_5000</v>
      </c>
      <c r="R165" t="str">
        <f>IF(Table4[[#This Row],[Full Balance]]=Table4[[#This Row],[Current Arrears + Debit]],"OC","Active")</f>
        <v>OC</v>
      </c>
    </row>
    <row r="166" spans="1:18" x14ac:dyDescent="0.3">
      <c r="A166" t="s">
        <v>1585</v>
      </c>
      <c r="B166" t="s">
        <v>1586</v>
      </c>
      <c r="C166" t="s">
        <v>1587</v>
      </c>
      <c r="D166" t="s">
        <v>4981</v>
      </c>
      <c r="E166" t="s">
        <v>18</v>
      </c>
      <c r="F166" t="s">
        <v>1558</v>
      </c>
      <c r="G166" s="5">
        <v>20000</v>
      </c>
      <c r="H166" s="5">
        <v>1625</v>
      </c>
      <c r="I166" s="5">
        <v>26000</v>
      </c>
      <c r="J166">
        <v>60.09</v>
      </c>
      <c r="K166" s="5">
        <v>2475</v>
      </c>
      <c r="L166" s="5">
        <v>26000</v>
      </c>
      <c r="M166" s="5">
        <v>23525</v>
      </c>
      <c r="N166" s="5">
        <v>2475</v>
      </c>
      <c r="O166" t="s">
        <v>1594</v>
      </c>
      <c r="P166">
        <v>500</v>
      </c>
      <c r="Q166" t="str">
        <f>IF(Table4[[#This Row],[Current Arrears + Debit]]&lt;=5000,"Less_than_5000","Greater_than_5000")</f>
        <v>Less_than_5000</v>
      </c>
      <c r="R166" t="str">
        <f>IF(Table4[[#This Row],[Full Balance]]=Table4[[#This Row],[Current Arrears + Debit]],"OC","Active")</f>
        <v>OC</v>
      </c>
    </row>
    <row r="167" spans="1:18" x14ac:dyDescent="0.3">
      <c r="A167" t="s">
        <v>1595</v>
      </c>
      <c r="B167" t="s">
        <v>1586</v>
      </c>
      <c r="C167" t="s">
        <v>1596</v>
      </c>
      <c r="D167" t="s">
        <v>4982</v>
      </c>
      <c r="E167" t="s">
        <v>18</v>
      </c>
      <c r="F167" t="s">
        <v>1558</v>
      </c>
      <c r="G167" s="5">
        <v>20000</v>
      </c>
      <c r="H167" s="5">
        <v>1625</v>
      </c>
      <c r="I167" s="5">
        <v>26000</v>
      </c>
      <c r="J167">
        <v>60.57</v>
      </c>
      <c r="K167" s="5">
        <v>3250</v>
      </c>
      <c r="L167" s="5">
        <v>26000</v>
      </c>
      <c r="M167" s="5">
        <v>22750</v>
      </c>
      <c r="N167" s="5">
        <v>3250</v>
      </c>
      <c r="O167" t="s">
        <v>1602</v>
      </c>
      <c r="P167" s="5">
        <v>1500</v>
      </c>
      <c r="Q167" t="str">
        <f>IF(Table4[[#This Row],[Current Arrears + Debit]]&lt;=5000,"Less_than_5000","Greater_than_5000")</f>
        <v>Less_than_5000</v>
      </c>
      <c r="R167" t="str">
        <f>IF(Table4[[#This Row],[Full Balance]]=Table4[[#This Row],[Current Arrears + Debit]],"OC","Active")</f>
        <v>OC</v>
      </c>
    </row>
    <row r="168" spans="1:18" x14ac:dyDescent="0.3">
      <c r="A168" t="s">
        <v>1603</v>
      </c>
      <c r="B168" t="s">
        <v>1604</v>
      </c>
      <c r="C168" t="s">
        <v>1605</v>
      </c>
      <c r="D168" t="s">
        <v>4983</v>
      </c>
      <c r="E168" t="s">
        <v>39</v>
      </c>
      <c r="F168" t="s">
        <v>1583</v>
      </c>
      <c r="G168" s="5">
        <v>20000</v>
      </c>
      <c r="H168" s="5">
        <v>1625</v>
      </c>
      <c r="I168" s="5">
        <v>26000</v>
      </c>
      <c r="J168">
        <v>66.36</v>
      </c>
      <c r="K168" s="5">
        <v>14050</v>
      </c>
      <c r="L168" s="5">
        <v>26000</v>
      </c>
      <c r="M168" s="5">
        <v>11950</v>
      </c>
      <c r="N168" s="5">
        <v>14050</v>
      </c>
      <c r="O168" t="s">
        <v>1612</v>
      </c>
      <c r="P168">
        <v>200</v>
      </c>
      <c r="Q168" t="str">
        <f>IF(Table4[[#This Row],[Current Arrears + Debit]]&lt;=5000,"Less_than_5000","Greater_than_5000")</f>
        <v>Greater_than_5000</v>
      </c>
      <c r="R168" t="str">
        <f>IF(Table4[[#This Row],[Full Balance]]=Table4[[#This Row],[Current Arrears + Debit]],"OC","Active")</f>
        <v>OC</v>
      </c>
    </row>
    <row r="169" spans="1:18" x14ac:dyDescent="0.3">
      <c r="A169" t="s">
        <v>1613</v>
      </c>
      <c r="B169" t="s">
        <v>1466</v>
      </c>
      <c r="C169" t="s">
        <v>1614</v>
      </c>
      <c r="D169" t="s">
        <v>4984</v>
      </c>
      <c r="E169" t="s">
        <v>12</v>
      </c>
      <c r="F169" t="s">
        <v>1280</v>
      </c>
      <c r="G169" s="5">
        <v>20000</v>
      </c>
      <c r="H169" s="5">
        <v>1625</v>
      </c>
      <c r="I169" s="5">
        <v>26000</v>
      </c>
      <c r="J169">
        <v>60.53</v>
      </c>
      <c r="K169" s="5">
        <v>4575</v>
      </c>
      <c r="L169" s="5">
        <v>26000</v>
      </c>
      <c r="M169" s="5">
        <v>21425</v>
      </c>
      <c r="N169" s="5">
        <v>4575</v>
      </c>
      <c r="O169" t="s">
        <v>1621</v>
      </c>
      <c r="P169" s="5">
        <v>1650</v>
      </c>
      <c r="Q169" t="str">
        <f>IF(Table4[[#This Row],[Current Arrears + Debit]]&lt;=5000,"Less_than_5000","Greater_than_5000")</f>
        <v>Less_than_5000</v>
      </c>
      <c r="R169" t="str">
        <f>IF(Table4[[#This Row],[Full Balance]]=Table4[[#This Row],[Current Arrears + Debit]],"OC","Active")</f>
        <v>OC</v>
      </c>
    </row>
    <row r="170" spans="1:18" x14ac:dyDescent="0.3">
      <c r="A170" t="s">
        <v>1622</v>
      </c>
      <c r="B170" t="s">
        <v>1623</v>
      </c>
      <c r="C170" t="s">
        <v>1624</v>
      </c>
      <c r="D170" t="s">
        <v>4985</v>
      </c>
      <c r="E170" t="s">
        <v>40</v>
      </c>
      <c r="F170" t="s">
        <v>1631</v>
      </c>
      <c r="G170" s="5">
        <v>20000</v>
      </c>
      <c r="H170" s="5">
        <v>1625</v>
      </c>
      <c r="I170" s="5">
        <v>26000</v>
      </c>
      <c r="J170">
        <v>59.07</v>
      </c>
      <c r="K170" s="5">
        <v>2200</v>
      </c>
      <c r="L170" s="5">
        <v>26000</v>
      </c>
      <c r="M170" s="5">
        <v>23800</v>
      </c>
      <c r="N170" s="5">
        <v>2200</v>
      </c>
      <c r="O170" t="s">
        <v>1632</v>
      </c>
      <c r="P170" s="5">
        <v>1000</v>
      </c>
      <c r="Q170" t="str">
        <f>IF(Table4[[#This Row],[Current Arrears + Debit]]&lt;=5000,"Less_than_5000","Greater_than_5000")</f>
        <v>Less_than_5000</v>
      </c>
      <c r="R170" t="str">
        <f>IF(Table4[[#This Row],[Full Balance]]=Table4[[#This Row],[Current Arrears + Debit]],"OC","Active")</f>
        <v>OC</v>
      </c>
    </row>
    <row r="171" spans="1:18" x14ac:dyDescent="0.3">
      <c r="A171" t="s">
        <v>1633</v>
      </c>
      <c r="B171" t="s">
        <v>1623</v>
      </c>
      <c r="C171" t="s">
        <v>1634</v>
      </c>
      <c r="D171" t="s">
        <v>4986</v>
      </c>
      <c r="E171" t="s">
        <v>40</v>
      </c>
      <c r="F171" t="s">
        <v>1641</v>
      </c>
      <c r="G171" s="5">
        <v>20000</v>
      </c>
      <c r="H171" s="5">
        <v>1625</v>
      </c>
      <c r="I171" s="5">
        <v>26000</v>
      </c>
      <c r="J171">
        <v>61.47</v>
      </c>
      <c r="K171" s="5">
        <v>6100</v>
      </c>
      <c r="L171" s="5">
        <v>26000</v>
      </c>
      <c r="M171" s="5">
        <v>19900</v>
      </c>
      <c r="N171" s="5">
        <v>6100</v>
      </c>
      <c r="O171" t="s">
        <v>1642</v>
      </c>
      <c r="P171" s="5">
        <v>1700</v>
      </c>
      <c r="Q171" t="str">
        <f>IF(Table4[[#This Row],[Current Arrears + Debit]]&lt;=5000,"Less_than_5000","Greater_than_5000")</f>
        <v>Greater_than_5000</v>
      </c>
      <c r="R171" t="str">
        <f>IF(Table4[[#This Row],[Full Balance]]=Table4[[#This Row],[Current Arrears + Debit]],"OC","Active")</f>
        <v>OC</v>
      </c>
    </row>
    <row r="172" spans="1:18" x14ac:dyDescent="0.3">
      <c r="A172" t="s">
        <v>1643</v>
      </c>
      <c r="B172" t="s">
        <v>1644</v>
      </c>
      <c r="C172" t="s">
        <v>1645</v>
      </c>
      <c r="D172" t="s">
        <v>4987</v>
      </c>
      <c r="E172" t="s">
        <v>17</v>
      </c>
      <c r="F172" t="s">
        <v>1641</v>
      </c>
      <c r="G172" s="5">
        <v>20000</v>
      </c>
      <c r="H172" s="5">
        <v>1625</v>
      </c>
      <c r="I172" s="5">
        <v>26000</v>
      </c>
      <c r="J172">
        <v>64.56</v>
      </c>
      <c r="K172" s="5">
        <v>11350</v>
      </c>
      <c r="L172" s="5">
        <v>26000</v>
      </c>
      <c r="M172" s="5">
        <v>14650</v>
      </c>
      <c r="N172" s="5">
        <v>11350</v>
      </c>
      <c r="O172" t="s">
        <v>1652</v>
      </c>
      <c r="P172">
        <v>800</v>
      </c>
      <c r="Q172" t="str">
        <f>IF(Table4[[#This Row],[Current Arrears + Debit]]&lt;=5000,"Less_than_5000","Greater_than_5000")</f>
        <v>Greater_than_5000</v>
      </c>
      <c r="R172" t="str">
        <f>IF(Table4[[#This Row],[Full Balance]]=Table4[[#This Row],[Current Arrears + Debit]],"OC","Active")</f>
        <v>OC</v>
      </c>
    </row>
    <row r="173" spans="1:18" x14ac:dyDescent="0.3">
      <c r="A173" t="s">
        <v>1653</v>
      </c>
      <c r="B173" t="s">
        <v>1466</v>
      </c>
      <c r="C173" t="s">
        <v>1654</v>
      </c>
      <c r="D173" t="s">
        <v>4988</v>
      </c>
      <c r="E173" t="s">
        <v>12</v>
      </c>
      <c r="F173" t="s">
        <v>1528</v>
      </c>
      <c r="G173" s="5">
        <v>20000</v>
      </c>
      <c r="H173" s="5">
        <v>1625</v>
      </c>
      <c r="I173" s="5">
        <v>26000</v>
      </c>
      <c r="J173">
        <v>63.62</v>
      </c>
      <c r="K173" s="5">
        <v>9600</v>
      </c>
      <c r="L173" s="5">
        <v>26000</v>
      </c>
      <c r="M173" s="5">
        <v>16400</v>
      </c>
      <c r="N173" s="5">
        <v>9600</v>
      </c>
      <c r="O173" t="s">
        <v>1475</v>
      </c>
      <c r="P173" s="5">
        <v>1625</v>
      </c>
      <c r="Q173" t="str">
        <f>IF(Table4[[#This Row],[Current Arrears + Debit]]&lt;=5000,"Less_than_5000","Greater_than_5000")</f>
        <v>Greater_than_5000</v>
      </c>
      <c r="R173" t="str">
        <f>IF(Table4[[#This Row],[Full Balance]]=Table4[[#This Row],[Current Arrears + Debit]],"OC","Active")</f>
        <v>OC</v>
      </c>
    </row>
    <row r="174" spans="1:18" x14ac:dyDescent="0.3">
      <c r="A174" t="s">
        <v>1661</v>
      </c>
      <c r="B174" t="s">
        <v>1662</v>
      </c>
      <c r="C174" t="s">
        <v>1663</v>
      </c>
      <c r="D174" t="s">
        <v>4989</v>
      </c>
      <c r="E174" t="s">
        <v>5</v>
      </c>
      <c r="F174" t="s">
        <v>1528</v>
      </c>
      <c r="G174" s="5">
        <v>20000</v>
      </c>
      <c r="H174" s="5">
        <v>1625</v>
      </c>
      <c r="I174" s="5">
        <v>26000</v>
      </c>
      <c r="J174">
        <v>61.88</v>
      </c>
      <c r="K174" s="5">
        <v>7000</v>
      </c>
      <c r="L174" s="5">
        <v>26000</v>
      </c>
      <c r="M174" s="5">
        <v>19000</v>
      </c>
      <c r="N174" s="5">
        <v>7000</v>
      </c>
      <c r="O174" t="s">
        <v>1670</v>
      </c>
      <c r="P174">
        <v>500</v>
      </c>
      <c r="Q174" t="str">
        <f>IF(Table4[[#This Row],[Current Arrears + Debit]]&lt;=5000,"Less_than_5000","Greater_than_5000")</f>
        <v>Greater_than_5000</v>
      </c>
      <c r="R174" t="str">
        <f>IF(Table4[[#This Row],[Full Balance]]=Table4[[#This Row],[Current Arrears + Debit]],"OC","Active")</f>
        <v>OC</v>
      </c>
    </row>
    <row r="175" spans="1:18" x14ac:dyDescent="0.3">
      <c r="A175" t="s">
        <v>1671</v>
      </c>
      <c r="B175" t="s">
        <v>1672</v>
      </c>
      <c r="C175" t="s">
        <v>1673</v>
      </c>
      <c r="D175" t="s">
        <v>4990</v>
      </c>
      <c r="E175" t="s">
        <v>9</v>
      </c>
      <c r="F175" t="s">
        <v>1204</v>
      </c>
      <c r="G175" s="5">
        <v>20000</v>
      </c>
      <c r="H175" s="5">
        <v>1625</v>
      </c>
      <c r="I175" s="5">
        <v>26000</v>
      </c>
      <c r="J175">
        <v>63.51</v>
      </c>
      <c r="K175" s="5">
        <v>9650</v>
      </c>
      <c r="L175" s="5">
        <v>26000</v>
      </c>
      <c r="M175" s="5">
        <v>16350</v>
      </c>
      <c r="N175" s="5">
        <v>9650</v>
      </c>
      <c r="O175" t="s">
        <v>839</v>
      </c>
      <c r="P175" s="5">
        <v>1000</v>
      </c>
      <c r="Q175" t="str">
        <f>IF(Table4[[#This Row],[Current Arrears + Debit]]&lt;=5000,"Less_than_5000","Greater_than_5000")</f>
        <v>Greater_than_5000</v>
      </c>
      <c r="R175" t="str">
        <f>IF(Table4[[#This Row],[Full Balance]]=Table4[[#This Row],[Current Arrears + Debit]],"OC","Active")</f>
        <v>OC</v>
      </c>
    </row>
    <row r="176" spans="1:18" x14ac:dyDescent="0.3">
      <c r="A176" t="s">
        <v>1681</v>
      </c>
      <c r="B176" t="s">
        <v>1672</v>
      </c>
      <c r="C176" t="s">
        <v>1682</v>
      </c>
      <c r="D176" t="s">
        <v>4991</v>
      </c>
      <c r="E176" t="s">
        <v>9</v>
      </c>
      <c r="F176" t="s">
        <v>1204</v>
      </c>
      <c r="G176" s="5">
        <v>20000</v>
      </c>
      <c r="H176" s="5">
        <v>1625</v>
      </c>
      <c r="I176" s="5">
        <v>26000</v>
      </c>
      <c r="J176">
        <v>65.260000000000005</v>
      </c>
      <c r="K176" s="5">
        <v>12500</v>
      </c>
      <c r="L176" s="5">
        <v>26000</v>
      </c>
      <c r="M176" s="5">
        <v>13500</v>
      </c>
      <c r="N176" s="5">
        <v>12500</v>
      </c>
      <c r="O176" t="s">
        <v>1688</v>
      </c>
      <c r="P176">
        <v>50</v>
      </c>
      <c r="Q176" t="str">
        <f>IF(Table4[[#This Row],[Current Arrears + Debit]]&lt;=5000,"Less_than_5000","Greater_than_5000")</f>
        <v>Greater_than_5000</v>
      </c>
      <c r="R176" t="str">
        <f>IF(Table4[[#This Row],[Full Balance]]=Table4[[#This Row],[Current Arrears + Debit]],"OC","Active")</f>
        <v>OC</v>
      </c>
    </row>
    <row r="177" spans="1:18" x14ac:dyDescent="0.3">
      <c r="A177" t="s">
        <v>1689</v>
      </c>
      <c r="B177" t="s">
        <v>1690</v>
      </c>
      <c r="C177" t="s">
        <v>1691</v>
      </c>
      <c r="D177" t="s">
        <v>4992</v>
      </c>
      <c r="E177" t="s">
        <v>14</v>
      </c>
      <c r="F177" t="s">
        <v>1698</v>
      </c>
      <c r="G177" s="5">
        <v>20000</v>
      </c>
      <c r="H177" s="5">
        <v>1625</v>
      </c>
      <c r="I177" s="5">
        <v>26000</v>
      </c>
      <c r="J177">
        <v>62.75</v>
      </c>
      <c r="K177" s="5">
        <v>9575</v>
      </c>
      <c r="L177" s="5">
        <v>26000</v>
      </c>
      <c r="M177" s="5">
        <v>16425</v>
      </c>
      <c r="N177" s="5">
        <v>9575</v>
      </c>
      <c r="O177" t="s">
        <v>1485</v>
      </c>
      <c r="P177" s="5">
        <v>1625</v>
      </c>
      <c r="Q177" t="str">
        <f>IF(Table4[[#This Row],[Current Arrears + Debit]]&lt;=5000,"Less_than_5000","Greater_than_5000")</f>
        <v>Greater_than_5000</v>
      </c>
      <c r="R177" t="str">
        <f>IF(Table4[[#This Row],[Full Balance]]=Table4[[#This Row],[Current Arrears + Debit]],"OC","Active")</f>
        <v>OC</v>
      </c>
    </row>
    <row r="178" spans="1:18" x14ac:dyDescent="0.3">
      <c r="A178" t="s">
        <v>1699</v>
      </c>
      <c r="B178" t="s">
        <v>1690</v>
      </c>
      <c r="C178" t="s">
        <v>1700</v>
      </c>
      <c r="D178" t="s">
        <v>4993</v>
      </c>
      <c r="E178" t="s">
        <v>14</v>
      </c>
      <c r="F178" t="s">
        <v>1698</v>
      </c>
      <c r="G178" s="5">
        <v>20000</v>
      </c>
      <c r="H178" s="5">
        <v>1625</v>
      </c>
      <c r="I178" s="5">
        <v>26000</v>
      </c>
      <c r="J178">
        <v>63.67</v>
      </c>
      <c r="K178" s="5">
        <v>11075</v>
      </c>
      <c r="L178" s="5">
        <v>26000</v>
      </c>
      <c r="M178" s="5">
        <v>14925</v>
      </c>
      <c r="N178" s="5">
        <v>11075</v>
      </c>
      <c r="O178" t="s">
        <v>1708</v>
      </c>
      <c r="P178" s="5">
        <v>1500</v>
      </c>
      <c r="Q178" t="str">
        <f>IF(Table4[[#This Row],[Current Arrears + Debit]]&lt;=5000,"Less_than_5000","Greater_than_5000")</f>
        <v>Greater_than_5000</v>
      </c>
      <c r="R178" t="str">
        <f>IF(Table4[[#This Row],[Full Balance]]=Table4[[#This Row],[Current Arrears + Debit]],"OC","Active")</f>
        <v>OC</v>
      </c>
    </row>
    <row r="179" spans="1:18" x14ac:dyDescent="0.3">
      <c r="A179" t="s">
        <v>1709</v>
      </c>
      <c r="B179" t="s">
        <v>1690</v>
      </c>
      <c r="C179" t="s">
        <v>1710</v>
      </c>
      <c r="D179" t="s">
        <v>4994</v>
      </c>
      <c r="E179" t="s">
        <v>14</v>
      </c>
      <c r="F179" t="s">
        <v>1698</v>
      </c>
      <c r="G179" s="5">
        <v>20000</v>
      </c>
      <c r="H179" s="5">
        <v>1625</v>
      </c>
      <c r="I179" s="5">
        <v>26000</v>
      </c>
      <c r="J179">
        <v>63.72</v>
      </c>
      <c r="K179" s="5">
        <v>11150</v>
      </c>
      <c r="L179" s="5">
        <v>26000</v>
      </c>
      <c r="M179" s="5">
        <v>14850</v>
      </c>
      <c r="N179" s="5">
        <v>11150</v>
      </c>
      <c r="O179" t="s">
        <v>1485</v>
      </c>
      <c r="P179" s="5">
        <v>1625</v>
      </c>
      <c r="Q179" t="str">
        <f>IF(Table4[[#This Row],[Current Arrears + Debit]]&lt;=5000,"Less_than_5000","Greater_than_5000")</f>
        <v>Greater_than_5000</v>
      </c>
      <c r="R179" t="str">
        <f>IF(Table4[[#This Row],[Full Balance]]=Table4[[#This Row],[Current Arrears + Debit]],"OC","Active")</f>
        <v>OC</v>
      </c>
    </row>
    <row r="180" spans="1:18" x14ac:dyDescent="0.3">
      <c r="A180" t="s">
        <v>1718</v>
      </c>
      <c r="B180" t="s">
        <v>86</v>
      </c>
      <c r="C180" t="s">
        <v>1719</v>
      </c>
      <c r="D180" t="s">
        <v>4995</v>
      </c>
      <c r="E180" t="s">
        <v>20</v>
      </c>
      <c r="F180" t="s">
        <v>1726</v>
      </c>
      <c r="G180" s="5">
        <v>25000</v>
      </c>
      <c r="H180" s="5">
        <v>2063</v>
      </c>
      <c r="I180" s="5">
        <v>33000</v>
      </c>
      <c r="J180">
        <v>60.85</v>
      </c>
      <c r="K180" s="5">
        <v>10300</v>
      </c>
      <c r="L180" s="5">
        <v>33000</v>
      </c>
      <c r="M180" s="5">
        <v>22700</v>
      </c>
      <c r="N180" s="5">
        <v>10300</v>
      </c>
      <c r="O180" t="s">
        <v>1727</v>
      </c>
      <c r="P180" s="5">
        <v>5000</v>
      </c>
      <c r="Q180" t="str">
        <f>IF(Table4[[#This Row],[Current Arrears + Debit]]&lt;=5000,"Less_than_5000","Greater_than_5000")</f>
        <v>Greater_than_5000</v>
      </c>
      <c r="R180" t="str">
        <f>IF(Table4[[#This Row],[Full Balance]]=Table4[[#This Row],[Current Arrears + Debit]],"OC","Active")</f>
        <v>OC</v>
      </c>
    </row>
    <row r="181" spans="1:18" x14ac:dyDescent="0.3">
      <c r="A181" t="s">
        <v>1728</v>
      </c>
      <c r="B181" t="s">
        <v>1662</v>
      </c>
      <c r="C181" t="s">
        <v>1729</v>
      </c>
      <c r="D181" t="s">
        <v>4996</v>
      </c>
      <c r="E181" t="s">
        <v>5</v>
      </c>
      <c r="F181" t="s">
        <v>1736</v>
      </c>
      <c r="G181" s="5">
        <v>20000</v>
      </c>
      <c r="H181" s="5">
        <v>1625</v>
      </c>
      <c r="I181" s="5">
        <v>26000</v>
      </c>
      <c r="J181">
        <v>58.42</v>
      </c>
      <c r="K181" s="5">
        <v>3000</v>
      </c>
      <c r="L181" s="5">
        <v>26000</v>
      </c>
      <c r="M181" s="5">
        <v>23000</v>
      </c>
      <c r="N181" s="5">
        <v>3000</v>
      </c>
      <c r="O181" t="s">
        <v>1737</v>
      </c>
      <c r="P181" s="5">
        <v>1000</v>
      </c>
      <c r="Q181" t="str">
        <f>IF(Table4[[#This Row],[Current Arrears + Debit]]&lt;=5000,"Less_than_5000","Greater_than_5000")</f>
        <v>Less_than_5000</v>
      </c>
      <c r="R181" t="str">
        <f>IF(Table4[[#This Row],[Full Balance]]=Table4[[#This Row],[Current Arrears + Debit]],"OC","Active")</f>
        <v>OC</v>
      </c>
    </row>
    <row r="182" spans="1:18" x14ac:dyDescent="0.3">
      <c r="A182" t="s">
        <v>1738</v>
      </c>
      <c r="B182" t="s">
        <v>1739</v>
      </c>
      <c r="C182" t="s">
        <v>1740</v>
      </c>
      <c r="D182" t="s">
        <v>4997</v>
      </c>
      <c r="E182" t="s">
        <v>14</v>
      </c>
      <c r="F182" t="s">
        <v>1748</v>
      </c>
      <c r="G182" s="5">
        <v>20000</v>
      </c>
      <c r="H182" s="5">
        <v>1625</v>
      </c>
      <c r="I182" s="5">
        <v>26000</v>
      </c>
      <c r="J182">
        <v>63.67</v>
      </c>
      <c r="K182" s="5">
        <v>11075</v>
      </c>
      <c r="L182" s="5">
        <v>26000</v>
      </c>
      <c r="M182" s="5">
        <v>14925</v>
      </c>
      <c r="N182" s="5">
        <v>11075</v>
      </c>
      <c r="O182" t="s">
        <v>1749</v>
      </c>
      <c r="P182" s="5">
        <v>3300</v>
      </c>
      <c r="Q182" t="str">
        <f>IF(Table4[[#This Row],[Current Arrears + Debit]]&lt;=5000,"Less_than_5000","Greater_than_5000")</f>
        <v>Greater_than_5000</v>
      </c>
      <c r="R182" t="str">
        <f>IF(Table4[[#This Row],[Full Balance]]=Table4[[#This Row],[Current Arrears + Debit]],"OC","Active")</f>
        <v>OC</v>
      </c>
    </row>
    <row r="183" spans="1:18" x14ac:dyDescent="0.3">
      <c r="A183" t="s">
        <v>1750</v>
      </c>
      <c r="B183" t="s">
        <v>1623</v>
      </c>
      <c r="C183" t="s">
        <v>1751</v>
      </c>
      <c r="D183" t="s">
        <v>4998</v>
      </c>
      <c r="E183" t="s">
        <v>40</v>
      </c>
      <c r="F183" t="s">
        <v>1758</v>
      </c>
      <c r="G183" s="5">
        <v>20000</v>
      </c>
      <c r="H183" s="5">
        <v>1625</v>
      </c>
      <c r="I183" s="5">
        <v>26000</v>
      </c>
      <c r="J183">
        <v>58.39</v>
      </c>
      <c r="K183" s="5">
        <v>4350</v>
      </c>
      <c r="L183" s="5">
        <v>26000</v>
      </c>
      <c r="M183" s="5">
        <v>21650</v>
      </c>
      <c r="N183" s="5">
        <v>4350</v>
      </c>
      <c r="O183" t="s">
        <v>1759</v>
      </c>
      <c r="P183">
        <v>300</v>
      </c>
      <c r="Q183" t="str">
        <f>IF(Table4[[#This Row],[Current Arrears + Debit]]&lt;=5000,"Less_than_5000","Greater_than_5000")</f>
        <v>Less_than_5000</v>
      </c>
      <c r="R183" t="str">
        <f>IF(Table4[[#This Row],[Full Balance]]=Table4[[#This Row],[Current Arrears + Debit]],"OC","Active")</f>
        <v>OC</v>
      </c>
    </row>
    <row r="184" spans="1:18" x14ac:dyDescent="0.3">
      <c r="A184" t="s">
        <v>1760</v>
      </c>
      <c r="B184" t="s">
        <v>1623</v>
      </c>
      <c r="C184" t="s">
        <v>1761</v>
      </c>
      <c r="D184" t="s">
        <v>4999</v>
      </c>
      <c r="E184" t="s">
        <v>40</v>
      </c>
      <c r="F184" t="s">
        <v>1748</v>
      </c>
      <c r="G184" s="5">
        <v>20000</v>
      </c>
      <c r="H184" s="5">
        <v>1625</v>
      </c>
      <c r="I184" s="5">
        <v>26000</v>
      </c>
      <c r="J184">
        <v>60.71</v>
      </c>
      <c r="K184" s="5">
        <v>6500</v>
      </c>
      <c r="L184" s="5">
        <v>26000</v>
      </c>
      <c r="M184" s="5">
        <v>19500</v>
      </c>
      <c r="N184" s="5">
        <v>6500</v>
      </c>
      <c r="O184" t="s">
        <v>1759</v>
      </c>
      <c r="P184" s="5">
        <v>1000</v>
      </c>
      <c r="Q184" t="str">
        <f>IF(Table4[[#This Row],[Current Arrears + Debit]]&lt;=5000,"Less_than_5000","Greater_than_5000")</f>
        <v>Greater_than_5000</v>
      </c>
      <c r="R184" t="str">
        <f>IF(Table4[[#This Row],[Full Balance]]=Table4[[#This Row],[Current Arrears + Debit]],"OC","Active")</f>
        <v>OC</v>
      </c>
    </row>
    <row r="185" spans="1:18" x14ac:dyDescent="0.3">
      <c r="A185" t="s">
        <v>1768</v>
      </c>
      <c r="B185" t="s">
        <v>1623</v>
      </c>
      <c r="C185" t="s">
        <v>1769</v>
      </c>
      <c r="D185" t="s">
        <v>5000</v>
      </c>
      <c r="E185" t="s">
        <v>40</v>
      </c>
      <c r="F185" t="s">
        <v>1748</v>
      </c>
      <c r="G185" s="5">
        <v>20000</v>
      </c>
      <c r="H185" s="5">
        <v>1625</v>
      </c>
      <c r="I185" s="5">
        <v>26000</v>
      </c>
      <c r="J185">
        <v>63.58</v>
      </c>
      <c r="K185" s="5">
        <v>11150</v>
      </c>
      <c r="L185" s="5">
        <v>26000</v>
      </c>
      <c r="M185" s="5">
        <v>14850</v>
      </c>
      <c r="N185" s="5">
        <v>11150</v>
      </c>
      <c r="O185" t="s">
        <v>1485</v>
      </c>
      <c r="P185" s="5">
        <v>1650</v>
      </c>
      <c r="Q185" t="str">
        <f>IF(Table4[[#This Row],[Current Arrears + Debit]]&lt;=5000,"Less_than_5000","Greater_than_5000")</f>
        <v>Greater_than_5000</v>
      </c>
      <c r="R185" t="str">
        <f>IF(Table4[[#This Row],[Full Balance]]=Table4[[#This Row],[Current Arrears + Debit]],"OC","Active")</f>
        <v>OC</v>
      </c>
    </row>
    <row r="186" spans="1:18" x14ac:dyDescent="0.3">
      <c r="A186" t="s">
        <v>1775</v>
      </c>
      <c r="B186" t="s">
        <v>1739</v>
      </c>
      <c r="C186" t="s">
        <v>1776</v>
      </c>
      <c r="D186" t="s">
        <v>5001</v>
      </c>
      <c r="E186" t="s">
        <v>14</v>
      </c>
      <c r="F186" t="s">
        <v>1748</v>
      </c>
      <c r="G186" s="5">
        <v>20000</v>
      </c>
      <c r="H186" s="5">
        <v>1625</v>
      </c>
      <c r="I186" s="5">
        <v>26000</v>
      </c>
      <c r="J186">
        <v>63.7</v>
      </c>
      <c r="K186" s="5">
        <v>11125</v>
      </c>
      <c r="L186" s="5">
        <v>26000</v>
      </c>
      <c r="M186" s="5">
        <v>14875</v>
      </c>
      <c r="N186" s="5">
        <v>11125</v>
      </c>
      <c r="O186" t="s">
        <v>1749</v>
      </c>
      <c r="P186" s="5">
        <v>1700</v>
      </c>
      <c r="Q186" t="str">
        <f>IF(Table4[[#This Row],[Current Arrears + Debit]]&lt;=5000,"Less_than_5000","Greater_than_5000")</f>
        <v>Greater_than_5000</v>
      </c>
      <c r="R186" t="str">
        <f>IF(Table4[[#This Row],[Full Balance]]=Table4[[#This Row],[Current Arrears + Debit]],"OC","Active")</f>
        <v>OC</v>
      </c>
    </row>
    <row r="187" spans="1:18" x14ac:dyDescent="0.3">
      <c r="A187" t="s">
        <v>1783</v>
      </c>
      <c r="B187" t="s">
        <v>86</v>
      </c>
      <c r="C187" t="s">
        <v>1784</v>
      </c>
      <c r="D187" t="s">
        <v>5002</v>
      </c>
      <c r="E187" t="s">
        <v>20</v>
      </c>
      <c r="F187" t="s">
        <v>1791</v>
      </c>
      <c r="G187" s="5">
        <v>20000</v>
      </c>
      <c r="H187" s="5">
        <v>1625</v>
      </c>
      <c r="I187" s="5">
        <v>26000</v>
      </c>
      <c r="J187">
        <v>58.46</v>
      </c>
      <c r="K187" s="5">
        <v>5850</v>
      </c>
      <c r="L187" s="5">
        <v>26000</v>
      </c>
      <c r="M187" s="5">
        <v>20150</v>
      </c>
      <c r="N187" s="5">
        <v>5850</v>
      </c>
      <c r="O187" t="s">
        <v>1792</v>
      </c>
      <c r="P187">
        <v>500</v>
      </c>
      <c r="Q187" t="str">
        <f>IF(Table4[[#This Row],[Current Arrears + Debit]]&lt;=5000,"Less_than_5000","Greater_than_5000")</f>
        <v>Greater_than_5000</v>
      </c>
      <c r="R187" t="str">
        <f>IF(Table4[[#This Row],[Full Balance]]=Table4[[#This Row],[Current Arrears + Debit]],"OC","Active")</f>
        <v>OC</v>
      </c>
    </row>
    <row r="188" spans="1:18" x14ac:dyDescent="0.3">
      <c r="A188" t="s">
        <v>1793</v>
      </c>
      <c r="B188" t="s">
        <v>1794</v>
      </c>
      <c r="C188" t="s">
        <v>1795</v>
      </c>
      <c r="D188" t="s">
        <v>5003</v>
      </c>
      <c r="E188" t="s">
        <v>12</v>
      </c>
      <c r="F188" t="s">
        <v>1038</v>
      </c>
      <c r="G188" s="5">
        <v>20000</v>
      </c>
      <c r="H188" s="5">
        <v>1625</v>
      </c>
      <c r="I188" s="5">
        <v>26000</v>
      </c>
      <c r="J188">
        <v>57.34</v>
      </c>
      <c r="K188" s="5">
        <v>4500</v>
      </c>
      <c r="L188" s="5">
        <v>26000</v>
      </c>
      <c r="M188" s="5">
        <v>21500</v>
      </c>
      <c r="N188" s="5">
        <v>4500</v>
      </c>
      <c r="O188" t="s">
        <v>1803</v>
      </c>
      <c r="P188" s="5">
        <v>1650</v>
      </c>
      <c r="Q188" t="str">
        <f>IF(Table4[[#This Row],[Current Arrears + Debit]]&lt;=5000,"Less_than_5000","Greater_than_5000")</f>
        <v>Less_than_5000</v>
      </c>
      <c r="R188" t="str">
        <f>IF(Table4[[#This Row],[Full Balance]]=Table4[[#This Row],[Current Arrears + Debit]],"OC","Active")</f>
        <v>OC</v>
      </c>
    </row>
    <row r="189" spans="1:18" x14ac:dyDescent="0.3">
      <c r="A189" t="s">
        <v>1804</v>
      </c>
      <c r="B189" t="s">
        <v>1794</v>
      </c>
      <c r="C189" t="s">
        <v>1805</v>
      </c>
      <c r="D189" t="s">
        <v>5004</v>
      </c>
      <c r="E189" t="s">
        <v>12</v>
      </c>
      <c r="F189" t="s">
        <v>1038</v>
      </c>
      <c r="G189" s="5">
        <v>20000</v>
      </c>
      <c r="H189" s="5">
        <v>1625</v>
      </c>
      <c r="I189" s="5">
        <v>26000</v>
      </c>
      <c r="J189">
        <v>59.93</v>
      </c>
      <c r="K189" s="5">
        <v>8700</v>
      </c>
      <c r="L189" s="5">
        <v>26000</v>
      </c>
      <c r="M189" s="5">
        <v>17300</v>
      </c>
      <c r="N189" s="5">
        <v>8700</v>
      </c>
      <c r="O189" t="s">
        <v>1312</v>
      </c>
      <c r="P189" s="5">
        <v>1650</v>
      </c>
      <c r="Q189" t="str">
        <f>IF(Table4[[#This Row],[Current Arrears + Debit]]&lt;=5000,"Less_than_5000","Greater_than_5000")</f>
        <v>Greater_than_5000</v>
      </c>
      <c r="R189" t="str">
        <f>IF(Table4[[#This Row],[Full Balance]]=Table4[[#This Row],[Current Arrears + Debit]],"OC","Active")</f>
        <v>OC</v>
      </c>
    </row>
    <row r="190" spans="1:18" x14ac:dyDescent="0.3">
      <c r="A190" t="s">
        <v>1813</v>
      </c>
      <c r="B190" t="s">
        <v>1814</v>
      </c>
      <c r="C190" t="s">
        <v>1815</v>
      </c>
      <c r="D190" t="s">
        <v>5005</v>
      </c>
      <c r="E190" t="s">
        <v>22</v>
      </c>
      <c r="F190" t="s">
        <v>1822</v>
      </c>
      <c r="G190" s="5">
        <v>25000</v>
      </c>
      <c r="H190" s="5">
        <v>1750</v>
      </c>
      <c r="I190" s="5">
        <v>35000</v>
      </c>
      <c r="J190">
        <v>60.54</v>
      </c>
      <c r="K190" s="5">
        <v>22450</v>
      </c>
      <c r="L190" s="5">
        <v>35000</v>
      </c>
      <c r="M190" s="5">
        <v>12550</v>
      </c>
      <c r="N190" s="5">
        <v>22450</v>
      </c>
      <c r="O190" t="s">
        <v>1823</v>
      </c>
      <c r="P190">
        <v>500</v>
      </c>
      <c r="Q190" t="str">
        <f>IF(Table4[[#This Row],[Current Arrears + Debit]]&lt;=5000,"Less_than_5000","Greater_than_5000")</f>
        <v>Greater_than_5000</v>
      </c>
      <c r="R190" t="str">
        <f>IF(Table4[[#This Row],[Full Balance]]=Table4[[#This Row],[Current Arrears + Debit]],"OC","Active")</f>
        <v>OC</v>
      </c>
    </row>
    <row r="191" spans="1:18" x14ac:dyDescent="0.3">
      <c r="A191" t="s">
        <v>1824</v>
      </c>
      <c r="B191" t="s">
        <v>1814</v>
      </c>
      <c r="C191" t="s">
        <v>1825</v>
      </c>
      <c r="D191" t="s">
        <v>5006</v>
      </c>
      <c r="E191" t="s">
        <v>22</v>
      </c>
      <c r="F191" t="s">
        <v>1822</v>
      </c>
      <c r="G191" s="5">
        <v>25000</v>
      </c>
      <c r="H191" s="5">
        <v>1750</v>
      </c>
      <c r="I191" s="5">
        <v>35000</v>
      </c>
      <c r="J191">
        <v>52.86</v>
      </c>
      <c r="K191" s="5">
        <v>9000</v>
      </c>
      <c r="L191" s="5">
        <v>35000</v>
      </c>
      <c r="M191" s="5">
        <v>26000</v>
      </c>
      <c r="N191" s="5">
        <v>9000</v>
      </c>
      <c r="O191" t="s">
        <v>1833</v>
      </c>
      <c r="P191">
        <v>550</v>
      </c>
      <c r="Q191" t="str">
        <f>IF(Table4[[#This Row],[Current Arrears + Debit]]&lt;=5000,"Less_than_5000","Greater_than_5000")</f>
        <v>Greater_than_5000</v>
      </c>
      <c r="R191" t="str">
        <f>IF(Table4[[#This Row],[Full Balance]]=Table4[[#This Row],[Current Arrears + Debit]],"OC","Active")</f>
        <v>OC</v>
      </c>
    </row>
    <row r="192" spans="1:18" x14ac:dyDescent="0.3">
      <c r="A192" t="s">
        <v>1834</v>
      </c>
      <c r="B192" t="s">
        <v>1835</v>
      </c>
      <c r="C192" t="s">
        <v>1836</v>
      </c>
      <c r="D192" t="s">
        <v>5007</v>
      </c>
      <c r="E192" t="s">
        <v>22</v>
      </c>
      <c r="F192" t="s">
        <v>1456</v>
      </c>
      <c r="G192" s="5">
        <v>25000</v>
      </c>
      <c r="H192" s="5">
        <v>1750</v>
      </c>
      <c r="I192" s="5">
        <v>35000</v>
      </c>
      <c r="J192">
        <v>57.03</v>
      </c>
      <c r="K192" s="5">
        <v>16300</v>
      </c>
      <c r="L192" s="5">
        <v>35000</v>
      </c>
      <c r="M192" s="5">
        <v>18700</v>
      </c>
      <c r="N192" s="5">
        <v>16300</v>
      </c>
      <c r="O192" t="s">
        <v>1844</v>
      </c>
      <c r="P192" s="5">
        <v>1000</v>
      </c>
      <c r="Q192" t="str">
        <f>IF(Table4[[#This Row],[Current Arrears + Debit]]&lt;=5000,"Less_than_5000","Greater_than_5000")</f>
        <v>Greater_than_5000</v>
      </c>
      <c r="R192" t="str">
        <f>IF(Table4[[#This Row],[Full Balance]]=Table4[[#This Row],[Current Arrears + Debit]],"OC","Active")</f>
        <v>OC</v>
      </c>
    </row>
    <row r="193" spans="1:18" x14ac:dyDescent="0.3">
      <c r="A193" t="s">
        <v>1845</v>
      </c>
      <c r="B193" t="s">
        <v>1846</v>
      </c>
      <c r="C193" t="s">
        <v>1847</v>
      </c>
      <c r="D193" t="s">
        <v>5008</v>
      </c>
      <c r="E193" t="s">
        <v>17</v>
      </c>
      <c r="F193" t="s">
        <v>1855</v>
      </c>
      <c r="G193" s="5">
        <v>20000</v>
      </c>
      <c r="H193" s="5">
        <v>1625</v>
      </c>
      <c r="I193" s="5">
        <v>26000</v>
      </c>
      <c r="J193">
        <v>53.61</v>
      </c>
      <c r="K193" s="5">
        <v>4475</v>
      </c>
      <c r="L193" s="5">
        <v>26000</v>
      </c>
      <c r="M193" s="5">
        <v>21525</v>
      </c>
      <c r="N193" s="5">
        <v>4475</v>
      </c>
      <c r="O193" t="s">
        <v>1856</v>
      </c>
      <c r="P193">
        <v>600</v>
      </c>
      <c r="Q193" t="str">
        <f>IF(Table4[[#This Row],[Current Arrears + Debit]]&lt;=5000,"Less_than_5000","Greater_than_5000")</f>
        <v>Less_than_5000</v>
      </c>
      <c r="R193" t="str">
        <f>IF(Table4[[#This Row],[Full Balance]]=Table4[[#This Row],[Current Arrears + Debit]],"OC","Active")</f>
        <v>OC</v>
      </c>
    </row>
    <row r="194" spans="1:18" x14ac:dyDescent="0.3">
      <c r="A194" t="s">
        <v>1857</v>
      </c>
      <c r="B194" t="s">
        <v>1644</v>
      </c>
      <c r="C194" t="s">
        <v>1858</v>
      </c>
      <c r="D194" t="s">
        <v>5009</v>
      </c>
      <c r="E194" t="s">
        <v>17</v>
      </c>
      <c r="F194" t="s">
        <v>1865</v>
      </c>
      <c r="G194" s="5">
        <v>20000</v>
      </c>
      <c r="H194" s="5">
        <v>1625</v>
      </c>
      <c r="I194" s="5">
        <v>26000</v>
      </c>
      <c r="J194">
        <v>55.96</v>
      </c>
      <c r="K194" s="5">
        <v>7125</v>
      </c>
      <c r="L194" s="5">
        <v>26000</v>
      </c>
      <c r="M194" s="5">
        <v>18875</v>
      </c>
      <c r="N194" s="5">
        <v>7125</v>
      </c>
      <c r="O194" t="s">
        <v>1866</v>
      </c>
      <c r="P194" s="5">
        <v>1700</v>
      </c>
      <c r="Q194" t="str">
        <f>IF(Table4[[#This Row],[Current Arrears + Debit]]&lt;=5000,"Less_than_5000","Greater_than_5000")</f>
        <v>Greater_than_5000</v>
      </c>
      <c r="R194" t="str">
        <f>IF(Table4[[#This Row],[Full Balance]]=Table4[[#This Row],[Current Arrears + Debit]],"OC","Active")</f>
        <v>OC</v>
      </c>
    </row>
    <row r="195" spans="1:18" x14ac:dyDescent="0.3">
      <c r="A195" t="s">
        <v>1867</v>
      </c>
      <c r="B195" t="s">
        <v>1644</v>
      </c>
      <c r="C195" t="s">
        <v>1868</v>
      </c>
      <c r="D195" t="s">
        <v>5010</v>
      </c>
      <c r="E195" t="s">
        <v>17</v>
      </c>
      <c r="F195" t="s">
        <v>1865</v>
      </c>
      <c r="G195" s="5">
        <v>20000</v>
      </c>
      <c r="H195" s="5">
        <v>1625</v>
      </c>
      <c r="I195" s="5">
        <v>26000</v>
      </c>
      <c r="J195">
        <v>55.28</v>
      </c>
      <c r="K195" s="5">
        <v>6025</v>
      </c>
      <c r="L195" s="5">
        <v>26000</v>
      </c>
      <c r="M195" s="5">
        <v>19975</v>
      </c>
      <c r="N195" s="5">
        <v>6025</v>
      </c>
      <c r="O195" t="s">
        <v>1875</v>
      </c>
      <c r="P195" s="5">
        <v>2000</v>
      </c>
      <c r="Q195" t="str">
        <f>IF(Table4[[#This Row],[Current Arrears + Debit]]&lt;=5000,"Less_than_5000","Greater_than_5000")</f>
        <v>Greater_than_5000</v>
      </c>
      <c r="R195" t="str">
        <f>IF(Table4[[#This Row],[Full Balance]]=Table4[[#This Row],[Current Arrears + Debit]],"OC","Active")</f>
        <v>OC</v>
      </c>
    </row>
    <row r="196" spans="1:18" x14ac:dyDescent="0.3">
      <c r="A196" t="s">
        <v>1876</v>
      </c>
      <c r="B196" t="s">
        <v>1814</v>
      </c>
      <c r="C196" t="s">
        <v>1877</v>
      </c>
      <c r="D196" t="s">
        <v>5011</v>
      </c>
      <c r="E196" t="s">
        <v>22</v>
      </c>
      <c r="F196" t="s">
        <v>1865</v>
      </c>
      <c r="G196" s="5">
        <v>25000</v>
      </c>
      <c r="H196" s="5">
        <v>1750</v>
      </c>
      <c r="I196" s="5">
        <v>35000</v>
      </c>
      <c r="J196">
        <v>54.86</v>
      </c>
      <c r="K196" s="5">
        <v>14250</v>
      </c>
      <c r="L196" s="5">
        <v>35000</v>
      </c>
      <c r="M196" s="5">
        <v>20750</v>
      </c>
      <c r="N196" s="5">
        <v>14250</v>
      </c>
      <c r="O196" t="s">
        <v>1652</v>
      </c>
      <c r="P196" s="5">
        <v>1750</v>
      </c>
      <c r="Q196" t="str">
        <f>IF(Table4[[#This Row],[Current Arrears + Debit]]&lt;=5000,"Less_than_5000","Greater_than_5000")</f>
        <v>Greater_than_5000</v>
      </c>
      <c r="R196" t="str">
        <f>IF(Table4[[#This Row],[Full Balance]]=Table4[[#This Row],[Current Arrears + Debit]],"OC","Active")</f>
        <v>OC</v>
      </c>
    </row>
    <row r="197" spans="1:18" x14ac:dyDescent="0.3">
      <c r="A197" t="s">
        <v>1885</v>
      </c>
      <c r="B197" t="s">
        <v>1886</v>
      </c>
      <c r="C197" t="s">
        <v>1887</v>
      </c>
      <c r="D197" t="s">
        <v>5012</v>
      </c>
      <c r="E197" t="s">
        <v>14</v>
      </c>
      <c r="F197" t="s">
        <v>1895</v>
      </c>
      <c r="G197" s="5">
        <v>20000</v>
      </c>
      <c r="H197" s="5">
        <v>1625</v>
      </c>
      <c r="I197" s="5">
        <v>26000</v>
      </c>
      <c r="J197">
        <v>54.74</v>
      </c>
      <c r="K197" s="5">
        <v>6315</v>
      </c>
      <c r="L197" s="5">
        <v>26000</v>
      </c>
      <c r="M197" s="5">
        <v>19685</v>
      </c>
      <c r="N197" s="5">
        <v>6315</v>
      </c>
      <c r="O197" t="s">
        <v>1896</v>
      </c>
      <c r="P197">
        <v>300</v>
      </c>
      <c r="Q197" t="str">
        <f>IF(Table4[[#This Row],[Current Arrears + Debit]]&lt;=5000,"Less_than_5000","Greater_than_5000")</f>
        <v>Greater_than_5000</v>
      </c>
      <c r="R197" t="str">
        <f>IF(Table4[[#This Row],[Full Balance]]=Table4[[#This Row],[Current Arrears + Debit]],"OC","Active")</f>
        <v>OC</v>
      </c>
    </row>
    <row r="198" spans="1:18" x14ac:dyDescent="0.3">
      <c r="A198" t="s">
        <v>1897</v>
      </c>
      <c r="B198" t="s">
        <v>1886</v>
      </c>
      <c r="C198" t="s">
        <v>1898</v>
      </c>
      <c r="D198" t="s">
        <v>5013</v>
      </c>
      <c r="E198" t="s">
        <v>14</v>
      </c>
      <c r="F198" t="s">
        <v>1895</v>
      </c>
      <c r="G198" s="5">
        <v>20000</v>
      </c>
      <c r="H198" s="5">
        <v>1625</v>
      </c>
      <c r="I198" s="5">
        <v>26000</v>
      </c>
      <c r="J198">
        <v>59.53</v>
      </c>
      <c r="K198" s="5">
        <v>14100</v>
      </c>
      <c r="L198" s="5">
        <v>26000</v>
      </c>
      <c r="M198" s="5">
        <v>11900</v>
      </c>
      <c r="N198" s="5">
        <v>14100</v>
      </c>
      <c r="O198" t="s">
        <v>1902</v>
      </c>
      <c r="P198" s="5">
        <v>2000</v>
      </c>
      <c r="Q198" t="str">
        <f>IF(Table4[[#This Row],[Current Arrears + Debit]]&lt;=5000,"Less_than_5000","Greater_than_5000")</f>
        <v>Greater_than_5000</v>
      </c>
      <c r="R198" t="str">
        <f>IF(Table4[[#This Row],[Full Balance]]=Table4[[#This Row],[Current Arrears + Debit]],"OC","Active")</f>
        <v>OC</v>
      </c>
    </row>
    <row r="199" spans="1:18" x14ac:dyDescent="0.3">
      <c r="A199" t="s">
        <v>1903</v>
      </c>
      <c r="B199" t="s">
        <v>1886</v>
      </c>
      <c r="C199" t="s">
        <v>1904</v>
      </c>
      <c r="D199" t="s">
        <v>5014</v>
      </c>
      <c r="E199" t="s">
        <v>14</v>
      </c>
      <c r="F199" t="s">
        <v>1895</v>
      </c>
      <c r="G199" s="5">
        <v>20000</v>
      </c>
      <c r="H199" s="5">
        <v>1625</v>
      </c>
      <c r="I199" s="5">
        <v>26000</v>
      </c>
      <c r="J199">
        <v>53.24</v>
      </c>
      <c r="K199" s="5">
        <v>3875</v>
      </c>
      <c r="L199" s="5">
        <v>26000</v>
      </c>
      <c r="M199" s="5">
        <v>22125</v>
      </c>
      <c r="N199" s="5">
        <v>3875</v>
      </c>
      <c r="O199" t="s">
        <v>1896</v>
      </c>
      <c r="P199">
        <v>300</v>
      </c>
      <c r="Q199" t="str">
        <f>IF(Table4[[#This Row],[Current Arrears + Debit]]&lt;=5000,"Less_than_5000","Greater_than_5000")</f>
        <v>Less_than_5000</v>
      </c>
      <c r="R199" t="str">
        <f>IF(Table4[[#This Row],[Full Balance]]=Table4[[#This Row],[Current Arrears + Debit]],"OC","Active")</f>
        <v>OC</v>
      </c>
    </row>
    <row r="200" spans="1:18" x14ac:dyDescent="0.3">
      <c r="A200" t="s">
        <v>1911</v>
      </c>
      <c r="B200" t="s">
        <v>1912</v>
      </c>
      <c r="C200" t="s">
        <v>1913</v>
      </c>
      <c r="D200" t="s">
        <v>5015</v>
      </c>
      <c r="E200" t="s">
        <v>14</v>
      </c>
      <c r="F200" t="s">
        <v>1920</v>
      </c>
      <c r="G200" s="5">
        <v>20000</v>
      </c>
      <c r="H200" s="5">
        <v>1625</v>
      </c>
      <c r="I200" s="5">
        <v>26000</v>
      </c>
      <c r="J200">
        <v>58.23</v>
      </c>
      <c r="K200" s="5">
        <v>13600</v>
      </c>
      <c r="L200" s="5">
        <v>26000</v>
      </c>
      <c r="M200" s="5">
        <v>12400</v>
      </c>
      <c r="N200" s="5">
        <v>13600</v>
      </c>
      <c r="O200" t="s">
        <v>1921</v>
      </c>
      <c r="P200">
        <v>500</v>
      </c>
      <c r="Q200" t="str">
        <f>IF(Table4[[#This Row],[Current Arrears + Debit]]&lt;=5000,"Less_than_5000","Greater_than_5000")</f>
        <v>Greater_than_5000</v>
      </c>
      <c r="R200" t="str">
        <f>IF(Table4[[#This Row],[Full Balance]]=Table4[[#This Row],[Current Arrears + Debit]],"OC","Active")</f>
        <v>OC</v>
      </c>
    </row>
    <row r="201" spans="1:18" x14ac:dyDescent="0.3">
      <c r="A201" t="s">
        <v>1922</v>
      </c>
      <c r="B201" t="s">
        <v>1912</v>
      </c>
      <c r="C201" t="s">
        <v>1923</v>
      </c>
      <c r="D201" t="s">
        <v>5016</v>
      </c>
      <c r="E201" t="s">
        <v>14</v>
      </c>
      <c r="F201" t="s">
        <v>1243</v>
      </c>
      <c r="G201" s="5">
        <v>20000</v>
      </c>
      <c r="H201" s="5">
        <v>1625</v>
      </c>
      <c r="I201" s="5">
        <v>26000</v>
      </c>
      <c r="J201">
        <v>55.87</v>
      </c>
      <c r="K201" s="5">
        <v>8150</v>
      </c>
      <c r="L201" s="5">
        <v>26000</v>
      </c>
      <c r="M201" s="5">
        <v>17850</v>
      </c>
      <c r="N201" s="5">
        <v>8150</v>
      </c>
      <c r="O201" t="s">
        <v>1930</v>
      </c>
      <c r="P201" s="5">
        <v>1000</v>
      </c>
      <c r="Q201" t="str">
        <f>IF(Table4[[#This Row],[Current Arrears + Debit]]&lt;=5000,"Less_than_5000","Greater_than_5000")</f>
        <v>Greater_than_5000</v>
      </c>
      <c r="R201" t="str">
        <f>IF(Table4[[#This Row],[Full Balance]]=Table4[[#This Row],[Current Arrears + Debit]],"OC","Active")</f>
        <v>OC</v>
      </c>
    </row>
    <row r="202" spans="1:18" x14ac:dyDescent="0.3">
      <c r="A202" t="s">
        <v>1931</v>
      </c>
      <c r="B202" t="s">
        <v>1932</v>
      </c>
      <c r="C202" t="s">
        <v>1933</v>
      </c>
      <c r="D202" t="s">
        <v>5017</v>
      </c>
      <c r="E202" t="s">
        <v>35</v>
      </c>
      <c r="F202" t="s">
        <v>1940</v>
      </c>
      <c r="G202" s="5">
        <v>40000</v>
      </c>
      <c r="H202" s="5">
        <v>3250</v>
      </c>
      <c r="I202" s="5">
        <v>52000</v>
      </c>
      <c r="J202">
        <v>57.02</v>
      </c>
      <c r="K202" s="5">
        <v>24200</v>
      </c>
      <c r="L202" s="5">
        <v>52000</v>
      </c>
      <c r="M202" s="5">
        <v>27800</v>
      </c>
      <c r="N202" s="5">
        <v>24200</v>
      </c>
      <c r="O202" t="s">
        <v>1941</v>
      </c>
      <c r="P202">
        <v>100</v>
      </c>
      <c r="Q202" t="str">
        <f>IF(Table4[[#This Row],[Current Arrears + Debit]]&lt;=5000,"Less_than_5000","Greater_than_5000")</f>
        <v>Greater_than_5000</v>
      </c>
      <c r="R202" t="str">
        <f>IF(Table4[[#This Row],[Full Balance]]=Table4[[#This Row],[Current Arrears + Debit]],"OC","Active")</f>
        <v>OC</v>
      </c>
    </row>
    <row r="203" spans="1:18" x14ac:dyDescent="0.3">
      <c r="A203" t="s">
        <v>1942</v>
      </c>
      <c r="B203" t="s">
        <v>1943</v>
      </c>
      <c r="C203" t="s">
        <v>1944</v>
      </c>
      <c r="D203" t="s">
        <v>5018</v>
      </c>
      <c r="E203" t="s">
        <v>12</v>
      </c>
      <c r="F203" t="s">
        <v>1951</v>
      </c>
      <c r="G203" s="5">
        <v>40000</v>
      </c>
      <c r="H203" s="5">
        <v>2467</v>
      </c>
      <c r="I203" s="5">
        <v>59200</v>
      </c>
      <c r="J203">
        <v>58.62</v>
      </c>
      <c r="K203" s="5">
        <v>41700</v>
      </c>
      <c r="L203" s="5">
        <v>59200</v>
      </c>
      <c r="M203" s="5">
        <v>17500</v>
      </c>
      <c r="N203" s="5">
        <v>41700</v>
      </c>
      <c r="O203" t="s">
        <v>1952</v>
      </c>
      <c r="P203">
        <v>500</v>
      </c>
      <c r="Q203" t="str">
        <f>IF(Table4[[#This Row],[Current Arrears + Debit]]&lt;=5000,"Less_than_5000","Greater_than_5000")</f>
        <v>Greater_than_5000</v>
      </c>
      <c r="R203" t="str">
        <f>IF(Table4[[#This Row],[Full Balance]]=Table4[[#This Row],[Current Arrears + Debit]],"OC","Active")</f>
        <v>OC</v>
      </c>
    </row>
    <row r="204" spans="1:18" x14ac:dyDescent="0.3">
      <c r="A204" t="s">
        <v>1953</v>
      </c>
      <c r="B204" t="s">
        <v>1466</v>
      </c>
      <c r="C204" t="s">
        <v>1954</v>
      </c>
      <c r="D204" t="s">
        <v>5019</v>
      </c>
      <c r="E204" t="s">
        <v>12</v>
      </c>
      <c r="F204" t="s">
        <v>1951</v>
      </c>
      <c r="G204" s="5">
        <v>20000</v>
      </c>
      <c r="H204" s="5">
        <v>1625</v>
      </c>
      <c r="I204" s="5">
        <v>26000</v>
      </c>
      <c r="J204">
        <v>53.58</v>
      </c>
      <c r="K204" s="5">
        <v>6275</v>
      </c>
      <c r="L204" s="5">
        <v>26000</v>
      </c>
      <c r="M204" s="5">
        <v>19725</v>
      </c>
      <c r="N204" s="5">
        <v>6275</v>
      </c>
      <c r="O204" t="s">
        <v>1962</v>
      </c>
      <c r="P204" s="5">
        <v>1650</v>
      </c>
      <c r="Q204" t="str">
        <f>IF(Table4[[#This Row],[Current Arrears + Debit]]&lt;=5000,"Less_than_5000","Greater_than_5000")</f>
        <v>Greater_than_5000</v>
      </c>
      <c r="R204" t="str">
        <f>IF(Table4[[#This Row],[Full Balance]]=Table4[[#This Row],[Current Arrears + Debit]],"OC","Active")</f>
        <v>OC</v>
      </c>
    </row>
    <row r="205" spans="1:18" x14ac:dyDescent="0.3">
      <c r="A205" t="s">
        <v>1963</v>
      </c>
      <c r="B205" t="s">
        <v>1964</v>
      </c>
      <c r="C205" t="s">
        <v>1965</v>
      </c>
      <c r="D205" t="s">
        <v>5020</v>
      </c>
      <c r="E205" t="s">
        <v>35</v>
      </c>
      <c r="F205" t="s">
        <v>1379</v>
      </c>
      <c r="G205" s="5">
        <v>40000</v>
      </c>
      <c r="H205" s="5">
        <v>2467</v>
      </c>
      <c r="I205" s="5">
        <v>59200</v>
      </c>
      <c r="J205">
        <v>47.99</v>
      </c>
      <c r="K205" s="5">
        <v>17950</v>
      </c>
      <c r="L205" s="5">
        <v>59200</v>
      </c>
      <c r="M205" s="5">
        <v>41250</v>
      </c>
      <c r="N205" s="5">
        <v>17950</v>
      </c>
      <c r="O205" t="s">
        <v>1069</v>
      </c>
      <c r="P205" s="5">
        <v>3500</v>
      </c>
      <c r="Q205" t="str">
        <f>IF(Table4[[#This Row],[Current Arrears + Debit]]&lt;=5000,"Less_than_5000","Greater_than_5000")</f>
        <v>Greater_than_5000</v>
      </c>
      <c r="R205" t="str">
        <f>IF(Table4[[#This Row],[Full Balance]]=Table4[[#This Row],[Current Arrears + Debit]],"OC","Active")</f>
        <v>OC</v>
      </c>
    </row>
    <row r="206" spans="1:18" x14ac:dyDescent="0.3">
      <c r="A206" t="s">
        <v>1969</v>
      </c>
      <c r="B206" t="s">
        <v>1970</v>
      </c>
      <c r="C206" t="s">
        <v>1971</v>
      </c>
      <c r="D206" t="s">
        <v>5021</v>
      </c>
      <c r="E206" t="s">
        <v>14</v>
      </c>
      <c r="F206" t="s">
        <v>1379</v>
      </c>
      <c r="G206" s="5">
        <v>40000</v>
      </c>
      <c r="H206" s="5">
        <v>2467</v>
      </c>
      <c r="I206" s="5">
        <v>59200</v>
      </c>
      <c r="J206">
        <v>57.85</v>
      </c>
      <c r="K206" s="5">
        <v>59200</v>
      </c>
      <c r="L206" s="5">
        <v>59200</v>
      </c>
      <c r="M206">
        <v>0</v>
      </c>
      <c r="N206" s="5">
        <v>59200</v>
      </c>
      <c r="O206" t="s">
        <v>1379</v>
      </c>
      <c r="P206">
        <v>800</v>
      </c>
      <c r="Q206" t="str">
        <f>IF(Table4[[#This Row],[Current Arrears + Debit]]&lt;=5000,"Less_than_5000","Greater_than_5000")</f>
        <v>Greater_than_5000</v>
      </c>
      <c r="R206" t="str">
        <f>IF(Table4[[#This Row],[Full Balance]]=Table4[[#This Row],[Current Arrears + Debit]],"OC","Active")</f>
        <v>OC</v>
      </c>
    </row>
    <row r="207" spans="1:18" x14ac:dyDescent="0.3">
      <c r="A207" t="s">
        <v>1979</v>
      </c>
      <c r="B207" t="s">
        <v>1964</v>
      </c>
      <c r="C207" t="s">
        <v>1980</v>
      </c>
      <c r="D207" t="s">
        <v>5022</v>
      </c>
      <c r="E207" t="s">
        <v>35</v>
      </c>
      <c r="F207" t="s">
        <v>1984</v>
      </c>
      <c r="G207" s="5">
        <v>40000</v>
      </c>
      <c r="H207" s="5">
        <v>2467</v>
      </c>
      <c r="I207" s="5">
        <v>59200</v>
      </c>
      <c r="J207">
        <v>46.98</v>
      </c>
      <c r="K207" s="5">
        <v>15450</v>
      </c>
      <c r="L207" s="5">
        <v>59200</v>
      </c>
      <c r="M207" s="5">
        <v>43750</v>
      </c>
      <c r="N207" s="5">
        <v>15450</v>
      </c>
      <c r="O207" t="s">
        <v>1069</v>
      </c>
      <c r="P207" s="5">
        <v>3500</v>
      </c>
      <c r="Q207" t="str">
        <f>IF(Table4[[#This Row],[Current Arrears + Debit]]&lt;=5000,"Less_than_5000","Greater_than_5000")</f>
        <v>Greater_than_5000</v>
      </c>
      <c r="R207" t="str">
        <f>IF(Table4[[#This Row],[Full Balance]]=Table4[[#This Row],[Current Arrears + Debit]],"OC","Active")</f>
        <v>OC</v>
      </c>
    </row>
    <row r="208" spans="1:18" x14ac:dyDescent="0.3">
      <c r="A208" t="s">
        <v>1985</v>
      </c>
      <c r="B208" t="s">
        <v>1886</v>
      </c>
      <c r="C208" t="s">
        <v>1986</v>
      </c>
      <c r="D208" t="s">
        <v>5023</v>
      </c>
      <c r="E208" t="s">
        <v>14</v>
      </c>
      <c r="F208" t="s">
        <v>1993</v>
      </c>
      <c r="G208" s="5">
        <v>40000</v>
      </c>
      <c r="H208" s="5">
        <v>2467</v>
      </c>
      <c r="I208" s="5">
        <v>59200</v>
      </c>
      <c r="J208">
        <v>47.82</v>
      </c>
      <c r="K208" s="5">
        <v>22100</v>
      </c>
      <c r="L208" s="5">
        <v>59200</v>
      </c>
      <c r="M208" s="5">
        <v>37100</v>
      </c>
      <c r="N208" s="5">
        <v>22100</v>
      </c>
      <c r="O208" t="s">
        <v>1896</v>
      </c>
      <c r="P208">
        <v>500</v>
      </c>
      <c r="Q208" t="str">
        <f>IF(Table4[[#This Row],[Current Arrears + Debit]]&lt;=5000,"Less_than_5000","Greater_than_5000")</f>
        <v>Greater_than_5000</v>
      </c>
      <c r="R208" t="str">
        <f>IF(Table4[[#This Row],[Full Balance]]=Table4[[#This Row],[Current Arrears + Debit]],"OC","Active")</f>
        <v>OC</v>
      </c>
    </row>
    <row r="209" spans="1:18" x14ac:dyDescent="0.3">
      <c r="A209" t="s">
        <v>1994</v>
      </c>
      <c r="B209" t="s">
        <v>1995</v>
      </c>
      <c r="C209" t="s">
        <v>1996</v>
      </c>
      <c r="D209" t="s">
        <v>5024</v>
      </c>
      <c r="E209" t="s">
        <v>10</v>
      </c>
      <c r="F209" t="s">
        <v>2004</v>
      </c>
      <c r="G209" s="5">
        <v>25000</v>
      </c>
      <c r="H209" s="5">
        <v>1750</v>
      </c>
      <c r="I209" s="5">
        <v>35000</v>
      </c>
      <c r="J209">
        <v>56.83</v>
      </c>
      <c r="K209" s="5">
        <v>21200</v>
      </c>
      <c r="L209" s="5">
        <v>35000</v>
      </c>
      <c r="M209" s="5">
        <v>13800</v>
      </c>
      <c r="N209" s="5">
        <v>21200</v>
      </c>
      <c r="O209" t="s">
        <v>295</v>
      </c>
      <c r="P209" s="5">
        <v>3000</v>
      </c>
      <c r="Q209" t="str">
        <f>IF(Table4[[#This Row],[Current Arrears + Debit]]&lt;=5000,"Less_than_5000","Greater_than_5000")</f>
        <v>Greater_than_5000</v>
      </c>
      <c r="R209" t="str">
        <f>IF(Table4[[#This Row],[Full Balance]]=Table4[[#This Row],[Current Arrears + Debit]],"OC","Active")</f>
        <v>OC</v>
      </c>
    </row>
    <row r="210" spans="1:18" x14ac:dyDescent="0.3">
      <c r="A210" t="s">
        <v>2005</v>
      </c>
      <c r="B210" t="s">
        <v>1943</v>
      </c>
      <c r="C210" t="s">
        <v>2006</v>
      </c>
      <c r="D210" t="s">
        <v>5025</v>
      </c>
      <c r="E210" t="s">
        <v>12</v>
      </c>
      <c r="F210" t="s">
        <v>2011</v>
      </c>
      <c r="G210" s="5">
        <v>40000</v>
      </c>
      <c r="H210" s="5">
        <v>2467</v>
      </c>
      <c r="I210" s="5">
        <v>59200</v>
      </c>
      <c r="J210">
        <v>54.91</v>
      </c>
      <c r="K210" s="5">
        <v>37500</v>
      </c>
      <c r="L210" s="5">
        <v>59200</v>
      </c>
      <c r="M210" s="5">
        <v>21700</v>
      </c>
      <c r="N210" s="5">
        <v>37500</v>
      </c>
      <c r="O210" t="s">
        <v>2012</v>
      </c>
      <c r="P210" s="5">
        <v>1000</v>
      </c>
      <c r="Q210" t="str">
        <f>IF(Table4[[#This Row],[Current Arrears + Debit]]&lt;=5000,"Less_than_5000","Greater_than_5000")</f>
        <v>Greater_than_5000</v>
      </c>
      <c r="R210" t="str">
        <f>IF(Table4[[#This Row],[Full Balance]]=Table4[[#This Row],[Current Arrears + Debit]],"OC","Active")</f>
        <v>OC</v>
      </c>
    </row>
    <row r="211" spans="1:18" x14ac:dyDescent="0.3">
      <c r="A211" t="s">
        <v>2013</v>
      </c>
      <c r="B211" t="s">
        <v>1995</v>
      </c>
      <c r="C211" t="s">
        <v>2014</v>
      </c>
      <c r="D211" t="s">
        <v>5026</v>
      </c>
      <c r="E211" t="s">
        <v>10</v>
      </c>
      <c r="F211" t="s">
        <v>2022</v>
      </c>
      <c r="G211" s="5">
        <v>25000</v>
      </c>
      <c r="H211" s="5">
        <v>1750</v>
      </c>
      <c r="I211" s="5">
        <v>35000</v>
      </c>
      <c r="J211">
        <v>46.2</v>
      </c>
      <c r="K211" s="5">
        <v>4350</v>
      </c>
      <c r="L211" s="5">
        <v>35000</v>
      </c>
      <c r="M211" s="5">
        <v>30650</v>
      </c>
      <c r="N211" s="5">
        <v>4350</v>
      </c>
      <c r="O211" t="s">
        <v>2012</v>
      </c>
      <c r="P211" s="5">
        <v>2000</v>
      </c>
      <c r="Q211" t="str">
        <f>IF(Table4[[#This Row],[Current Arrears + Debit]]&lt;=5000,"Less_than_5000","Greater_than_5000")</f>
        <v>Less_than_5000</v>
      </c>
      <c r="R211" t="str">
        <f>IF(Table4[[#This Row],[Full Balance]]=Table4[[#This Row],[Current Arrears + Debit]],"OC","Active")</f>
        <v>OC</v>
      </c>
    </row>
    <row r="212" spans="1:18" x14ac:dyDescent="0.3">
      <c r="A212" t="s">
        <v>2023</v>
      </c>
      <c r="B212" t="s">
        <v>2024</v>
      </c>
      <c r="C212" t="s">
        <v>2025</v>
      </c>
      <c r="D212" t="s">
        <v>5027</v>
      </c>
      <c r="E212" t="s">
        <v>5</v>
      </c>
      <c r="F212" t="s">
        <v>2033</v>
      </c>
      <c r="G212" s="5">
        <v>40000</v>
      </c>
      <c r="H212" s="5">
        <v>2467</v>
      </c>
      <c r="I212" s="5">
        <v>59200</v>
      </c>
      <c r="J212">
        <v>41.66</v>
      </c>
      <c r="K212" s="5">
        <v>4800</v>
      </c>
      <c r="L212" s="5">
        <v>59200</v>
      </c>
      <c r="M212" s="5">
        <v>54400</v>
      </c>
      <c r="N212" s="5">
        <v>4800</v>
      </c>
      <c r="O212" t="s">
        <v>2034</v>
      </c>
      <c r="P212" s="5">
        <v>1000</v>
      </c>
      <c r="Q212" t="str">
        <f>IF(Table4[[#This Row],[Current Arrears + Debit]]&lt;=5000,"Less_than_5000","Greater_than_5000")</f>
        <v>Less_than_5000</v>
      </c>
      <c r="R212" t="str">
        <f>IF(Table4[[#This Row],[Full Balance]]=Table4[[#This Row],[Current Arrears + Debit]],"OC","Active")</f>
        <v>OC</v>
      </c>
    </row>
    <row r="213" spans="1:18" x14ac:dyDescent="0.3">
      <c r="A213" t="s">
        <v>2035</v>
      </c>
      <c r="B213" t="s">
        <v>2036</v>
      </c>
      <c r="C213" t="s">
        <v>2037</v>
      </c>
      <c r="D213" t="s">
        <v>5028</v>
      </c>
      <c r="E213" t="s">
        <v>40</v>
      </c>
      <c r="F213" t="s">
        <v>2033</v>
      </c>
      <c r="G213" s="5">
        <v>20000</v>
      </c>
      <c r="H213" s="5">
        <v>1625</v>
      </c>
      <c r="I213" s="5">
        <v>26000</v>
      </c>
      <c r="J213">
        <v>55.19</v>
      </c>
      <c r="K213" s="5">
        <v>12150</v>
      </c>
      <c r="L213" s="5">
        <v>26000</v>
      </c>
      <c r="M213" s="5">
        <v>13850</v>
      </c>
      <c r="N213" s="5">
        <v>12150</v>
      </c>
      <c r="O213" t="s">
        <v>2044</v>
      </c>
      <c r="P213" s="5">
        <v>2000</v>
      </c>
      <c r="Q213" t="str">
        <f>IF(Table4[[#This Row],[Current Arrears + Debit]]&lt;=5000,"Less_than_5000","Greater_than_5000")</f>
        <v>Greater_than_5000</v>
      </c>
      <c r="R213" t="str">
        <f>IF(Table4[[#This Row],[Full Balance]]=Table4[[#This Row],[Current Arrears + Debit]],"OC","Active")</f>
        <v>OC</v>
      </c>
    </row>
    <row r="214" spans="1:18" x14ac:dyDescent="0.3">
      <c r="A214" t="s">
        <v>2045</v>
      </c>
      <c r="B214" t="s">
        <v>1541</v>
      </c>
      <c r="C214" t="s">
        <v>2046</v>
      </c>
      <c r="D214" t="s">
        <v>5029</v>
      </c>
      <c r="E214" t="s">
        <v>40</v>
      </c>
      <c r="F214" t="s">
        <v>2033</v>
      </c>
      <c r="G214" s="5">
        <v>30000</v>
      </c>
      <c r="H214" s="5">
        <v>2100</v>
      </c>
      <c r="I214" s="5">
        <v>42000</v>
      </c>
      <c r="J214">
        <v>55.57</v>
      </c>
      <c r="K214" s="5">
        <v>25200</v>
      </c>
      <c r="L214" s="5">
        <v>42000</v>
      </c>
      <c r="M214" s="5">
        <v>16800</v>
      </c>
      <c r="N214" s="5">
        <v>25200</v>
      </c>
      <c r="O214" t="s">
        <v>2054</v>
      </c>
      <c r="P214" s="5">
        <v>4200</v>
      </c>
      <c r="Q214" t="str">
        <f>IF(Table4[[#This Row],[Current Arrears + Debit]]&lt;=5000,"Less_than_5000","Greater_than_5000")</f>
        <v>Greater_than_5000</v>
      </c>
      <c r="R214" t="str">
        <f>IF(Table4[[#This Row],[Full Balance]]=Table4[[#This Row],[Current Arrears + Debit]],"OC","Active")</f>
        <v>OC</v>
      </c>
    </row>
    <row r="215" spans="1:18" x14ac:dyDescent="0.3">
      <c r="A215" t="s">
        <v>2055</v>
      </c>
      <c r="B215" t="s">
        <v>2056</v>
      </c>
      <c r="C215" t="s">
        <v>2057</v>
      </c>
      <c r="D215" t="s">
        <v>5030</v>
      </c>
      <c r="E215" t="s">
        <v>35</v>
      </c>
      <c r="F215" t="s">
        <v>2064</v>
      </c>
      <c r="G215" s="5">
        <v>20000</v>
      </c>
      <c r="H215" s="5">
        <v>1625</v>
      </c>
      <c r="I215" s="5">
        <v>26000</v>
      </c>
      <c r="J215">
        <v>48.75</v>
      </c>
      <c r="K215" s="5">
        <v>4700</v>
      </c>
      <c r="L215" s="5">
        <v>26000</v>
      </c>
      <c r="M215" s="5">
        <v>21300</v>
      </c>
      <c r="N215" s="5">
        <v>4700</v>
      </c>
      <c r="O215" t="s">
        <v>2065</v>
      </c>
      <c r="P215" s="5">
        <v>1500</v>
      </c>
      <c r="Q215" t="str">
        <f>IF(Table4[[#This Row],[Current Arrears + Debit]]&lt;=5000,"Less_than_5000","Greater_than_5000")</f>
        <v>Less_than_5000</v>
      </c>
      <c r="R215" t="str">
        <f>IF(Table4[[#This Row],[Full Balance]]=Table4[[#This Row],[Current Arrears + Debit]],"OC","Active")</f>
        <v>OC</v>
      </c>
    </row>
    <row r="216" spans="1:18" x14ac:dyDescent="0.3">
      <c r="A216" t="s">
        <v>2066</v>
      </c>
      <c r="B216" t="s">
        <v>2067</v>
      </c>
      <c r="C216" t="s">
        <v>2068</v>
      </c>
      <c r="D216" t="s">
        <v>5031</v>
      </c>
      <c r="E216" t="s">
        <v>41</v>
      </c>
      <c r="F216" t="s">
        <v>2064</v>
      </c>
      <c r="G216" s="5">
        <v>30000</v>
      </c>
      <c r="H216" s="5">
        <v>2100</v>
      </c>
      <c r="I216" s="5">
        <v>42000</v>
      </c>
      <c r="J216">
        <v>50.09</v>
      </c>
      <c r="K216" s="5">
        <v>17890</v>
      </c>
      <c r="L216" s="5">
        <v>42000</v>
      </c>
      <c r="M216" s="5">
        <v>24110</v>
      </c>
      <c r="N216" s="5">
        <v>17890</v>
      </c>
      <c r="O216" t="s">
        <v>283</v>
      </c>
      <c r="P216">
        <v>300</v>
      </c>
      <c r="Q216" t="str">
        <f>IF(Table4[[#This Row],[Current Arrears + Debit]]&lt;=5000,"Less_than_5000","Greater_than_5000")</f>
        <v>Greater_than_5000</v>
      </c>
      <c r="R216" t="str">
        <f>IF(Table4[[#This Row],[Full Balance]]=Table4[[#This Row],[Current Arrears + Debit]],"OC","Active")</f>
        <v>OC</v>
      </c>
    </row>
    <row r="217" spans="1:18" x14ac:dyDescent="0.3">
      <c r="A217" t="s">
        <v>2075</v>
      </c>
      <c r="B217" t="s">
        <v>2076</v>
      </c>
      <c r="C217" t="s">
        <v>2077</v>
      </c>
      <c r="D217" t="s">
        <v>5032</v>
      </c>
      <c r="E217" t="s">
        <v>14</v>
      </c>
      <c r="F217" t="s">
        <v>1330</v>
      </c>
      <c r="G217" s="5">
        <v>30000</v>
      </c>
      <c r="H217" s="5">
        <v>2100</v>
      </c>
      <c r="I217" s="5">
        <v>42000</v>
      </c>
      <c r="J217">
        <v>51.05</v>
      </c>
      <c r="K217" s="5">
        <v>19900</v>
      </c>
      <c r="L217" s="5">
        <v>42000</v>
      </c>
      <c r="M217" s="5">
        <v>22100</v>
      </c>
      <c r="N217" s="5">
        <v>19900</v>
      </c>
      <c r="O217" t="s">
        <v>1594</v>
      </c>
      <c r="P217" s="5">
        <v>2100</v>
      </c>
      <c r="Q217" t="str">
        <f>IF(Table4[[#This Row],[Current Arrears + Debit]]&lt;=5000,"Less_than_5000","Greater_than_5000")</f>
        <v>Greater_than_5000</v>
      </c>
      <c r="R217" t="str">
        <f>IF(Table4[[#This Row],[Full Balance]]=Table4[[#This Row],[Current Arrears + Debit]],"OC","Active")</f>
        <v>OC</v>
      </c>
    </row>
    <row r="218" spans="1:18" x14ac:dyDescent="0.3">
      <c r="A218" t="s">
        <v>2085</v>
      </c>
      <c r="B218" t="s">
        <v>2086</v>
      </c>
      <c r="C218" t="s">
        <v>2087</v>
      </c>
      <c r="D218" t="s">
        <v>5033</v>
      </c>
      <c r="E218" t="s">
        <v>5</v>
      </c>
      <c r="F218" t="s">
        <v>2094</v>
      </c>
      <c r="G218" s="5">
        <v>30000</v>
      </c>
      <c r="H218" s="5">
        <v>2100</v>
      </c>
      <c r="I218" s="5">
        <v>42000</v>
      </c>
      <c r="J218">
        <v>47.86</v>
      </c>
      <c r="K218" s="5">
        <v>14700</v>
      </c>
      <c r="L218" s="5">
        <v>42000</v>
      </c>
      <c r="M218" s="5">
        <v>27300</v>
      </c>
      <c r="N218" s="5">
        <v>14700</v>
      </c>
      <c r="O218" t="s">
        <v>2095</v>
      </c>
      <c r="P218" s="5">
        <v>2100</v>
      </c>
      <c r="Q218" t="str">
        <f>IF(Table4[[#This Row],[Current Arrears + Debit]]&lt;=5000,"Less_than_5000","Greater_than_5000")</f>
        <v>Greater_than_5000</v>
      </c>
      <c r="R218" t="str">
        <f>IF(Table4[[#This Row],[Full Balance]]=Table4[[#This Row],[Current Arrears + Debit]],"OC","Active")</f>
        <v>OC</v>
      </c>
    </row>
    <row r="219" spans="1:18" x14ac:dyDescent="0.3">
      <c r="A219" t="s">
        <v>2096</v>
      </c>
      <c r="B219" t="s">
        <v>2097</v>
      </c>
      <c r="C219" t="s">
        <v>2098</v>
      </c>
      <c r="D219" t="s">
        <v>5034</v>
      </c>
      <c r="E219" t="s">
        <v>41</v>
      </c>
      <c r="F219" t="s">
        <v>1330</v>
      </c>
      <c r="G219" s="5">
        <v>30000</v>
      </c>
      <c r="H219" s="5">
        <v>2100</v>
      </c>
      <c r="I219" s="5">
        <v>42000</v>
      </c>
      <c r="J219">
        <v>48.14</v>
      </c>
      <c r="K219" s="5">
        <v>13800</v>
      </c>
      <c r="L219" s="5">
        <v>42000</v>
      </c>
      <c r="M219" s="5">
        <v>28200</v>
      </c>
      <c r="N219" s="5">
        <v>13800</v>
      </c>
      <c r="O219" t="s">
        <v>1290</v>
      </c>
      <c r="P219" s="5">
        <v>1500</v>
      </c>
      <c r="Q219" t="str">
        <f>IF(Table4[[#This Row],[Current Arrears + Debit]]&lt;=5000,"Less_than_5000","Greater_than_5000")</f>
        <v>Greater_than_5000</v>
      </c>
      <c r="R219" t="str">
        <f>IF(Table4[[#This Row],[Full Balance]]=Table4[[#This Row],[Current Arrears + Debit]],"OC","Active")</f>
        <v>OC</v>
      </c>
    </row>
    <row r="220" spans="1:18" x14ac:dyDescent="0.3">
      <c r="A220" t="s">
        <v>2106</v>
      </c>
      <c r="B220" t="s">
        <v>2107</v>
      </c>
      <c r="C220" t="s">
        <v>2108</v>
      </c>
      <c r="D220" t="s">
        <v>5035</v>
      </c>
      <c r="E220" t="s">
        <v>5</v>
      </c>
      <c r="F220" t="s">
        <v>1330</v>
      </c>
      <c r="G220" s="5">
        <v>30000</v>
      </c>
      <c r="H220" s="5">
        <v>2100</v>
      </c>
      <c r="I220" s="5">
        <v>42000</v>
      </c>
      <c r="J220">
        <v>46.9</v>
      </c>
      <c r="K220" s="5">
        <v>11200</v>
      </c>
      <c r="L220" s="5">
        <v>42000</v>
      </c>
      <c r="M220" s="5">
        <v>30800</v>
      </c>
      <c r="N220" s="5">
        <v>11200</v>
      </c>
      <c r="O220" t="s">
        <v>2113</v>
      </c>
      <c r="P220" s="5">
        <v>1000</v>
      </c>
      <c r="Q220" t="str">
        <f>IF(Table4[[#This Row],[Current Arrears + Debit]]&lt;=5000,"Less_than_5000","Greater_than_5000")</f>
        <v>Greater_than_5000</v>
      </c>
      <c r="R220" t="str">
        <f>IF(Table4[[#This Row],[Full Balance]]=Table4[[#This Row],[Current Arrears + Debit]],"OC","Active")</f>
        <v>OC</v>
      </c>
    </row>
    <row r="221" spans="1:18" x14ac:dyDescent="0.3">
      <c r="A221" t="s">
        <v>2114</v>
      </c>
      <c r="B221" t="s">
        <v>1995</v>
      </c>
      <c r="C221" t="s">
        <v>2115</v>
      </c>
      <c r="D221" t="s">
        <v>5036</v>
      </c>
      <c r="E221" t="s">
        <v>10</v>
      </c>
      <c r="F221" t="s">
        <v>2122</v>
      </c>
      <c r="G221" s="5">
        <v>20000</v>
      </c>
      <c r="H221" s="5">
        <v>1625</v>
      </c>
      <c r="I221" s="5">
        <v>26000</v>
      </c>
      <c r="J221">
        <v>49.5</v>
      </c>
      <c r="K221" s="5">
        <v>6150</v>
      </c>
      <c r="L221" s="5">
        <v>26000</v>
      </c>
      <c r="M221" s="5">
        <v>19850</v>
      </c>
      <c r="N221" s="5">
        <v>6150</v>
      </c>
      <c r="O221" t="s">
        <v>2123</v>
      </c>
      <c r="P221" s="5">
        <v>1650</v>
      </c>
      <c r="Q221" t="str">
        <f>IF(Table4[[#This Row],[Current Arrears + Debit]]&lt;=5000,"Less_than_5000","Greater_than_5000")</f>
        <v>Greater_than_5000</v>
      </c>
      <c r="R221" t="str">
        <f>IF(Table4[[#This Row],[Full Balance]]=Table4[[#This Row],[Current Arrears + Debit]],"OC","Active")</f>
        <v>OC</v>
      </c>
    </row>
    <row r="222" spans="1:18" x14ac:dyDescent="0.3">
      <c r="A222" t="s">
        <v>2124</v>
      </c>
      <c r="B222" t="s">
        <v>2125</v>
      </c>
      <c r="C222" t="s">
        <v>2126</v>
      </c>
      <c r="D222" t="s">
        <v>5037</v>
      </c>
      <c r="E222" t="s">
        <v>39</v>
      </c>
      <c r="F222" t="s">
        <v>1485</v>
      </c>
      <c r="G222" s="5">
        <v>20000</v>
      </c>
      <c r="H222" s="5">
        <v>1625</v>
      </c>
      <c r="I222" s="5">
        <v>26000</v>
      </c>
      <c r="J222">
        <v>53.22</v>
      </c>
      <c r="K222" s="5">
        <v>14050</v>
      </c>
      <c r="L222" s="5">
        <v>26000</v>
      </c>
      <c r="M222" s="5">
        <v>11950</v>
      </c>
      <c r="N222" s="5">
        <v>14050</v>
      </c>
      <c r="O222" t="s">
        <v>1423</v>
      </c>
      <c r="P222" s="5">
        <v>2000</v>
      </c>
      <c r="Q222" t="str">
        <f>IF(Table4[[#This Row],[Current Arrears + Debit]]&lt;=5000,"Less_than_5000","Greater_than_5000")</f>
        <v>Greater_than_5000</v>
      </c>
      <c r="R222" t="str">
        <f>IF(Table4[[#This Row],[Full Balance]]=Table4[[#This Row],[Current Arrears + Debit]],"OC","Active")</f>
        <v>OC</v>
      </c>
    </row>
    <row r="223" spans="1:18" x14ac:dyDescent="0.3">
      <c r="A223" t="s">
        <v>2134</v>
      </c>
      <c r="B223" t="s">
        <v>1794</v>
      </c>
      <c r="C223" t="s">
        <v>2135</v>
      </c>
      <c r="D223" t="s">
        <v>5038</v>
      </c>
      <c r="E223" t="s">
        <v>12</v>
      </c>
      <c r="F223" t="s">
        <v>1584</v>
      </c>
      <c r="G223" s="5">
        <v>30000</v>
      </c>
      <c r="H223" s="5">
        <v>2100</v>
      </c>
      <c r="I223" s="5">
        <v>42000</v>
      </c>
      <c r="J223">
        <v>52.1</v>
      </c>
      <c r="K223" s="5">
        <v>24200</v>
      </c>
      <c r="L223" s="5">
        <v>42000</v>
      </c>
      <c r="M223" s="5">
        <v>17800</v>
      </c>
      <c r="N223" s="5">
        <v>24200</v>
      </c>
      <c r="O223" t="s">
        <v>2142</v>
      </c>
      <c r="P223" s="5">
        <v>1000</v>
      </c>
      <c r="Q223" t="str">
        <f>IF(Table4[[#This Row],[Current Arrears + Debit]]&lt;=5000,"Less_than_5000","Greater_than_5000")</f>
        <v>Greater_than_5000</v>
      </c>
      <c r="R223" t="str">
        <f>IF(Table4[[#This Row],[Full Balance]]=Table4[[#This Row],[Current Arrears + Debit]],"OC","Active")</f>
        <v>OC</v>
      </c>
    </row>
    <row r="224" spans="1:18" x14ac:dyDescent="0.3">
      <c r="A224" t="s">
        <v>2143</v>
      </c>
      <c r="B224" t="s">
        <v>1794</v>
      </c>
      <c r="C224" t="s">
        <v>2144</v>
      </c>
      <c r="D224" t="s">
        <v>5039</v>
      </c>
      <c r="E224" t="s">
        <v>12</v>
      </c>
      <c r="F224" t="s">
        <v>1584</v>
      </c>
      <c r="G224" s="5">
        <v>30000</v>
      </c>
      <c r="H224" s="5">
        <v>2100</v>
      </c>
      <c r="I224" s="5">
        <v>42000</v>
      </c>
      <c r="J224">
        <v>44.67</v>
      </c>
      <c r="K224" s="5">
        <v>8600</v>
      </c>
      <c r="L224" s="5">
        <v>42000</v>
      </c>
      <c r="M224" s="5">
        <v>33400</v>
      </c>
      <c r="N224" s="5">
        <v>8600</v>
      </c>
      <c r="O224" t="s">
        <v>2152</v>
      </c>
      <c r="P224" s="5">
        <v>2000</v>
      </c>
      <c r="Q224" t="str">
        <f>IF(Table4[[#This Row],[Current Arrears + Debit]]&lt;=5000,"Less_than_5000","Greater_than_5000")</f>
        <v>Greater_than_5000</v>
      </c>
      <c r="R224" t="str">
        <f>IF(Table4[[#This Row],[Full Balance]]=Table4[[#This Row],[Current Arrears + Debit]],"OC","Active")</f>
        <v>OC</v>
      </c>
    </row>
    <row r="225" spans="1:18" x14ac:dyDescent="0.3">
      <c r="A225" t="s">
        <v>2153</v>
      </c>
      <c r="B225" t="s">
        <v>1794</v>
      </c>
      <c r="C225" t="s">
        <v>2154</v>
      </c>
      <c r="D225" t="s">
        <v>5040</v>
      </c>
      <c r="E225" t="s">
        <v>12</v>
      </c>
      <c r="F225" t="s">
        <v>1584</v>
      </c>
      <c r="G225" s="5">
        <v>30000</v>
      </c>
      <c r="H225" s="5">
        <v>2100</v>
      </c>
      <c r="I225" s="5">
        <v>42000</v>
      </c>
      <c r="J225">
        <v>48.76</v>
      </c>
      <c r="K225" s="5">
        <v>17200</v>
      </c>
      <c r="L225" s="5">
        <v>42000</v>
      </c>
      <c r="M225" s="5">
        <v>24800</v>
      </c>
      <c r="N225" s="5">
        <v>17200</v>
      </c>
      <c r="O225" t="s">
        <v>625</v>
      </c>
      <c r="P225" s="5">
        <v>1000</v>
      </c>
      <c r="Q225" t="str">
        <f>IF(Table4[[#This Row],[Current Arrears + Debit]]&lt;=5000,"Less_than_5000","Greater_than_5000")</f>
        <v>Greater_than_5000</v>
      </c>
      <c r="R225" t="str">
        <f>IF(Table4[[#This Row],[Full Balance]]=Table4[[#This Row],[Current Arrears + Debit]],"OC","Active")</f>
        <v>OC</v>
      </c>
    </row>
    <row r="226" spans="1:18" x14ac:dyDescent="0.3">
      <c r="A226" t="s">
        <v>2159</v>
      </c>
      <c r="B226" t="s">
        <v>1466</v>
      </c>
      <c r="C226" t="s">
        <v>2160</v>
      </c>
      <c r="D226" t="s">
        <v>5041</v>
      </c>
      <c r="E226" t="s">
        <v>12</v>
      </c>
      <c r="F226" t="s">
        <v>1584</v>
      </c>
      <c r="G226" s="5">
        <v>30000</v>
      </c>
      <c r="H226" s="5">
        <v>2100</v>
      </c>
      <c r="I226" s="5">
        <v>42000</v>
      </c>
      <c r="J226">
        <v>49.57</v>
      </c>
      <c r="K226" s="5">
        <v>18900</v>
      </c>
      <c r="L226" s="5">
        <v>42000</v>
      </c>
      <c r="M226" s="5">
        <v>23100</v>
      </c>
      <c r="N226" s="5">
        <v>18900</v>
      </c>
      <c r="O226" t="s">
        <v>2168</v>
      </c>
      <c r="P226" s="5">
        <v>2100</v>
      </c>
      <c r="Q226" t="str">
        <f>IF(Table4[[#This Row],[Current Arrears + Debit]]&lt;=5000,"Less_than_5000","Greater_than_5000")</f>
        <v>Greater_than_5000</v>
      </c>
      <c r="R226" t="str">
        <f>IF(Table4[[#This Row],[Full Balance]]=Table4[[#This Row],[Current Arrears + Debit]],"OC","Active")</f>
        <v>OC</v>
      </c>
    </row>
    <row r="227" spans="1:18" x14ac:dyDescent="0.3">
      <c r="A227" t="s">
        <v>2169</v>
      </c>
      <c r="B227" t="s">
        <v>2170</v>
      </c>
      <c r="C227" t="s">
        <v>2171</v>
      </c>
      <c r="D227" t="s">
        <v>5042</v>
      </c>
      <c r="E227" t="s">
        <v>12</v>
      </c>
      <c r="F227" t="s">
        <v>1301</v>
      </c>
      <c r="G227" s="5">
        <v>30000</v>
      </c>
      <c r="H227" s="5">
        <v>2100</v>
      </c>
      <c r="I227" s="5">
        <v>42000</v>
      </c>
      <c r="J227">
        <v>40.950000000000003</v>
      </c>
      <c r="K227" s="5">
        <v>6500</v>
      </c>
      <c r="L227" s="5">
        <v>42000</v>
      </c>
      <c r="M227" s="5">
        <v>35500</v>
      </c>
      <c r="N227" s="5">
        <v>6500</v>
      </c>
      <c r="O227" t="s">
        <v>2178</v>
      </c>
      <c r="P227" s="5">
        <v>4000</v>
      </c>
      <c r="Q227" t="str">
        <f>IF(Table4[[#This Row],[Current Arrears + Debit]]&lt;=5000,"Less_than_5000","Greater_than_5000")</f>
        <v>Greater_than_5000</v>
      </c>
      <c r="R227" t="str">
        <f>IF(Table4[[#This Row],[Full Balance]]=Table4[[#This Row],[Current Arrears + Debit]],"OC","Active")</f>
        <v>OC</v>
      </c>
    </row>
    <row r="228" spans="1:18" x14ac:dyDescent="0.3">
      <c r="A228" t="s">
        <v>2179</v>
      </c>
      <c r="B228" t="s">
        <v>1794</v>
      </c>
      <c r="C228" t="s">
        <v>2180</v>
      </c>
      <c r="D228" t="s">
        <v>5043</v>
      </c>
      <c r="E228" t="s">
        <v>12</v>
      </c>
      <c r="F228" t="s">
        <v>1301</v>
      </c>
      <c r="G228" s="5">
        <v>20000</v>
      </c>
      <c r="H228" s="5">
        <v>1625</v>
      </c>
      <c r="I228" s="5">
        <v>26000</v>
      </c>
      <c r="J228">
        <v>49.56</v>
      </c>
      <c r="K228" s="5">
        <v>11350</v>
      </c>
      <c r="L228" s="5">
        <v>26000</v>
      </c>
      <c r="M228" s="5">
        <v>14650</v>
      </c>
      <c r="N228" s="5">
        <v>11350</v>
      </c>
      <c r="O228" t="s">
        <v>2187</v>
      </c>
      <c r="P228" s="5">
        <v>1650</v>
      </c>
      <c r="Q228" t="str">
        <f>IF(Table4[[#This Row],[Current Arrears + Debit]]&lt;=5000,"Less_than_5000","Greater_than_5000")</f>
        <v>Greater_than_5000</v>
      </c>
      <c r="R228" t="str">
        <f>IF(Table4[[#This Row],[Full Balance]]=Table4[[#This Row],[Current Arrears + Debit]],"OC","Active")</f>
        <v>OC</v>
      </c>
    </row>
    <row r="229" spans="1:18" x14ac:dyDescent="0.3">
      <c r="A229" t="s">
        <v>2188</v>
      </c>
      <c r="B229" t="s">
        <v>1794</v>
      </c>
      <c r="C229" t="s">
        <v>2189</v>
      </c>
      <c r="D229" t="s">
        <v>5044</v>
      </c>
      <c r="E229" t="s">
        <v>12</v>
      </c>
      <c r="F229" t="s">
        <v>2197</v>
      </c>
      <c r="G229" s="5">
        <v>30000</v>
      </c>
      <c r="H229" s="5">
        <v>2100</v>
      </c>
      <c r="I229" s="5">
        <v>42000</v>
      </c>
      <c r="J229">
        <v>49.86</v>
      </c>
      <c r="K229" s="5">
        <v>23700</v>
      </c>
      <c r="L229" s="5">
        <v>42000</v>
      </c>
      <c r="M229" s="5">
        <v>18300</v>
      </c>
      <c r="N229" s="5">
        <v>23700</v>
      </c>
      <c r="O229" t="s">
        <v>625</v>
      </c>
      <c r="P229">
        <v>500</v>
      </c>
      <c r="Q229" t="str">
        <f>IF(Table4[[#This Row],[Current Arrears + Debit]]&lt;=5000,"Less_than_5000","Greater_than_5000")</f>
        <v>Greater_than_5000</v>
      </c>
      <c r="R229" t="str">
        <f>IF(Table4[[#This Row],[Full Balance]]=Table4[[#This Row],[Current Arrears + Debit]],"OC","Active")</f>
        <v>OC</v>
      </c>
    </row>
    <row r="230" spans="1:18" x14ac:dyDescent="0.3">
      <c r="A230" t="s">
        <v>2198</v>
      </c>
      <c r="B230" t="s">
        <v>1794</v>
      </c>
      <c r="C230" t="s">
        <v>2199</v>
      </c>
      <c r="D230" t="s">
        <v>5045</v>
      </c>
      <c r="E230" t="s">
        <v>12</v>
      </c>
      <c r="F230" t="s">
        <v>2197</v>
      </c>
      <c r="G230" s="5">
        <v>30000</v>
      </c>
      <c r="H230" s="5">
        <v>2100</v>
      </c>
      <c r="I230" s="5">
        <v>42000</v>
      </c>
      <c r="J230">
        <v>49.19</v>
      </c>
      <c r="K230" s="5">
        <v>22300</v>
      </c>
      <c r="L230" s="5">
        <v>42000</v>
      </c>
      <c r="M230" s="5">
        <v>19700</v>
      </c>
      <c r="N230" s="5">
        <v>22300</v>
      </c>
      <c r="O230" t="s">
        <v>2187</v>
      </c>
      <c r="P230" s="5">
        <v>1500</v>
      </c>
      <c r="Q230" t="str">
        <f>IF(Table4[[#This Row],[Current Arrears + Debit]]&lt;=5000,"Less_than_5000","Greater_than_5000")</f>
        <v>Greater_than_5000</v>
      </c>
      <c r="R230" t="str">
        <f>IF(Table4[[#This Row],[Full Balance]]=Table4[[#This Row],[Current Arrears + Debit]],"OC","Active")</f>
        <v>OC</v>
      </c>
    </row>
    <row r="231" spans="1:18" x14ac:dyDescent="0.3">
      <c r="A231" t="s">
        <v>2207</v>
      </c>
      <c r="B231" t="s">
        <v>2208</v>
      </c>
      <c r="C231" t="s">
        <v>2209</v>
      </c>
      <c r="D231" t="s">
        <v>5046</v>
      </c>
      <c r="E231" t="s">
        <v>21</v>
      </c>
      <c r="F231" t="s">
        <v>2216</v>
      </c>
      <c r="G231" s="5">
        <v>25000</v>
      </c>
      <c r="H231" s="5">
        <v>1750</v>
      </c>
      <c r="I231" s="5">
        <v>35000</v>
      </c>
      <c r="J231">
        <v>52.57</v>
      </c>
      <c r="K231" s="5">
        <v>24250</v>
      </c>
      <c r="L231" s="5">
        <v>35000</v>
      </c>
      <c r="M231" s="5">
        <v>10750</v>
      </c>
      <c r="N231" s="5">
        <v>24250</v>
      </c>
      <c r="O231" t="s">
        <v>1423</v>
      </c>
      <c r="P231" s="5">
        <v>2000</v>
      </c>
      <c r="Q231" t="str">
        <f>IF(Table4[[#This Row],[Current Arrears + Debit]]&lt;=5000,"Less_than_5000","Greater_than_5000")</f>
        <v>Greater_than_5000</v>
      </c>
      <c r="R231" t="str">
        <f>IF(Table4[[#This Row],[Full Balance]]=Table4[[#This Row],[Current Arrears + Debit]],"OC","Active")</f>
        <v>OC</v>
      </c>
    </row>
    <row r="232" spans="1:18" x14ac:dyDescent="0.3">
      <c r="A232" t="s">
        <v>2217</v>
      </c>
      <c r="B232" t="s">
        <v>2076</v>
      </c>
      <c r="C232" t="s">
        <v>2218</v>
      </c>
      <c r="D232" t="s">
        <v>5047</v>
      </c>
      <c r="E232" t="s">
        <v>14</v>
      </c>
      <c r="F232" t="s">
        <v>2226</v>
      </c>
      <c r="G232" s="5">
        <v>30000</v>
      </c>
      <c r="H232" s="5">
        <v>2100</v>
      </c>
      <c r="I232" s="5">
        <v>42000</v>
      </c>
      <c r="J232">
        <v>42.93</v>
      </c>
      <c r="K232" s="5">
        <v>11250</v>
      </c>
      <c r="L232" s="5">
        <v>42000</v>
      </c>
      <c r="M232" s="5">
        <v>30750</v>
      </c>
      <c r="N232" s="5">
        <v>11250</v>
      </c>
      <c r="O232" t="s">
        <v>2227</v>
      </c>
      <c r="P232" s="5">
        <v>1500</v>
      </c>
      <c r="Q232" t="str">
        <f>IF(Table4[[#This Row],[Current Arrears + Debit]]&lt;=5000,"Less_than_5000","Greater_than_5000")</f>
        <v>Greater_than_5000</v>
      </c>
      <c r="R232" t="str">
        <f>IF(Table4[[#This Row],[Full Balance]]=Table4[[#This Row],[Current Arrears + Debit]],"OC","Active")</f>
        <v>OC</v>
      </c>
    </row>
    <row r="233" spans="1:18" x14ac:dyDescent="0.3">
      <c r="A233" t="s">
        <v>2228</v>
      </c>
      <c r="B233" t="s">
        <v>2086</v>
      </c>
      <c r="C233" t="s">
        <v>2229</v>
      </c>
      <c r="D233" t="s">
        <v>5048</v>
      </c>
      <c r="E233" t="s">
        <v>5</v>
      </c>
      <c r="F233" t="s">
        <v>2236</v>
      </c>
      <c r="G233" s="5">
        <v>30000</v>
      </c>
      <c r="H233" s="5">
        <v>2100</v>
      </c>
      <c r="I233" s="5">
        <v>42000</v>
      </c>
      <c r="J233">
        <v>44.43</v>
      </c>
      <c r="K233" s="5">
        <v>18000</v>
      </c>
      <c r="L233" s="5">
        <v>42000</v>
      </c>
      <c r="M233" s="5">
        <v>24000</v>
      </c>
      <c r="N233" s="5">
        <v>18000</v>
      </c>
      <c r="O233" t="s">
        <v>855</v>
      </c>
      <c r="P233" s="5">
        <v>3000</v>
      </c>
      <c r="Q233" t="str">
        <f>IF(Table4[[#This Row],[Current Arrears + Debit]]&lt;=5000,"Less_than_5000","Greater_than_5000")</f>
        <v>Greater_than_5000</v>
      </c>
      <c r="R233" t="str">
        <f>IF(Table4[[#This Row],[Full Balance]]=Table4[[#This Row],[Current Arrears + Debit]],"OC","Active")</f>
        <v>OC</v>
      </c>
    </row>
    <row r="234" spans="1:18" x14ac:dyDescent="0.3">
      <c r="A234" t="s">
        <v>2237</v>
      </c>
      <c r="B234" t="s">
        <v>2238</v>
      </c>
      <c r="C234" t="s">
        <v>2239</v>
      </c>
      <c r="D234" t="s">
        <v>5049</v>
      </c>
      <c r="E234" t="s">
        <v>18</v>
      </c>
      <c r="F234" t="s">
        <v>2226</v>
      </c>
      <c r="G234" s="5">
        <v>25000</v>
      </c>
      <c r="H234" s="5">
        <v>2063</v>
      </c>
      <c r="I234" s="5">
        <v>33000</v>
      </c>
      <c r="J234">
        <v>43.28</v>
      </c>
      <c r="K234" s="5">
        <v>5000</v>
      </c>
      <c r="L234" s="5">
        <v>33000</v>
      </c>
      <c r="M234" s="5">
        <v>28000</v>
      </c>
      <c r="N234" s="5">
        <v>5000</v>
      </c>
      <c r="O234" t="s">
        <v>2246</v>
      </c>
      <c r="P234" s="5">
        <v>1000</v>
      </c>
      <c r="Q234" t="str">
        <f>IF(Table4[[#This Row],[Current Arrears + Debit]]&lt;=5000,"Less_than_5000","Greater_than_5000")</f>
        <v>Less_than_5000</v>
      </c>
      <c r="R234" t="str">
        <f>IF(Table4[[#This Row],[Full Balance]]=Table4[[#This Row],[Current Arrears + Debit]],"OC","Active")</f>
        <v>OC</v>
      </c>
    </row>
    <row r="235" spans="1:18" x14ac:dyDescent="0.3">
      <c r="A235" t="s">
        <v>2247</v>
      </c>
      <c r="B235" t="s">
        <v>2248</v>
      </c>
      <c r="C235" t="s">
        <v>2249</v>
      </c>
      <c r="D235" t="s">
        <v>5050</v>
      </c>
      <c r="E235" t="s">
        <v>5</v>
      </c>
      <c r="F235" t="s">
        <v>1132</v>
      </c>
      <c r="G235" s="5">
        <v>30000</v>
      </c>
      <c r="H235" s="5">
        <v>2100</v>
      </c>
      <c r="I235" s="5">
        <v>42000</v>
      </c>
      <c r="J235">
        <v>44.14</v>
      </c>
      <c r="K235" s="5">
        <v>19500</v>
      </c>
      <c r="L235" s="5">
        <v>42000</v>
      </c>
      <c r="M235" s="5">
        <v>22500</v>
      </c>
      <c r="N235" s="5">
        <v>19500</v>
      </c>
      <c r="O235" t="s">
        <v>2256</v>
      </c>
      <c r="P235" s="5">
        <v>2500</v>
      </c>
      <c r="Q235" t="str">
        <f>IF(Table4[[#This Row],[Current Arrears + Debit]]&lt;=5000,"Less_than_5000","Greater_than_5000")</f>
        <v>Greater_than_5000</v>
      </c>
      <c r="R235" t="str">
        <f>IF(Table4[[#This Row],[Full Balance]]=Table4[[#This Row],[Current Arrears + Debit]],"OC","Active")</f>
        <v>OC</v>
      </c>
    </row>
    <row r="236" spans="1:18" x14ac:dyDescent="0.3">
      <c r="A236" t="s">
        <v>2257</v>
      </c>
      <c r="B236" t="s">
        <v>2258</v>
      </c>
      <c r="C236" t="s">
        <v>2259</v>
      </c>
      <c r="D236" t="s">
        <v>5051</v>
      </c>
      <c r="E236" t="s">
        <v>40</v>
      </c>
      <c r="F236" t="s">
        <v>1727</v>
      </c>
      <c r="G236" s="5">
        <v>20000</v>
      </c>
      <c r="H236" s="5">
        <v>1625</v>
      </c>
      <c r="I236" s="5">
        <v>26000</v>
      </c>
      <c r="J236">
        <v>45.57</v>
      </c>
      <c r="K236" s="5">
        <v>9750</v>
      </c>
      <c r="L236" s="5">
        <v>26000</v>
      </c>
      <c r="M236" s="5">
        <v>16250</v>
      </c>
      <c r="N236" s="5">
        <v>9750</v>
      </c>
      <c r="O236" t="s">
        <v>2266</v>
      </c>
      <c r="P236" s="5">
        <v>1000</v>
      </c>
      <c r="Q236" t="str">
        <f>IF(Table4[[#This Row],[Current Arrears + Debit]]&lt;=5000,"Less_than_5000","Greater_than_5000")</f>
        <v>Greater_than_5000</v>
      </c>
      <c r="R236" t="str">
        <f>IF(Table4[[#This Row],[Full Balance]]=Table4[[#This Row],[Current Arrears + Debit]],"OC","Active")</f>
        <v>OC</v>
      </c>
    </row>
    <row r="237" spans="1:18" x14ac:dyDescent="0.3">
      <c r="A237" t="s">
        <v>2267</v>
      </c>
      <c r="B237" t="s">
        <v>2258</v>
      </c>
      <c r="C237" t="s">
        <v>2268</v>
      </c>
      <c r="D237" t="s">
        <v>5052</v>
      </c>
      <c r="E237" t="s">
        <v>40</v>
      </c>
      <c r="F237" t="s">
        <v>2275</v>
      </c>
      <c r="G237" s="5">
        <v>20000</v>
      </c>
      <c r="H237" s="5">
        <v>1625</v>
      </c>
      <c r="I237" s="5">
        <v>26000</v>
      </c>
      <c r="J237">
        <v>41.29</v>
      </c>
      <c r="K237" s="5">
        <v>2800</v>
      </c>
      <c r="L237" s="5">
        <v>26000</v>
      </c>
      <c r="M237" s="5">
        <v>23200</v>
      </c>
      <c r="N237" s="5">
        <v>2800</v>
      </c>
      <c r="O237" t="s">
        <v>2276</v>
      </c>
      <c r="P237" s="5">
        <v>4000</v>
      </c>
      <c r="Q237" t="str">
        <f>IF(Table4[[#This Row],[Current Arrears + Debit]]&lt;=5000,"Less_than_5000","Greater_than_5000")</f>
        <v>Less_than_5000</v>
      </c>
      <c r="R237" t="str">
        <f>IF(Table4[[#This Row],[Full Balance]]=Table4[[#This Row],[Current Arrears + Debit]],"OC","Active")</f>
        <v>OC</v>
      </c>
    </row>
    <row r="238" spans="1:18" x14ac:dyDescent="0.3">
      <c r="A238" t="s">
        <v>2277</v>
      </c>
      <c r="B238" t="s">
        <v>2258</v>
      </c>
      <c r="C238" t="s">
        <v>2278</v>
      </c>
      <c r="D238" t="s">
        <v>5053</v>
      </c>
      <c r="E238" t="s">
        <v>40</v>
      </c>
      <c r="F238" t="s">
        <v>2275</v>
      </c>
      <c r="G238" s="5">
        <v>20000</v>
      </c>
      <c r="H238" s="5">
        <v>1625</v>
      </c>
      <c r="I238" s="5">
        <v>26000</v>
      </c>
      <c r="J238">
        <v>44.16</v>
      </c>
      <c r="K238" s="5">
        <v>7450</v>
      </c>
      <c r="L238" s="5">
        <v>26000</v>
      </c>
      <c r="M238" s="5">
        <v>18550</v>
      </c>
      <c r="N238" s="5">
        <v>7450</v>
      </c>
      <c r="O238" t="s">
        <v>2284</v>
      </c>
      <c r="P238" s="5">
        <v>2000</v>
      </c>
      <c r="Q238" t="str">
        <f>IF(Table4[[#This Row],[Current Arrears + Debit]]&lt;=5000,"Less_than_5000","Greater_than_5000")</f>
        <v>Greater_than_5000</v>
      </c>
      <c r="R238" t="str">
        <f>IF(Table4[[#This Row],[Full Balance]]=Table4[[#This Row],[Current Arrears + Debit]],"OC","Active")</f>
        <v>OC</v>
      </c>
    </row>
    <row r="239" spans="1:18" x14ac:dyDescent="0.3">
      <c r="A239" t="s">
        <v>2285</v>
      </c>
      <c r="B239" t="s">
        <v>2086</v>
      </c>
      <c r="C239" t="s">
        <v>2286</v>
      </c>
      <c r="D239" t="s">
        <v>5054</v>
      </c>
      <c r="E239" t="s">
        <v>5</v>
      </c>
      <c r="F239" t="s">
        <v>2275</v>
      </c>
      <c r="G239" s="5">
        <v>30000</v>
      </c>
      <c r="H239" s="5">
        <v>2100</v>
      </c>
      <c r="I239" s="5">
        <v>42000</v>
      </c>
      <c r="J239">
        <v>35</v>
      </c>
      <c r="K239" s="5">
        <v>2400</v>
      </c>
      <c r="L239" s="5">
        <v>42000</v>
      </c>
      <c r="M239" s="5">
        <v>39600</v>
      </c>
      <c r="N239" s="5">
        <v>2400</v>
      </c>
      <c r="O239" t="s">
        <v>2227</v>
      </c>
      <c r="P239" s="5">
        <v>1000</v>
      </c>
      <c r="Q239" t="str">
        <f>IF(Table4[[#This Row],[Current Arrears + Debit]]&lt;=5000,"Less_than_5000","Greater_than_5000")</f>
        <v>Less_than_5000</v>
      </c>
      <c r="R239" t="str">
        <f>IF(Table4[[#This Row],[Full Balance]]=Table4[[#This Row],[Current Arrears + Debit]],"OC","Active")</f>
        <v>OC</v>
      </c>
    </row>
    <row r="240" spans="1:18" x14ac:dyDescent="0.3">
      <c r="A240" t="s">
        <v>2292</v>
      </c>
      <c r="B240" t="s">
        <v>2293</v>
      </c>
      <c r="C240" t="s">
        <v>2294</v>
      </c>
      <c r="D240" t="s">
        <v>5055</v>
      </c>
      <c r="E240" t="s">
        <v>17</v>
      </c>
      <c r="F240" t="s">
        <v>2301</v>
      </c>
      <c r="G240" s="5">
        <v>20000</v>
      </c>
      <c r="H240" s="5">
        <v>1625</v>
      </c>
      <c r="I240" s="5">
        <v>26000</v>
      </c>
      <c r="J240">
        <v>41.88</v>
      </c>
      <c r="K240" s="5">
        <v>3525</v>
      </c>
      <c r="L240" s="5">
        <v>26000</v>
      </c>
      <c r="M240" s="5">
        <v>22475</v>
      </c>
      <c r="N240" s="5">
        <v>3525</v>
      </c>
      <c r="O240" t="s">
        <v>2284</v>
      </c>
      <c r="P240" s="5">
        <v>1000</v>
      </c>
      <c r="Q240" t="str">
        <f>IF(Table4[[#This Row],[Current Arrears + Debit]]&lt;=5000,"Less_than_5000","Greater_than_5000")</f>
        <v>Less_than_5000</v>
      </c>
      <c r="R240" t="str">
        <f>IF(Table4[[#This Row],[Full Balance]]=Table4[[#This Row],[Current Arrears + Debit]],"OC","Active")</f>
        <v>OC</v>
      </c>
    </row>
    <row r="241" spans="1:18" x14ac:dyDescent="0.3">
      <c r="A241" t="s">
        <v>2302</v>
      </c>
      <c r="B241" t="s">
        <v>2170</v>
      </c>
      <c r="C241" t="s">
        <v>2303</v>
      </c>
      <c r="D241" t="s">
        <v>5056</v>
      </c>
      <c r="E241" t="s">
        <v>12</v>
      </c>
      <c r="F241" t="s">
        <v>2301</v>
      </c>
      <c r="G241" s="5">
        <v>30000</v>
      </c>
      <c r="H241" s="5">
        <v>2100</v>
      </c>
      <c r="I241" s="5">
        <v>42000</v>
      </c>
      <c r="J241">
        <v>36.81</v>
      </c>
      <c r="K241" s="5">
        <v>6200</v>
      </c>
      <c r="L241" s="5">
        <v>42000</v>
      </c>
      <c r="M241" s="5">
        <v>35800</v>
      </c>
      <c r="N241" s="5">
        <v>6200</v>
      </c>
      <c r="O241" t="s">
        <v>1030</v>
      </c>
      <c r="P241" s="5">
        <v>1600</v>
      </c>
      <c r="Q241" t="str">
        <f>IF(Table4[[#This Row],[Current Arrears + Debit]]&lt;=5000,"Less_than_5000","Greater_than_5000")</f>
        <v>Greater_than_5000</v>
      </c>
      <c r="R241" t="str">
        <f>IF(Table4[[#This Row],[Full Balance]]=Table4[[#This Row],[Current Arrears + Debit]],"OC","Active")</f>
        <v>OC</v>
      </c>
    </row>
    <row r="242" spans="1:18" x14ac:dyDescent="0.3">
      <c r="A242" t="s">
        <v>2311</v>
      </c>
      <c r="B242" t="s">
        <v>2312</v>
      </c>
      <c r="C242" t="s">
        <v>2313</v>
      </c>
      <c r="D242" t="s">
        <v>5057</v>
      </c>
      <c r="E242" t="s">
        <v>14</v>
      </c>
      <c r="F242" t="s">
        <v>987</v>
      </c>
      <c r="G242" s="5">
        <v>20000</v>
      </c>
      <c r="H242" s="5">
        <v>1625</v>
      </c>
      <c r="I242" s="5">
        <v>26000</v>
      </c>
      <c r="J242">
        <v>41.82</v>
      </c>
      <c r="K242" s="5">
        <v>3425</v>
      </c>
      <c r="L242" s="5">
        <v>26000</v>
      </c>
      <c r="M242" s="5">
        <v>22575</v>
      </c>
      <c r="N242" s="5">
        <v>3425</v>
      </c>
      <c r="O242" t="s">
        <v>2320</v>
      </c>
      <c r="P242" s="5">
        <v>1000</v>
      </c>
      <c r="Q242" t="str">
        <f>IF(Table4[[#This Row],[Current Arrears + Debit]]&lt;=5000,"Less_than_5000","Greater_than_5000")</f>
        <v>Less_than_5000</v>
      </c>
      <c r="R242" t="str">
        <f>IF(Table4[[#This Row],[Full Balance]]=Table4[[#This Row],[Current Arrears + Debit]],"OC","Active")</f>
        <v>OC</v>
      </c>
    </row>
    <row r="243" spans="1:18" x14ac:dyDescent="0.3">
      <c r="A243" t="s">
        <v>2321</v>
      </c>
      <c r="B243" t="s">
        <v>2322</v>
      </c>
      <c r="C243" t="s">
        <v>2323</v>
      </c>
      <c r="D243" t="s">
        <v>5058</v>
      </c>
      <c r="E243" t="s">
        <v>26</v>
      </c>
      <c r="F243" t="s">
        <v>987</v>
      </c>
      <c r="G243" s="5">
        <v>20000</v>
      </c>
      <c r="H243" s="5">
        <v>1625</v>
      </c>
      <c r="I243" s="5">
        <v>26000</v>
      </c>
      <c r="J243">
        <v>44.87</v>
      </c>
      <c r="K243" s="5">
        <v>8375</v>
      </c>
      <c r="L243" s="5">
        <v>26000</v>
      </c>
      <c r="M243" s="5">
        <v>17625</v>
      </c>
      <c r="N243" s="5">
        <v>8375</v>
      </c>
      <c r="O243" t="s">
        <v>2331</v>
      </c>
      <c r="P243" s="5">
        <v>1000</v>
      </c>
      <c r="Q243" t="str">
        <f>IF(Table4[[#This Row],[Current Arrears + Debit]]&lt;=5000,"Less_than_5000","Greater_than_5000")</f>
        <v>Greater_than_5000</v>
      </c>
      <c r="R243" t="str">
        <f>IF(Table4[[#This Row],[Full Balance]]=Table4[[#This Row],[Current Arrears + Debit]],"OC","Active")</f>
        <v>OC</v>
      </c>
    </row>
    <row r="244" spans="1:18" x14ac:dyDescent="0.3">
      <c r="A244" t="s">
        <v>2332</v>
      </c>
      <c r="B244" t="s">
        <v>2333</v>
      </c>
      <c r="C244" t="s">
        <v>2334</v>
      </c>
      <c r="D244" t="s">
        <v>5059</v>
      </c>
      <c r="E244" t="s">
        <v>14</v>
      </c>
      <c r="F244" t="s">
        <v>1436</v>
      </c>
      <c r="G244" s="5">
        <v>20000</v>
      </c>
      <c r="H244" s="5">
        <v>1625</v>
      </c>
      <c r="I244" s="5">
        <v>26000</v>
      </c>
      <c r="J244">
        <v>45.22</v>
      </c>
      <c r="K244" s="5">
        <v>10810</v>
      </c>
      <c r="L244" s="5">
        <v>26000</v>
      </c>
      <c r="M244" s="5">
        <v>15190</v>
      </c>
      <c r="N244" s="5">
        <v>10810</v>
      </c>
      <c r="O244" t="s">
        <v>1856</v>
      </c>
      <c r="P244" s="5">
        <v>2000</v>
      </c>
      <c r="Q244" t="str">
        <f>IF(Table4[[#This Row],[Current Arrears + Debit]]&lt;=5000,"Less_than_5000","Greater_than_5000")</f>
        <v>Greater_than_5000</v>
      </c>
      <c r="R244" t="str">
        <f>IF(Table4[[#This Row],[Full Balance]]=Table4[[#This Row],[Current Arrears + Debit]],"OC","Active")</f>
        <v>OC</v>
      </c>
    </row>
    <row r="245" spans="1:18" x14ac:dyDescent="0.3">
      <c r="A245" t="s">
        <v>2342</v>
      </c>
      <c r="B245" t="s">
        <v>2343</v>
      </c>
      <c r="C245" t="s">
        <v>2344</v>
      </c>
      <c r="D245" t="s">
        <v>5060</v>
      </c>
      <c r="E245" t="s">
        <v>14</v>
      </c>
      <c r="F245" t="s">
        <v>1232</v>
      </c>
      <c r="G245" s="5">
        <v>30000</v>
      </c>
      <c r="H245" s="5">
        <v>2100</v>
      </c>
      <c r="I245" s="5">
        <v>42000</v>
      </c>
      <c r="J245">
        <v>34.57</v>
      </c>
      <c r="K245" s="5">
        <v>8400</v>
      </c>
      <c r="L245" s="5">
        <v>42000</v>
      </c>
      <c r="M245" s="5">
        <v>33600</v>
      </c>
      <c r="N245" s="5">
        <v>8400</v>
      </c>
      <c r="O245" t="s">
        <v>2352</v>
      </c>
      <c r="P245" s="5">
        <v>2100</v>
      </c>
      <c r="Q245" t="str">
        <f>IF(Table4[[#This Row],[Current Arrears + Debit]]&lt;=5000,"Less_than_5000","Greater_than_5000")</f>
        <v>Greater_than_5000</v>
      </c>
      <c r="R245" t="str">
        <f>IF(Table4[[#This Row],[Full Balance]]=Table4[[#This Row],[Current Arrears + Debit]],"OC","Active")</f>
        <v>OC</v>
      </c>
    </row>
    <row r="246" spans="1:18" x14ac:dyDescent="0.3">
      <c r="A246" t="s">
        <v>2353</v>
      </c>
      <c r="B246" t="s">
        <v>2354</v>
      </c>
      <c r="C246" t="s">
        <v>2355</v>
      </c>
      <c r="D246" t="s">
        <v>5061</v>
      </c>
      <c r="E246" t="s">
        <v>5</v>
      </c>
      <c r="F246" t="s">
        <v>2363</v>
      </c>
      <c r="G246" s="5">
        <v>30000</v>
      </c>
      <c r="H246" s="5">
        <v>2100</v>
      </c>
      <c r="I246" s="5">
        <v>42000</v>
      </c>
      <c r="J246">
        <v>34.29</v>
      </c>
      <c r="K246" s="5">
        <v>5100</v>
      </c>
      <c r="L246" s="5">
        <v>42000</v>
      </c>
      <c r="M246" s="5">
        <v>36900</v>
      </c>
      <c r="N246" s="5">
        <v>5100</v>
      </c>
      <c r="O246" t="s">
        <v>2364</v>
      </c>
      <c r="P246" s="5">
        <v>1500</v>
      </c>
      <c r="Q246" t="str">
        <f>IF(Table4[[#This Row],[Current Arrears + Debit]]&lt;=5000,"Less_than_5000","Greater_than_5000")</f>
        <v>Greater_than_5000</v>
      </c>
      <c r="R246" t="str">
        <f>IF(Table4[[#This Row],[Full Balance]]=Table4[[#This Row],[Current Arrears + Debit]],"OC","Active")</f>
        <v>OC</v>
      </c>
    </row>
    <row r="247" spans="1:18" x14ac:dyDescent="0.3">
      <c r="A247" t="s">
        <v>2365</v>
      </c>
      <c r="B247" t="s">
        <v>2086</v>
      </c>
      <c r="C247" t="s">
        <v>2366</v>
      </c>
      <c r="D247" t="s">
        <v>5062</v>
      </c>
      <c r="E247" t="s">
        <v>5</v>
      </c>
      <c r="F247" t="s">
        <v>2363</v>
      </c>
      <c r="G247" s="5">
        <v>30000</v>
      </c>
      <c r="H247" s="5">
        <v>2100</v>
      </c>
      <c r="I247" s="5">
        <v>42000</v>
      </c>
      <c r="J247">
        <v>44.1</v>
      </c>
      <c r="K247" s="5">
        <v>25700</v>
      </c>
      <c r="L247" s="5">
        <v>42000</v>
      </c>
      <c r="M247" s="5">
        <v>16300</v>
      </c>
      <c r="N247" s="5">
        <v>25700</v>
      </c>
      <c r="O247" t="s">
        <v>625</v>
      </c>
      <c r="P247">
        <v>800</v>
      </c>
      <c r="Q247" t="str">
        <f>IF(Table4[[#This Row],[Current Arrears + Debit]]&lt;=5000,"Less_than_5000","Greater_than_5000")</f>
        <v>Greater_than_5000</v>
      </c>
      <c r="R247" t="str">
        <f>IF(Table4[[#This Row],[Full Balance]]=Table4[[#This Row],[Current Arrears + Debit]],"OC","Active")</f>
        <v>OC</v>
      </c>
    </row>
    <row r="248" spans="1:18" x14ac:dyDescent="0.3">
      <c r="A248" t="s">
        <v>2372</v>
      </c>
      <c r="B248" t="s">
        <v>2086</v>
      </c>
      <c r="C248" t="s">
        <v>2373</v>
      </c>
      <c r="D248" t="s">
        <v>5063</v>
      </c>
      <c r="E248" t="s">
        <v>5</v>
      </c>
      <c r="F248" t="s">
        <v>2381</v>
      </c>
      <c r="G248" s="5">
        <v>30000</v>
      </c>
      <c r="H248" s="5">
        <v>2100</v>
      </c>
      <c r="I248" s="5">
        <v>42000</v>
      </c>
      <c r="J248">
        <v>38.76</v>
      </c>
      <c r="K248" s="5">
        <v>14500</v>
      </c>
      <c r="L248" s="5">
        <v>42000</v>
      </c>
      <c r="M248" s="5">
        <v>27500</v>
      </c>
      <c r="N248" s="5">
        <v>14500</v>
      </c>
      <c r="O248" t="s">
        <v>625</v>
      </c>
      <c r="P248" s="5">
        <v>1000</v>
      </c>
      <c r="Q248" t="str">
        <f>IF(Table4[[#This Row],[Current Arrears + Debit]]&lt;=5000,"Less_than_5000","Greater_than_5000")</f>
        <v>Greater_than_5000</v>
      </c>
      <c r="R248" t="str">
        <f>IF(Table4[[#This Row],[Full Balance]]=Table4[[#This Row],[Current Arrears + Debit]],"OC","Active")</f>
        <v>OC</v>
      </c>
    </row>
    <row r="249" spans="1:18" x14ac:dyDescent="0.3">
      <c r="A249" t="s">
        <v>2382</v>
      </c>
      <c r="B249" t="s">
        <v>2383</v>
      </c>
      <c r="C249" t="s">
        <v>2384</v>
      </c>
      <c r="D249" t="s">
        <v>5064</v>
      </c>
      <c r="E249" t="s">
        <v>18</v>
      </c>
      <c r="F249" t="s">
        <v>2392</v>
      </c>
      <c r="G249" s="5">
        <v>25000</v>
      </c>
      <c r="H249" s="5">
        <v>1750</v>
      </c>
      <c r="I249" s="5">
        <v>35000</v>
      </c>
      <c r="J249">
        <v>35.71</v>
      </c>
      <c r="K249" s="5">
        <v>6750</v>
      </c>
      <c r="L249" s="5">
        <v>35000</v>
      </c>
      <c r="M249" s="5">
        <v>28250</v>
      </c>
      <c r="N249" s="5">
        <v>6750</v>
      </c>
      <c r="O249" t="s">
        <v>2393</v>
      </c>
      <c r="P249" s="5">
        <v>1750</v>
      </c>
      <c r="Q249" t="str">
        <f>IF(Table4[[#This Row],[Current Arrears + Debit]]&lt;=5000,"Less_than_5000","Greater_than_5000")</f>
        <v>Greater_than_5000</v>
      </c>
      <c r="R249" t="str">
        <f>IF(Table4[[#This Row],[Full Balance]]=Table4[[#This Row],[Current Arrears + Debit]],"OC","Active")</f>
        <v>OC</v>
      </c>
    </row>
    <row r="250" spans="1:18" x14ac:dyDescent="0.3">
      <c r="A250" t="s">
        <v>2394</v>
      </c>
      <c r="B250" t="s">
        <v>2395</v>
      </c>
      <c r="C250" t="s">
        <v>2396</v>
      </c>
      <c r="D250" t="s">
        <v>5033</v>
      </c>
      <c r="E250" t="s">
        <v>5</v>
      </c>
      <c r="F250" t="s">
        <v>2404</v>
      </c>
      <c r="G250" s="5">
        <v>30000</v>
      </c>
      <c r="H250" s="5">
        <v>2100</v>
      </c>
      <c r="I250" s="5">
        <v>42000</v>
      </c>
      <c r="J250">
        <v>32.520000000000003</v>
      </c>
      <c r="K250" s="5">
        <v>4100</v>
      </c>
      <c r="L250" s="5">
        <v>42000</v>
      </c>
      <c r="M250" s="5">
        <v>37900</v>
      </c>
      <c r="N250" s="5">
        <v>4100</v>
      </c>
      <c r="O250" t="s">
        <v>2405</v>
      </c>
      <c r="P250" s="5">
        <v>2100</v>
      </c>
      <c r="Q250" t="str">
        <f>IF(Table4[[#This Row],[Current Arrears + Debit]]&lt;=5000,"Less_than_5000","Greater_than_5000")</f>
        <v>Less_than_5000</v>
      </c>
      <c r="R250" t="str">
        <f>IF(Table4[[#This Row],[Full Balance]]=Table4[[#This Row],[Current Arrears + Debit]],"OC","Active")</f>
        <v>OC</v>
      </c>
    </row>
    <row r="251" spans="1:18" x14ac:dyDescent="0.3">
      <c r="A251" t="s">
        <v>2406</v>
      </c>
      <c r="B251" t="s">
        <v>2354</v>
      </c>
      <c r="C251" t="s">
        <v>2407</v>
      </c>
      <c r="D251" t="s">
        <v>5065</v>
      </c>
      <c r="E251" t="s">
        <v>5</v>
      </c>
      <c r="F251" t="s">
        <v>2404</v>
      </c>
      <c r="G251" s="5">
        <v>30000</v>
      </c>
      <c r="H251" s="5">
        <v>2100</v>
      </c>
      <c r="I251" s="5">
        <v>42000</v>
      </c>
      <c r="J251">
        <v>37.380000000000003</v>
      </c>
      <c r="K251" s="5">
        <v>15800</v>
      </c>
      <c r="L251" s="5">
        <v>42000</v>
      </c>
      <c r="M251" s="5">
        <v>26200</v>
      </c>
      <c r="N251" s="5">
        <v>15800</v>
      </c>
      <c r="O251" t="s">
        <v>874</v>
      </c>
      <c r="P251" s="5">
        <v>1000</v>
      </c>
      <c r="Q251" t="str">
        <f>IF(Table4[[#This Row],[Current Arrears + Debit]]&lt;=5000,"Less_than_5000","Greater_than_5000")</f>
        <v>Greater_than_5000</v>
      </c>
      <c r="R251" t="str">
        <f>IF(Table4[[#This Row],[Full Balance]]=Table4[[#This Row],[Current Arrears + Debit]],"OC","Active")</f>
        <v>OC</v>
      </c>
    </row>
    <row r="252" spans="1:18" x14ac:dyDescent="0.3">
      <c r="A252" t="s">
        <v>2414</v>
      </c>
      <c r="B252" t="s">
        <v>2415</v>
      </c>
      <c r="C252" t="s">
        <v>2416</v>
      </c>
      <c r="D252" t="s">
        <v>5066</v>
      </c>
      <c r="E252" t="s">
        <v>5</v>
      </c>
      <c r="F252" t="s">
        <v>2404</v>
      </c>
      <c r="G252" s="5">
        <v>20000</v>
      </c>
      <c r="H252" s="5">
        <v>1625</v>
      </c>
      <c r="I252" s="5">
        <v>26000</v>
      </c>
      <c r="J252">
        <v>40.869999999999997</v>
      </c>
      <c r="K252" s="5">
        <v>10000</v>
      </c>
      <c r="L252" s="5">
        <v>26000</v>
      </c>
      <c r="M252" s="5">
        <v>16000</v>
      </c>
      <c r="N252" s="5">
        <v>10000</v>
      </c>
      <c r="O252" t="s">
        <v>2424</v>
      </c>
      <c r="P252" s="5">
        <v>2250</v>
      </c>
      <c r="Q252" t="str">
        <f>IF(Table4[[#This Row],[Current Arrears + Debit]]&lt;=5000,"Less_than_5000","Greater_than_5000")</f>
        <v>Greater_than_5000</v>
      </c>
      <c r="R252" t="str">
        <f>IF(Table4[[#This Row],[Full Balance]]=Table4[[#This Row],[Current Arrears + Debit]],"OC","Active")</f>
        <v>OC</v>
      </c>
    </row>
    <row r="253" spans="1:18" x14ac:dyDescent="0.3">
      <c r="A253" t="s">
        <v>2425</v>
      </c>
      <c r="B253" t="s">
        <v>2395</v>
      </c>
      <c r="C253" t="s">
        <v>2426</v>
      </c>
      <c r="D253" t="s">
        <v>5067</v>
      </c>
      <c r="E253" t="s">
        <v>5</v>
      </c>
      <c r="F253" t="s">
        <v>2404</v>
      </c>
      <c r="G253" s="5">
        <v>30000</v>
      </c>
      <c r="H253" s="5">
        <v>2100</v>
      </c>
      <c r="I253" s="5">
        <v>42000</v>
      </c>
      <c r="J253">
        <v>33.14</v>
      </c>
      <c r="K253" s="5">
        <v>5400</v>
      </c>
      <c r="L253" s="5">
        <v>42000</v>
      </c>
      <c r="M253" s="5">
        <v>36600</v>
      </c>
      <c r="N253" s="5">
        <v>5400</v>
      </c>
      <c r="O253" t="s">
        <v>2405</v>
      </c>
      <c r="P253" s="5">
        <v>2100</v>
      </c>
      <c r="Q253" t="str">
        <f>IF(Table4[[#This Row],[Current Arrears + Debit]]&lt;=5000,"Less_than_5000","Greater_than_5000")</f>
        <v>Greater_than_5000</v>
      </c>
      <c r="R253" t="str">
        <f>IF(Table4[[#This Row],[Full Balance]]=Table4[[#This Row],[Current Arrears + Debit]],"OC","Active")</f>
        <v>OC</v>
      </c>
    </row>
    <row r="254" spans="1:18" x14ac:dyDescent="0.3">
      <c r="A254" t="s">
        <v>2433</v>
      </c>
      <c r="B254" t="s">
        <v>2415</v>
      </c>
      <c r="C254" t="s">
        <v>2434</v>
      </c>
      <c r="D254" t="s">
        <v>5068</v>
      </c>
      <c r="E254" t="s">
        <v>5</v>
      </c>
      <c r="F254" t="s">
        <v>2442</v>
      </c>
      <c r="G254" s="5">
        <v>30000</v>
      </c>
      <c r="H254" s="5">
        <v>2100</v>
      </c>
      <c r="I254" s="5">
        <v>42000</v>
      </c>
      <c r="J254">
        <v>40.479999999999997</v>
      </c>
      <c r="K254" s="5">
        <v>20500</v>
      </c>
      <c r="L254" s="5">
        <v>42000</v>
      </c>
      <c r="M254" s="5">
        <v>21500</v>
      </c>
      <c r="N254" s="5">
        <v>20500</v>
      </c>
      <c r="O254" t="s">
        <v>977</v>
      </c>
      <c r="P254" s="5">
        <v>2000</v>
      </c>
      <c r="Q254" t="str">
        <f>IF(Table4[[#This Row],[Current Arrears + Debit]]&lt;=5000,"Less_than_5000","Greater_than_5000")</f>
        <v>Greater_than_5000</v>
      </c>
      <c r="R254" t="str">
        <f>IF(Table4[[#This Row],[Full Balance]]=Table4[[#This Row],[Current Arrears + Debit]],"OC","Active")</f>
        <v>OC</v>
      </c>
    </row>
    <row r="255" spans="1:18" x14ac:dyDescent="0.3">
      <c r="A255" t="s">
        <v>2443</v>
      </c>
      <c r="B255" t="s">
        <v>2444</v>
      </c>
      <c r="C255" t="s">
        <v>2445</v>
      </c>
      <c r="D255" t="s">
        <v>5069</v>
      </c>
      <c r="E255" t="s">
        <v>40</v>
      </c>
      <c r="F255" t="s">
        <v>2452</v>
      </c>
      <c r="G255" s="5">
        <v>20000</v>
      </c>
      <c r="H255" s="5">
        <v>1625</v>
      </c>
      <c r="I255" s="5">
        <v>26000</v>
      </c>
      <c r="J255">
        <v>36.82</v>
      </c>
      <c r="K255" s="5">
        <v>5275</v>
      </c>
      <c r="L255" s="5">
        <v>26000</v>
      </c>
      <c r="M255" s="5">
        <v>20725</v>
      </c>
      <c r="N255" s="5">
        <v>5275</v>
      </c>
      <c r="O255" t="s">
        <v>1030</v>
      </c>
      <c r="P255" s="5">
        <v>1000</v>
      </c>
      <c r="Q255" t="str">
        <f>IF(Table4[[#This Row],[Current Arrears + Debit]]&lt;=5000,"Less_than_5000","Greater_than_5000")</f>
        <v>Greater_than_5000</v>
      </c>
      <c r="R255" t="str">
        <f>IF(Table4[[#This Row],[Full Balance]]=Table4[[#This Row],[Current Arrears + Debit]],"OC","Active")</f>
        <v>OC</v>
      </c>
    </row>
    <row r="256" spans="1:18" x14ac:dyDescent="0.3">
      <c r="A256" t="s">
        <v>2453</v>
      </c>
      <c r="B256" t="s">
        <v>2444</v>
      </c>
      <c r="C256" t="s">
        <v>2454</v>
      </c>
      <c r="D256" t="s">
        <v>5070</v>
      </c>
      <c r="E256" t="s">
        <v>40</v>
      </c>
      <c r="F256" t="s">
        <v>2452</v>
      </c>
      <c r="G256" s="5">
        <v>20000</v>
      </c>
      <c r="H256" s="5">
        <v>1625</v>
      </c>
      <c r="I256" s="5">
        <v>26000</v>
      </c>
      <c r="J256">
        <v>35.51</v>
      </c>
      <c r="K256" s="5">
        <v>3150</v>
      </c>
      <c r="L256" s="5">
        <v>26000</v>
      </c>
      <c r="M256" s="5">
        <v>22850</v>
      </c>
      <c r="N256" s="5">
        <v>3150</v>
      </c>
      <c r="O256" t="s">
        <v>1030</v>
      </c>
      <c r="P256" s="5">
        <v>5000</v>
      </c>
      <c r="Q256" t="str">
        <f>IF(Table4[[#This Row],[Current Arrears + Debit]]&lt;=5000,"Less_than_5000","Greater_than_5000")</f>
        <v>Less_than_5000</v>
      </c>
      <c r="R256" t="str">
        <f>IF(Table4[[#This Row],[Full Balance]]=Table4[[#This Row],[Current Arrears + Debit]],"OC","Active")</f>
        <v>OC</v>
      </c>
    </row>
    <row r="257" spans="1:18" x14ac:dyDescent="0.3">
      <c r="A257" t="s">
        <v>2460</v>
      </c>
      <c r="B257" t="s">
        <v>2461</v>
      </c>
      <c r="C257" t="s">
        <v>2462</v>
      </c>
      <c r="D257" t="s">
        <v>5071</v>
      </c>
      <c r="E257" t="s">
        <v>29</v>
      </c>
      <c r="F257" t="s">
        <v>1652</v>
      </c>
      <c r="G257" s="5">
        <v>30000</v>
      </c>
      <c r="H257" s="5">
        <v>2100</v>
      </c>
      <c r="I257" s="5">
        <v>42000</v>
      </c>
      <c r="J257">
        <v>38.29</v>
      </c>
      <c r="K257" s="5">
        <v>18000</v>
      </c>
      <c r="L257" s="5">
        <v>42000</v>
      </c>
      <c r="M257" s="5">
        <v>24000</v>
      </c>
      <c r="N257" s="5">
        <v>18000</v>
      </c>
      <c r="O257" t="s">
        <v>2424</v>
      </c>
      <c r="P257" s="5">
        <v>2000</v>
      </c>
      <c r="Q257" t="str">
        <f>IF(Table4[[#This Row],[Current Arrears + Debit]]&lt;=5000,"Less_than_5000","Greater_than_5000")</f>
        <v>Greater_than_5000</v>
      </c>
      <c r="R257" t="str">
        <f>IF(Table4[[#This Row],[Full Balance]]=Table4[[#This Row],[Current Arrears + Debit]],"OC","Active")</f>
        <v>OC</v>
      </c>
    </row>
    <row r="258" spans="1:18" x14ac:dyDescent="0.3">
      <c r="A258" t="s">
        <v>2469</v>
      </c>
      <c r="B258" t="s">
        <v>2170</v>
      </c>
      <c r="C258" t="s">
        <v>2470</v>
      </c>
      <c r="D258" t="s">
        <v>5072</v>
      </c>
      <c r="E258" t="s">
        <v>12</v>
      </c>
      <c r="F258" t="s">
        <v>2477</v>
      </c>
      <c r="G258" s="5">
        <v>30000</v>
      </c>
      <c r="H258" s="5">
        <v>2100</v>
      </c>
      <c r="I258" s="5">
        <v>42000</v>
      </c>
      <c r="J258">
        <v>31.1</v>
      </c>
      <c r="K258" s="5">
        <v>6800</v>
      </c>
      <c r="L258" s="5">
        <v>42000</v>
      </c>
      <c r="M258" s="5">
        <v>35200</v>
      </c>
      <c r="N258" s="5">
        <v>6800</v>
      </c>
      <c r="O258" t="s">
        <v>2478</v>
      </c>
      <c r="P258" s="5">
        <v>2000</v>
      </c>
      <c r="Q258" t="str">
        <f>IF(Table4[[#This Row],[Current Arrears + Debit]]&lt;=5000,"Less_than_5000","Greater_than_5000")</f>
        <v>Greater_than_5000</v>
      </c>
      <c r="R258" t="str">
        <f>IF(Table4[[#This Row],[Full Balance]]=Table4[[#This Row],[Current Arrears + Debit]],"OC","Active")</f>
        <v>OC</v>
      </c>
    </row>
    <row r="259" spans="1:18" x14ac:dyDescent="0.3">
      <c r="A259" t="s">
        <v>2479</v>
      </c>
      <c r="B259" t="s">
        <v>2480</v>
      </c>
      <c r="C259" t="s">
        <v>2481</v>
      </c>
      <c r="D259" t="s">
        <v>5073</v>
      </c>
      <c r="E259" t="s">
        <v>12</v>
      </c>
      <c r="F259" t="s">
        <v>2488</v>
      </c>
      <c r="G259" s="5">
        <v>20000</v>
      </c>
      <c r="H259" s="5">
        <v>1625</v>
      </c>
      <c r="I259" s="5">
        <v>26000</v>
      </c>
      <c r="J259">
        <v>36.44</v>
      </c>
      <c r="K259" s="5">
        <v>7450</v>
      </c>
      <c r="L259" s="5">
        <v>26000</v>
      </c>
      <c r="M259" s="5">
        <v>18550</v>
      </c>
      <c r="N259" s="5">
        <v>7450</v>
      </c>
      <c r="O259" t="s">
        <v>2489</v>
      </c>
      <c r="P259" s="5">
        <v>2000</v>
      </c>
      <c r="Q259" t="str">
        <f>IF(Table4[[#This Row],[Current Arrears + Debit]]&lt;=5000,"Less_than_5000","Greater_than_5000")</f>
        <v>Greater_than_5000</v>
      </c>
      <c r="R259" t="str">
        <f>IF(Table4[[#This Row],[Full Balance]]=Table4[[#This Row],[Current Arrears + Debit]],"OC","Active")</f>
        <v>OC</v>
      </c>
    </row>
    <row r="260" spans="1:18" x14ac:dyDescent="0.3">
      <c r="A260" t="s">
        <v>2490</v>
      </c>
      <c r="B260" t="s">
        <v>2480</v>
      </c>
      <c r="C260" t="s">
        <v>2491</v>
      </c>
      <c r="D260" t="s">
        <v>5074</v>
      </c>
      <c r="E260" t="s">
        <v>12</v>
      </c>
      <c r="F260" t="s">
        <v>2488</v>
      </c>
      <c r="G260" s="5">
        <v>20000</v>
      </c>
      <c r="H260" s="5">
        <v>1625</v>
      </c>
      <c r="I260" s="5">
        <v>26000</v>
      </c>
      <c r="J260">
        <v>34.61</v>
      </c>
      <c r="K260" s="5">
        <v>4475</v>
      </c>
      <c r="L260" s="5">
        <v>26000</v>
      </c>
      <c r="M260" s="5">
        <v>21525</v>
      </c>
      <c r="N260" s="5">
        <v>4475</v>
      </c>
      <c r="O260" t="s">
        <v>2498</v>
      </c>
      <c r="P260" s="5">
        <v>2000</v>
      </c>
      <c r="Q260" t="str">
        <f>IF(Table4[[#This Row],[Current Arrears + Debit]]&lt;=5000,"Less_than_5000","Greater_than_5000")</f>
        <v>Less_than_5000</v>
      </c>
      <c r="R260" t="str">
        <f>IF(Table4[[#This Row],[Full Balance]]=Table4[[#This Row],[Current Arrears + Debit]],"OC","Active")</f>
        <v>OC</v>
      </c>
    </row>
    <row r="261" spans="1:18" x14ac:dyDescent="0.3">
      <c r="A261" t="s">
        <v>2499</v>
      </c>
      <c r="B261" t="s">
        <v>2500</v>
      </c>
      <c r="C261" t="s">
        <v>2501</v>
      </c>
      <c r="D261" t="s">
        <v>5075</v>
      </c>
      <c r="E261" t="s">
        <v>12</v>
      </c>
      <c r="F261" t="s">
        <v>2488</v>
      </c>
      <c r="G261" s="5">
        <v>20000</v>
      </c>
      <c r="H261" s="5">
        <v>1625</v>
      </c>
      <c r="I261" s="5">
        <v>26000</v>
      </c>
      <c r="J261">
        <v>36.409999999999997</v>
      </c>
      <c r="K261" s="5">
        <v>6000</v>
      </c>
      <c r="L261" s="5">
        <v>26000</v>
      </c>
      <c r="M261" s="5">
        <v>20000</v>
      </c>
      <c r="N261" s="5">
        <v>6000</v>
      </c>
      <c r="O261" t="s">
        <v>2509</v>
      </c>
      <c r="P261" s="5">
        <v>2000</v>
      </c>
      <c r="Q261" t="str">
        <f>IF(Table4[[#This Row],[Current Arrears + Debit]]&lt;=5000,"Less_than_5000","Greater_than_5000")</f>
        <v>Greater_than_5000</v>
      </c>
      <c r="R261" t="str">
        <f>IF(Table4[[#This Row],[Full Balance]]=Table4[[#This Row],[Current Arrears + Debit]],"OC","Active")</f>
        <v>OC</v>
      </c>
    </row>
    <row r="262" spans="1:18" x14ac:dyDescent="0.3">
      <c r="A262" t="s">
        <v>2510</v>
      </c>
      <c r="B262" t="s">
        <v>2444</v>
      </c>
      <c r="C262" t="s">
        <v>2511</v>
      </c>
      <c r="D262" t="s">
        <v>5076</v>
      </c>
      <c r="E262" t="s">
        <v>40</v>
      </c>
      <c r="F262" t="s">
        <v>2452</v>
      </c>
      <c r="G262" s="5">
        <v>20000</v>
      </c>
      <c r="H262" s="5">
        <v>1625</v>
      </c>
      <c r="I262" s="5">
        <v>26000</v>
      </c>
      <c r="J262">
        <v>34.97</v>
      </c>
      <c r="K262" s="5">
        <v>2275</v>
      </c>
      <c r="L262" s="5">
        <v>26000</v>
      </c>
      <c r="M262" s="5">
        <v>23725</v>
      </c>
      <c r="N262" s="5">
        <v>2275</v>
      </c>
      <c r="O262" t="s">
        <v>2519</v>
      </c>
      <c r="P262" s="5">
        <v>1500</v>
      </c>
      <c r="Q262" t="str">
        <f>IF(Table4[[#This Row],[Current Arrears + Debit]]&lt;=5000,"Less_than_5000","Greater_than_5000")</f>
        <v>Less_than_5000</v>
      </c>
      <c r="R262" t="str">
        <f>IF(Table4[[#This Row],[Full Balance]]=Table4[[#This Row],[Current Arrears + Debit]],"OC","Active")</f>
        <v>OC</v>
      </c>
    </row>
    <row r="263" spans="1:18" x14ac:dyDescent="0.3">
      <c r="A263" t="s">
        <v>2520</v>
      </c>
      <c r="B263" t="s">
        <v>2521</v>
      </c>
      <c r="C263" t="s">
        <v>2522</v>
      </c>
      <c r="D263" t="s">
        <v>5077</v>
      </c>
      <c r="E263" t="s">
        <v>40</v>
      </c>
      <c r="F263" t="s">
        <v>2529</v>
      </c>
      <c r="G263" s="5">
        <v>20000</v>
      </c>
      <c r="H263" s="5">
        <v>1625</v>
      </c>
      <c r="I263" s="5">
        <v>26000</v>
      </c>
      <c r="J263">
        <v>39.75</v>
      </c>
      <c r="K263" s="5">
        <v>11670</v>
      </c>
      <c r="L263" s="5">
        <v>26000</v>
      </c>
      <c r="M263" s="5">
        <v>14330</v>
      </c>
      <c r="N263" s="5">
        <v>11670</v>
      </c>
      <c r="O263" t="s">
        <v>2530</v>
      </c>
      <c r="P263" s="5">
        <v>5000</v>
      </c>
      <c r="Q263" t="str">
        <f>IF(Table4[[#This Row],[Current Arrears + Debit]]&lt;=5000,"Less_than_5000","Greater_than_5000")</f>
        <v>Greater_than_5000</v>
      </c>
      <c r="R263" t="str">
        <f>IF(Table4[[#This Row],[Full Balance]]=Table4[[#This Row],[Current Arrears + Debit]],"OC","Active")</f>
        <v>OC</v>
      </c>
    </row>
    <row r="264" spans="1:18" x14ac:dyDescent="0.3">
      <c r="A264" t="s">
        <v>2531</v>
      </c>
      <c r="B264" t="s">
        <v>2532</v>
      </c>
      <c r="C264" t="s">
        <v>2533</v>
      </c>
      <c r="D264" t="s">
        <v>5078</v>
      </c>
      <c r="E264" t="s">
        <v>17</v>
      </c>
      <c r="F264" t="s">
        <v>2488</v>
      </c>
      <c r="G264" s="5">
        <v>20000</v>
      </c>
      <c r="H264" s="5">
        <v>1625</v>
      </c>
      <c r="I264" s="5">
        <v>26000</v>
      </c>
      <c r="J264">
        <v>37.71</v>
      </c>
      <c r="K264" s="5">
        <v>8350</v>
      </c>
      <c r="L264" s="5">
        <v>26000</v>
      </c>
      <c r="M264" s="5">
        <v>17650</v>
      </c>
      <c r="N264" s="5">
        <v>8350</v>
      </c>
      <c r="O264" t="s">
        <v>777</v>
      </c>
      <c r="P264" s="5">
        <v>1000</v>
      </c>
      <c r="Q264" t="str">
        <f>IF(Table4[[#This Row],[Current Arrears + Debit]]&lt;=5000,"Less_than_5000","Greater_than_5000")</f>
        <v>Greater_than_5000</v>
      </c>
      <c r="R264" t="str">
        <f>IF(Table4[[#This Row],[Full Balance]]=Table4[[#This Row],[Current Arrears + Debit]],"OC","Active")</f>
        <v>OC</v>
      </c>
    </row>
    <row r="265" spans="1:18" x14ac:dyDescent="0.3">
      <c r="A265" t="s">
        <v>2540</v>
      </c>
      <c r="B265" t="s">
        <v>2383</v>
      </c>
      <c r="C265" t="s">
        <v>2541</v>
      </c>
      <c r="D265" t="s">
        <v>5079</v>
      </c>
      <c r="E265" t="s">
        <v>18</v>
      </c>
      <c r="F265" t="s">
        <v>2488</v>
      </c>
      <c r="G265" s="5">
        <v>20000</v>
      </c>
      <c r="H265" s="5">
        <v>1625</v>
      </c>
      <c r="I265" s="5">
        <v>26000</v>
      </c>
      <c r="J265">
        <v>33.24</v>
      </c>
      <c r="K265" s="5">
        <v>2250</v>
      </c>
      <c r="L265" s="5">
        <v>26000</v>
      </c>
      <c r="M265" s="5">
        <v>23750</v>
      </c>
      <c r="N265" s="5">
        <v>2250</v>
      </c>
      <c r="O265" t="s">
        <v>2548</v>
      </c>
      <c r="P265" s="5">
        <v>2000</v>
      </c>
      <c r="Q265" t="str">
        <f>IF(Table4[[#This Row],[Current Arrears + Debit]]&lt;=5000,"Less_than_5000","Greater_than_5000")</f>
        <v>Less_than_5000</v>
      </c>
      <c r="R265" t="str">
        <f>IF(Table4[[#This Row],[Full Balance]]=Table4[[#This Row],[Current Arrears + Debit]],"OC","Active")</f>
        <v>OC</v>
      </c>
    </row>
    <row r="266" spans="1:18" x14ac:dyDescent="0.3">
      <c r="A266" t="s">
        <v>2549</v>
      </c>
      <c r="B266" t="s">
        <v>2550</v>
      </c>
      <c r="C266" t="s">
        <v>2551</v>
      </c>
      <c r="D266" t="s">
        <v>5080</v>
      </c>
      <c r="E266" t="s">
        <v>40</v>
      </c>
      <c r="F266" t="s">
        <v>2477</v>
      </c>
      <c r="G266" s="5">
        <v>20000</v>
      </c>
      <c r="H266" s="5">
        <v>1625</v>
      </c>
      <c r="I266" s="5">
        <v>26000</v>
      </c>
      <c r="J266">
        <v>37.51</v>
      </c>
      <c r="K266" s="5">
        <v>8030</v>
      </c>
      <c r="L266" s="5">
        <v>26000</v>
      </c>
      <c r="M266" s="5">
        <v>17970</v>
      </c>
      <c r="N266" s="5">
        <v>8030</v>
      </c>
      <c r="O266" t="s">
        <v>2489</v>
      </c>
      <c r="P266" s="5">
        <v>1620</v>
      </c>
      <c r="Q266" t="str">
        <f>IF(Table4[[#This Row],[Current Arrears + Debit]]&lt;=5000,"Less_than_5000","Greater_than_5000")</f>
        <v>Greater_than_5000</v>
      </c>
      <c r="R266" t="str">
        <f>IF(Table4[[#This Row],[Full Balance]]=Table4[[#This Row],[Current Arrears + Debit]],"OC","Active")</f>
        <v>OC</v>
      </c>
    </row>
    <row r="267" spans="1:18" x14ac:dyDescent="0.3">
      <c r="A267" t="s">
        <v>2559</v>
      </c>
      <c r="B267" t="s">
        <v>2550</v>
      </c>
      <c r="C267" t="s">
        <v>2560</v>
      </c>
      <c r="D267" t="s">
        <v>5081</v>
      </c>
      <c r="E267" t="s">
        <v>40</v>
      </c>
      <c r="F267" t="s">
        <v>2477</v>
      </c>
      <c r="G267" s="5">
        <v>20000</v>
      </c>
      <c r="H267" s="5">
        <v>1625</v>
      </c>
      <c r="I267" s="5">
        <v>26000</v>
      </c>
      <c r="J267">
        <v>34.630000000000003</v>
      </c>
      <c r="K267" s="5">
        <v>3350</v>
      </c>
      <c r="L267" s="5">
        <v>26000</v>
      </c>
      <c r="M267" s="5">
        <v>22650</v>
      </c>
      <c r="N267" s="5">
        <v>3350</v>
      </c>
      <c r="O267" t="s">
        <v>1737</v>
      </c>
      <c r="P267" s="5">
        <v>5000</v>
      </c>
      <c r="Q267" t="str">
        <f>IF(Table4[[#This Row],[Current Arrears + Debit]]&lt;=5000,"Less_than_5000","Greater_than_5000")</f>
        <v>Less_than_5000</v>
      </c>
      <c r="R267" t="str">
        <f>IF(Table4[[#This Row],[Full Balance]]=Table4[[#This Row],[Current Arrears + Debit]],"OC","Active")</f>
        <v>OC</v>
      </c>
    </row>
    <row r="268" spans="1:18" x14ac:dyDescent="0.3">
      <c r="A268" t="s">
        <v>2567</v>
      </c>
      <c r="B268" t="s">
        <v>2383</v>
      </c>
      <c r="C268" t="s">
        <v>2568</v>
      </c>
      <c r="D268" t="s">
        <v>5082</v>
      </c>
      <c r="E268" t="s">
        <v>18</v>
      </c>
      <c r="F268" t="s">
        <v>2488</v>
      </c>
      <c r="G268" s="5">
        <v>40000</v>
      </c>
      <c r="H268" s="5">
        <v>2467</v>
      </c>
      <c r="I268" s="5">
        <v>59200</v>
      </c>
      <c r="J268">
        <v>33.770000000000003</v>
      </c>
      <c r="K268" s="5">
        <v>24450</v>
      </c>
      <c r="L268" s="5">
        <v>59200</v>
      </c>
      <c r="M268" s="5">
        <v>34750</v>
      </c>
      <c r="N268" s="5">
        <v>24450</v>
      </c>
      <c r="O268" t="s">
        <v>2575</v>
      </c>
      <c r="P268" s="5">
        <v>1500</v>
      </c>
      <c r="Q268" t="str">
        <f>IF(Table4[[#This Row],[Current Arrears + Debit]]&lt;=5000,"Less_than_5000","Greater_than_5000")</f>
        <v>Greater_than_5000</v>
      </c>
      <c r="R268" t="str">
        <f>IF(Table4[[#This Row],[Full Balance]]=Table4[[#This Row],[Current Arrears + Debit]],"OC","Active")</f>
        <v>OC</v>
      </c>
    </row>
    <row r="269" spans="1:18" x14ac:dyDescent="0.3">
      <c r="A269" t="s">
        <v>2576</v>
      </c>
      <c r="B269" t="s">
        <v>2383</v>
      </c>
      <c r="C269" t="s">
        <v>2577</v>
      </c>
      <c r="D269" t="s">
        <v>5083</v>
      </c>
      <c r="E269" t="s">
        <v>18</v>
      </c>
      <c r="F269" t="s">
        <v>2477</v>
      </c>
      <c r="G269" s="5">
        <v>25000</v>
      </c>
      <c r="H269" s="5">
        <v>1750</v>
      </c>
      <c r="I269" s="5">
        <v>35000</v>
      </c>
      <c r="J269">
        <v>30.51</v>
      </c>
      <c r="K269" s="5">
        <v>4650</v>
      </c>
      <c r="L269" s="5">
        <v>35000</v>
      </c>
      <c r="M269" s="5">
        <v>30350</v>
      </c>
      <c r="N269" s="5">
        <v>4650</v>
      </c>
      <c r="O269" t="s">
        <v>2583</v>
      </c>
      <c r="P269" s="5">
        <v>1000</v>
      </c>
      <c r="Q269" t="str">
        <f>IF(Table4[[#This Row],[Current Arrears + Debit]]&lt;=5000,"Less_than_5000","Greater_than_5000")</f>
        <v>Less_than_5000</v>
      </c>
      <c r="R269" t="str">
        <f>IF(Table4[[#This Row],[Full Balance]]=Table4[[#This Row],[Current Arrears + Debit]],"OC","Active")</f>
        <v>OC</v>
      </c>
    </row>
    <row r="270" spans="1:18" x14ac:dyDescent="0.3">
      <c r="A270" t="s">
        <v>2584</v>
      </c>
      <c r="B270" t="s">
        <v>2585</v>
      </c>
      <c r="C270" t="s">
        <v>2586</v>
      </c>
      <c r="D270" t="s">
        <v>5084</v>
      </c>
      <c r="E270" t="s">
        <v>9</v>
      </c>
      <c r="F270" t="s">
        <v>2477</v>
      </c>
      <c r="G270" s="5">
        <v>25000</v>
      </c>
      <c r="H270" s="5">
        <v>1750</v>
      </c>
      <c r="I270" s="5">
        <v>35000</v>
      </c>
      <c r="J270">
        <v>31.57</v>
      </c>
      <c r="K270" s="5">
        <v>9995</v>
      </c>
      <c r="L270" s="5">
        <v>35000</v>
      </c>
      <c r="M270" s="5">
        <v>25005</v>
      </c>
      <c r="N270" s="5">
        <v>9995</v>
      </c>
      <c r="O270" t="s">
        <v>2593</v>
      </c>
      <c r="P270" s="5">
        <v>2000</v>
      </c>
      <c r="Q270" t="str">
        <f>IF(Table4[[#This Row],[Current Arrears + Debit]]&lt;=5000,"Less_than_5000","Greater_than_5000")</f>
        <v>Greater_than_5000</v>
      </c>
      <c r="R270" t="str">
        <f>IF(Table4[[#This Row],[Full Balance]]=Table4[[#This Row],[Current Arrears + Debit]],"OC","Active")</f>
        <v>OC</v>
      </c>
    </row>
    <row r="271" spans="1:18" x14ac:dyDescent="0.3">
      <c r="A271" t="s">
        <v>2594</v>
      </c>
      <c r="B271" t="s">
        <v>2521</v>
      </c>
      <c r="C271" t="s">
        <v>2595</v>
      </c>
      <c r="D271" t="s">
        <v>5085</v>
      </c>
      <c r="E271" t="s">
        <v>40</v>
      </c>
      <c r="F271" t="s">
        <v>2602</v>
      </c>
      <c r="G271" s="5">
        <v>20000</v>
      </c>
      <c r="H271" s="5">
        <v>1625</v>
      </c>
      <c r="I271" s="5">
        <v>26000</v>
      </c>
      <c r="J271">
        <v>41.31</v>
      </c>
      <c r="K271" s="5">
        <v>15825</v>
      </c>
      <c r="L271" s="5">
        <v>26000</v>
      </c>
      <c r="M271" s="5">
        <v>10175</v>
      </c>
      <c r="N271" s="5">
        <v>15825</v>
      </c>
      <c r="O271" t="s">
        <v>2603</v>
      </c>
      <c r="P271" s="5">
        <v>1650</v>
      </c>
      <c r="Q271" t="str">
        <f>IF(Table4[[#This Row],[Current Arrears + Debit]]&lt;=5000,"Less_than_5000","Greater_than_5000")</f>
        <v>Greater_than_5000</v>
      </c>
      <c r="R271" t="str">
        <f>IF(Table4[[#This Row],[Full Balance]]=Table4[[#This Row],[Current Arrears + Debit]],"OC","Active")</f>
        <v>OC</v>
      </c>
    </row>
    <row r="272" spans="1:18" x14ac:dyDescent="0.3">
      <c r="A272" t="s">
        <v>2604</v>
      </c>
      <c r="B272" t="s">
        <v>2521</v>
      </c>
      <c r="C272" t="s">
        <v>2605</v>
      </c>
      <c r="D272" t="s">
        <v>5086</v>
      </c>
      <c r="E272" t="s">
        <v>40</v>
      </c>
      <c r="F272" t="s">
        <v>2602</v>
      </c>
      <c r="G272" s="5">
        <v>20000</v>
      </c>
      <c r="H272" s="5">
        <v>1625</v>
      </c>
      <c r="I272" s="5">
        <v>26000</v>
      </c>
      <c r="J272">
        <v>43.51</v>
      </c>
      <c r="K272" s="5">
        <v>19400</v>
      </c>
      <c r="L272" s="5">
        <v>26000</v>
      </c>
      <c r="M272" s="5">
        <v>6600</v>
      </c>
      <c r="N272" s="5">
        <v>19400</v>
      </c>
      <c r="O272" t="s">
        <v>2613</v>
      </c>
      <c r="P272" s="5">
        <v>1650</v>
      </c>
      <c r="Q272" t="str">
        <f>IF(Table4[[#This Row],[Current Arrears + Debit]]&lt;=5000,"Less_than_5000","Greater_than_5000")</f>
        <v>Greater_than_5000</v>
      </c>
      <c r="R272" t="str">
        <f>IF(Table4[[#This Row],[Full Balance]]=Table4[[#This Row],[Current Arrears + Debit]],"OC","Active")</f>
        <v>OC</v>
      </c>
    </row>
    <row r="273" spans="1:18" x14ac:dyDescent="0.3">
      <c r="A273" t="s">
        <v>2614</v>
      </c>
      <c r="B273" t="s">
        <v>2383</v>
      </c>
      <c r="C273" t="s">
        <v>2615</v>
      </c>
      <c r="D273" t="s">
        <v>5087</v>
      </c>
      <c r="E273" t="s">
        <v>18</v>
      </c>
      <c r="F273" t="s">
        <v>2477</v>
      </c>
      <c r="G273" s="5">
        <v>40000</v>
      </c>
      <c r="H273" s="5">
        <v>2467</v>
      </c>
      <c r="I273" s="5">
        <v>59200</v>
      </c>
      <c r="J273">
        <v>29.51</v>
      </c>
      <c r="K273" s="5">
        <v>13950</v>
      </c>
      <c r="L273" s="5">
        <v>59200</v>
      </c>
      <c r="M273" s="5">
        <v>45250</v>
      </c>
      <c r="N273" s="5">
        <v>13950</v>
      </c>
      <c r="O273" t="s">
        <v>1142</v>
      </c>
      <c r="P273" s="5">
        <v>1000</v>
      </c>
      <c r="Q273" t="str">
        <f>IF(Table4[[#This Row],[Current Arrears + Debit]]&lt;=5000,"Less_than_5000","Greater_than_5000")</f>
        <v>Greater_than_5000</v>
      </c>
      <c r="R273" t="str">
        <f>IF(Table4[[#This Row],[Full Balance]]=Table4[[#This Row],[Current Arrears + Debit]],"OC","Active")</f>
        <v>OC</v>
      </c>
    </row>
    <row r="274" spans="1:18" x14ac:dyDescent="0.3">
      <c r="A274" t="s">
        <v>2621</v>
      </c>
      <c r="B274" t="s">
        <v>2461</v>
      </c>
      <c r="C274" t="s">
        <v>2622</v>
      </c>
      <c r="D274" t="s">
        <v>5088</v>
      </c>
      <c r="E274" t="s">
        <v>29</v>
      </c>
      <c r="F274" t="s">
        <v>2628</v>
      </c>
      <c r="G274" s="5">
        <v>40000</v>
      </c>
      <c r="H274" s="5">
        <v>2800</v>
      </c>
      <c r="I274" s="5">
        <v>56000</v>
      </c>
      <c r="J274">
        <v>39.43</v>
      </c>
      <c r="K274" s="5">
        <v>30000</v>
      </c>
      <c r="L274" s="5">
        <v>56000</v>
      </c>
      <c r="M274" s="5">
        <v>26000</v>
      </c>
      <c r="N274" s="5">
        <v>30000</v>
      </c>
      <c r="O274" t="s">
        <v>2629</v>
      </c>
      <c r="P274" s="5">
        <v>12300</v>
      </c>
      <c r="Q274" t="str">
        <f>IF(Table4[[#This Row],[Current Arrears + Debit]]&lt;=5000,"Less_than_5000","Greater_than_5000")</f>
        <v>Greater_than_5000</v>
      </c>
      <c r="R274" t="str">
        <f>IF(Table4[[#This Row],[Full Balance]]=Table4[[#This Row],[Current Arrears + Debit]],"OC","Active")</f>
        <v>OC</v>
      </c>
    </row>
    <row r="275" spans="1:18" x14ac:dyDescent="0.3">
      <c r="A275" t="s">
        <v>2630</v>
      </c>
      <c r="B275" t="s">
        <v>2631</v>
      </c>
      <c r="C275" t="s">
        <v>2632</v>
      </c>
      <c r="D275" t="s">
        <v>5089</v>
      </c>
      <c r="E275" t="s">
        <v>14</v>
      </c>
      <c r="F275" t="s">
        <v>1102</v>
      </c>
      <c r="G275" s="5">
        <v>20000</v>
      </c>
      <c r="H275" s="5">
        <v>1625</v>
      </c>
      <c r="I275" s="5">
        <v>26000</v>
      </c>
      <c r="J275">
        <v>33.72</v>
      </c>
      <c r="K275" s="5">
        <v>4650</v>
      </c>
      <c r="L275" s="5">
        <v>26000</v>
      </c>
      <c r="M275" s="5">
        <v>21350</v>
      </c>
      <c r="N275" s="5">
        <v>4650</v>
      </c>
      <c r="O275" t="s">
        <v>2044</v>
      </c>
      <c r="P275">
        <v>500</v>
      </c>
      <c r="Q275" t="str">
        <f>IF(Table4[[#This Row],[Current Arrears + Debit]]&lt;=5000,"Less_than_5000","Greater_than_5000")</f>
        <v>Less_than_5000</v>
      </c>
      <c r="R275" t="str">
        <f>IF(Table4[[#This Row],[Full Balance]]=Table4[[#This Row],[Current Arrears + Debit]],"OC","Active")</f>
        <v>OC</v>
      </c>
    </row>
    <row r="276" spans="1:18" x14ac:dyDescent="0.3">
      <c r="A276" t="s">
        <v>2639</v>
      </c>
      <c r="B276" t="s">
        <v>2640</v>
      </c>
      <c r="C276" t="s">
        <v>2641</v>
      </c>
      <c r="D276" t="s">
        <v>5090</v>
      </c>
      <c r="E276" t="s">
        <v>14</v>
      </c>
      <c r="F276" t="s">
        <v>1102</v>
      </c>
      <c r="G276" s="5">
        <v>30000</v>
      </c>
      <c r="H276" s="5">
        <v>2100</v>
      </c>
      <c r="I276" s="5">
        <v>42000</v>
      </c>
      <c r="J276">
        <v>33.42</v>
      </c>
      <c r="K276" s="5">
        <v>12285</v>
      </c>
      <c r="L276" s="5">
        <v>42000</v>
      </c>
      <c r="M276" s="5">
        <v>29715</v>
      </c>
      <c r="N276" s="5">
        <v>12285</v>
      </c>
      <c r="O276" t="s">
        <v>2648</v>
      </c>
      <c r="P276">
        <v>400</v>
      </c>
      <c r="Q276" t="str">
        <f>IF(Table4[[#This Row],[Current Arrears + Debit]]&lt;=5000,"Less_than_5000","Greater_than_5000")</f>
        <v>Greater_than_5000</v>
      </c>
      <c r="R276" t="str">
        <f>IF(Table4[[#This Row],[Full Balance]]=Table4[[#This Row],[Current Arrears + Debit]],"OC","Active")</f>
        <v>OC</v>
      </c>
    </row>
    <row r="277" spans="1:18" x14ac:dyDescent="0.3">
      <c r="A277" t="s">
        <v>2649</v>
      </c>
      <c r="B277" t="s">
        <v>2521</v>
      </c>
      <c r="C277" t="s">
        <v>2650</v>
      </c>
      <c r="D277" t="s">
        <v>5091</v>
      </c>
      <c r="E277" t="s">
        <v>40</v>
      </c>
      <c r="F277" t="s">
        <v>1594</v>
      </c>
      <c r="G277" s="5">
        <v>20000</v>
      </c>
      <c r="H277" s="5">
        <v>1625</v>
      </c>
      <c r="I277" s="5">
        <v>26000</v>
      </c>
      <c r="J277">
        <v>45.33</v>
      </c>
      <c r="K277" s="5">
        <v>22350</v>
      </c>
      <c r="L277" s="5">
        <v>26000</v>
      </c>
      <c r="M277" s="5">
        <v>3650</v>
      </c>
      <c r="N277" s="5">
        <v>22350</v>
      </c>
      <c r="O277" t="s">
        <v>777</v>
      </c>
      <c r="P277" s="5">
        <v>1000</v>
      </c>
      <c r="Q277" t="str">
        <f>IF(Table4[[#This Row],[Current Arrears + Debit]]&lt;=5000,"Less_than_5000","Greater_than_5000")</f>
        <v>Greater_than_5000</v>
      </c>
      <c r="R277" t="str">
        <f>IF(Table4[[#This Row],[Full Balance]]=Table4[[#This Row],[Current Arrears + Debit]],"OC","Active")</f>
        <v>OC</v>
      </c>
    </row>
    <row r="278" spans="1:18" x14ac:dyDescent="0.3">
      <c r="A278" t="s">
        <v>2657</v>
      </c>
      <c r="B278" t="s">
        <v>2658</v>
      </c>
      <c r="C278" t="s">
        <v>2659</v>
      </c>
      <c r="D278" t="s">
        <v>5092</v>
      </c>
      <c r="E278" t="s">
        <v>14</v>
      </c>
      <c r="F278" t="s">
        <v>642</v>
      </c>
      <c r="G278" s="5">
        <v>30000</v>
      </c>
      <c r="H278" s="5">
        <v>2100</v>
      </c>
      <c r="I278" s="5">
        <v>42000</v>
      </c>
      <c r="J278">
        <v>30.93</v>
      </c>
      <c r="K278" s="5">
        <v>11250</v>
      </c>
      <c r="L278" s="5">
        <v>42000</v>
      </c>
      <c r="M278" s="5">
        <v>30750</v>
      </c>
      <c r="N278" s="5">
        <v>11250</v>
      </c>
      <c r="O278" t="s">
        <v>1737</v>
      </c>
      <c r="P278">
        <v>500</v>
      </c>
      <c r="Q278" t="str">
        <f>IF(Table4[[#This Row],[Current Arrears + Debit]]&lt;=5000,"Less_than_5000","Greater_than_5000")</f>
        <v>Greater_than_5000</v>
      </c>
      <c r="R278" t="str">
        <f>IF(Table4[[#This Row],[Full Balance]]=Table4[[#This Row],[Current Arrears + Debit]],"OC","Active")</f>
        <v>OC</v>
      </c>
    </row>
    <row r="279" spans="1:18" x14ac:dyDescent="0.3">
      <c r="A279" t="s">
        <v>2666</v>
      </c>
      <c r="B279" t="s">
        <v>2640</v>
      </c>
      <c r="C279" t="s">
        <v>2667</v>
      </c>
      <c r="D279" t="s">
        <v>5093</v>
      </c>
      <c r="E279" t="s">
        <v>14</v>
      </c>
      <c r="F279" t="s">
        <v>2674</v>
      </c>
      <c r="G279" s="5">
        <v>30000</v>
      </c>
      <c r="H279" s="5">
        <v>2100</v>
      </c>
      <c r="I279" s="5">
        <v>42000</v>
      </c>
      <c r="J279">
        <v>35.24</v>
      </c>
      <c r="K279" s="5">
        <v>18200</v>
      </c>
      <c r="L279" s="5">
        <v>42000</v>
      </c>
      <c r="M279" s="5">
        <v>23800</v>
      </c>
      <c r="N279" s="5">
        <v>18200</v>
      </c>
      <c r="O279" t="s">
        <v>1737</v>
      </c>
      <c r="P279">
        <v>200</v>
      </c>
      <c r="Q279" t="str">
        <f>IF(Table4[[#This Row],[Current Arrears + Debit]]&lt;=5000,"Less_than_5000","Greater_than_5000")</f>
        <v>Greater_than_5000</v>
      </c>
      <c r="R279" t="str">
        <f>IF(Table4[[#This Row],[Full Balance]]=Table4[[#This Row],[Current Arrears + Debit]],"OC","Active")</f>
        <v>OC</v>
      </c>
    </row>
    <row r="280" spans="1:18" x14ac:dyDescent="0.3">
      <c r="A280" t="s">
        <v>2675</v>
      </c>
      <c r="B280" t="s">
        <v>2676</v>
      </c>
      <c r="C280" t="s">
        <v>2677</v>
      </c>
      <c r="D280" t="s">
        <v>5094</v>
      </c>
      <c r="E280" t="s">
        <v>40</v>
      </c>
      <c r="F280" t="s">
        <v>2684</v>
      </c>
      <c r="G280" s="5">
        <v>20000</v>
      </c>
      <c r="H280" s="5">
        <v>1625</v>
      </c>
      <c r="I280" s="5">
        <v>26000</v>
      </c>
      <c r="J280">
        <v>38.619999999999997</v>
      </c>
      <c r="K280" s="5">
        <v>11225</v>
      </c>
      <c r="L280" s="5">
        <v>26000</v>
      </c>
      <c r="M280" s="5">
        <v>14775</v>
      </c>
      <c r="N280" s="5">
        <v>11225</v>
      </c>
      <c r="O280" t="s">
        <v>2405</v>
      </c>
      <c r="P280">
        <v>500</v>
      </c>
      <c r="Q280" t="str">
        <f>IF(Table4[[#This Row],[Current Arrears + Debit]]&lt;=5000,"Less_than_5000","Greater_than_5000")</f>
        <v>Greater_than_5000</v>
      </c>
      <c r="R280" t="str">
        <f>IF(Table4[[#This Row],[Full Balance]]=Table4[[#This Row],[Current Arrears + Debit]],"OC","Active")</f>
        <v>OC</v>
      </c>
    </row>
    <row r="281" spans="1:18" x14ac:dyDescent="0.3">
      <c r="A281" t="s">
        <v>2685</v>
      </c>
      <c r="B281" t="s">
        <v>2521</v>
      </c>
      <c r="C281" t="s">
        <v>2686</v>
      </c>
      <c r="D281" t="s">
        <v>5095</v>
      </c>
      <c r="E281" t="s">
        <v>40</v>
      </c>
      <c r="F281" t="s">
        <v>2693</v>
      </c>
      <c r="G281" s="5">
        <v>20000</v>
      </c>
      <c r="H281" s="5">
        <v>1625</v>
      </c>
      <c r="I281" s="5">
        <v>26000</v>
      </c>
      <c r="J281">
        <v>38.64</v>
      </c>
      <c r="K281" s="5">
        <v>13105</v>
      </c>
      <c r="L281" s="5">
        <v>26000</v>
      </c>
      <c r="M281" s="5">
        <v>12895</v>
      </c>
      <c r="N281" s="5">
        <v>13105</v>
      </c>
      <c r="O281" t="s">
        <v>2694</v>
      </c>
      <c r="P281" s="5">
        <v>3000</v>
      </c>
      <c r="Q281" t="str">
        <f>IF(Table4[[#This Row],[Current Arrears + Debit]]&lt;=5000,"Less_than_5000","Greater_than_5000")</f>
        <v>Greater_than_5000</v>
      </c>
      <c r="R281" t="str">
        <f>IF(Table4[[#This Row],[Full Balance]]=Table4[[#This Row],[Current Arrears + Debit]],"OC","Active")</f>
        <v>OC</v>
      </c>
    </row>
    <row r="282" spans="1:18" x14ac:dyDescent="0.3">
      <c r="A282" t="s">
        <v>2695</v>
      </c>
      <c r="B282" t="s">
        <v>2354</v>
      </c>
      <c r="C282" t="s">
        <v>2696</v>
      </c>
      <c r="D282" t="s">
        <v>5096</v>
      </c>
      <c r="E282" t="s">
        <v>5</v>
      </c>
      <c r="F282" t="s">
        <v>2095</v>
      </c>
      <c r="G282" s="5">
        <v>20000</v>
      </c>
      <c r="H282" s="5">
        <v>1625</v>
      </c>
      <c r="I282" s="5">
        <v>26000</v>
      </c>
      <c r="J282">
        <v>34.130000000000003</v>
      </c>
      <c r="K282" s="5">
        <v>6950</v>
      </c>
      <c r="L282" s="5">
        <v>26000</v>
      </c>
      <c r="M282" s="5">
        <v>19050</v>
      </c>
      <c r="N282" s="5">
        <v>6950</v>
      </c>
      <c r="O282" t="s">
        <v>2702</v>
      </c>
      <c r="P282" s="5">
        <v>2000</v>
      </c>
      <c r="Q282" t="str">
        <f>IF(Table4[[#This Row],[Current Arrears + Debit]]&lt;=5000,"Less_than_5000","Greater_than_5000")</f>
        <v>Greater_than_5000</v>
      </c>
      <c r="R282" t="str">
        <f>IF(Table4[[#This Row],[Full Balance]]=Table4[[#This Row],[Current Arrears + Debit]],"OC","Active")</f>
        <v>OC</v>
      </c>
    </row>
    <row r="283" spans="1:18" x14ac:dyDescent="0.3">
      <c r="A283" t="s">
        <v>2703</v>
      </c>
      <c r="B283" t="s">
        <v>2676</v>
      </c>
      <c r="C283" t="s">
        <v>2704</v>
      </c>
      <c r="D283" t="s">
        <v>5097</v>
      </c>
      <c r="E283" t="s">
        <v>40</v>
      </c>
      <c r="F283" t="s">
        <v>2693</v>
      </c>
      <c r="G283" s="5">
        <v>20000</v>
      </c>
      <c r="H283" s="5">
        <v>1625</v>
      </c>
      <c r="I283" s="5">
        <v>26000</v>
      </c>
      <c r="J283">
        <v>38.049999999999997</v>
      </c>
      <c r="K283" s="5">
        <v>11925</v>
      </c>
      <c r="L283" s="5">
        <v>26000</v>
      </c>
      <c r="M283" s="5">
        <v>14075</v>
      </c>
      <c r="N283" s="5">
        <v>11925</v>
      </c>
      <c r="O283" t="s">
        <v>2711</v>
      </c>
      <c r="P283" s="5">
        <v>1000</v>
      </c>
      <c r="Q283" t="str">
        <f>IF(Table4[[#This Row],[Current Arrears + Debit]]&lt;=5000,"Less_than_5000","Greater_than_5000")</f>
        <v>Greater_than_5000</v>
      </c>
      <c r="R283" t="str">
        <f>IF(Table4[[#This Row],[Full Balance]]=Table4[[#This Row],[Current Arrears + Debit]],"OC","Active")</f>
        <v>OC</v>
      </c>
    </row>
    <row r="284" spans="1:18" x14ac:dyDescent="0.3">
      <c r="A284" t="s">
        <v>2712</v>
      </c>
      <c r="B284" t="s">
        <v>2676</v>
      </c>
      <c r="C284" t="s">
        <v>2713</v>
      </c>
      <c r="D284" t="s">
        <v>5098</v>
      </c>
      <c r="E284" t="s">
        <v>40</v>
      </c>
      <c r="F284" t="s">
        <v>1708</v>
      </c>
      <c r="G284" s="5">
        <v>20000</v>
      </c>
      <c r="H284" s="5">
        <v>1625</v>
      </c>
      <c r="I284" s="5">
        <v>26000</v>
      </c>
      <c r="J284">
        <v>35.56</v>
      </c>
      <c r="K284" s="5">
        <v>7875</v>
      </c>
      <c r="L284" s="5">
        <v>26000</v>
      </c>
      <c r="M284" s="5">
        <v>18125</v>
      </c>
      <c r="N284" s="5">
        <v>7875</v>
      </c>
      <c r="O284" t="s">
        <v>1688</v>
      </c>
      <c r="P284" s="5">
        <v>2000</v>
      </c>
      <c r="Q284" t="str">
        <f>IF(Table4[[#This Row],[Current Arrears + Debit]]&lt;=5000,"Less_than_5000","Greater_than_5000")</f>
        <v>Greater_than_5000</v>
      </c>
      <c r="R284" t="str">
        <f>IF(Table4[[#This Row],[Full Balance]]=Table4[[#This Row],[Current Arrears + Debit]],"OC","Active")</f>
        <v>OC</v>
      </c>
    </row>
    <row r="285" spans="1:18" x14ac:dyDescent="0.3">
      <c r="A285" t="s">
        <v>2720</v>
      </c>
      <c r="B285" t="s">
        <v>2640</v>
      </c>
      <c r="C285" t="s">
        <v>2721</v>
      </c>
      <c r="D285" t="s">
        <v>5099</v>
      </c>
      <c r="E285" t="s">
        <v>14</v>
      </c>
      <c r="F285" t="s">
        <v>2728</v>
      </c>
      <c r="G285" s="5">
        <v>30000</v>
      </c>
      <c r="H285" s="5">
        <v>2100</v>
      </c>
      <c r="I285" s="5">
        <v>42000</v>
      </c>
      <c r="J285">
        <v>34.57</v>
      </c>
      <c r="K285" s="5">
        <v>18900</v>
      </c>
      <c r="L285" s="5">
        <v>42000</v>
      </c>
      <c r="M285" s="5">
        <v>23100</v>
      </c>
      <c r="N285" s="5">
        <v>18900</v>
      </c>
      <c r="O285" t="s">
        <v>2583</v>
      </c>
      <c r="P285" s="5">
        <v>1000</v>
      </c>
      <c r="Q285" t="str">
        <f>IF(Table4[[#This Row],[Current Arrears + Debit]]&lt;=5000,"Less_than_5000","Greater_than_5000")</f>
        <v>Greater_than_5000</v>
      </c>
      <c r="R285" t="str">
        <f>IF(Table4[[#This Row],[Full Balance]]=Table4[[#This Row],[Current Arrears + Debit]],"OC","Active")</f>
        <v>OC</v>
      </c>
    </row>
    <row r="286" spans="1:18" x14ac:dyDescent="0.3">
      <c r="A286" t="s">
        <v>2729</v>
      </c>
      <c r="B286" t="s">
        <v>2170</v>
      </c>
      <c r="C286" t="s">
        <v>2730</v>
      </c>
      <c r="D286" t="s">
        <v>5100</v>
      </c>
      <c r="E286" t="s">
        <v>12</v>
      </c>
      <c r="F286" t="s">
        <v>855</v>
      </c>
      <c r="G286" s="5">
        <v>30000</v>
      </c>
      <c r="H286" s="5">
        <v>2100</v>
      </c>
      <c r="I286" s="5">
        <v>42000</v>
      </c>
      <c r="J286">
        <v>31.14</v>
      </c>
      <c r="K286" s="5">
        <v>15300</v>
      </c>
      <c r="L286" s="5">
        <v>42000</v>
      </c>
      <c r="M286" s="5">
        <v>26700</v>
      </c>
      <c r="N286" s="5">
        <v>15300</v>
      </c>
      <c r="O286" t="s">
        <v>2737</v>
      </c>
      <c r="P286" s="5">
        <v>3000</v>
      </c>
      <c r="Q286" t="str">
        <f>IF(Table4[[#This Row],[Current Arrears + Debit]]&lt;=5000,"Less_than_5000","Greater_than_5000")</f>
        <v>Greater_than_5000</v>
      </c>
      <c r="R286" t="str">
        <f>IF(Table4[[#This Row],[Full Balance]]=Table4[[#This Row],[Current Arrears + Debit]],"OC","Active")</f>
        <v>OC</v>
      </c>
    </row>
    <row r="287" spans="1:18" x14ac:dyDescent="0.3">
      <c r="A287" t="s">
        <v>2738</v>
      </c>
      <c r="B287" t="s">
        <v>2739</v>
      </c>
      <c r="C287" t="s">
        <v>2740</v>
      </c>
      <c r="D287" t="s">
        <v>5101</v>
      </c>
      <c r="E287" t="s">
        <v>12</v>
      </c>
      <c r="F287" t="s">
        <v>855</v>
      </c>
      <c r="G287" s="5">
        <v>30000</v>
      </c>
      <c r="H287" s="5">
        <v>2100</v>
      </c>
      <c r="I287" s="5">
        <v>42000</v>
      </c>
      <c r="J287">
        <v>40.479999999999997</v>
      </c>
      <c r="K287" s="5">
        <v>33400</v>
      </c>
      <c r="L287" s="5">
        <v>42000</v>
      </c>
      <c r="M287" s="5">
        <v>8600</v>
      </c>
      <c r="N287" s="5">
        <v>33400</v>
      </c>
      <c r="O287" t="s">
        <v>2747</v>
      </c>
      <c r="P287" s="5">
        <v>1500</v>
      </c>
      <c r="Q287" t="str">
        <f>IF(Table4[[#This Row],[Current Arrears + Debit]]&lt;=5000,"Less_than_5000","Greater_than_5000")</f>
        <v>Greater_than_5000</v>
      </c>
      <c r="R287" t="str">
        <f>IF(Table4[[#This Row],[Full Balance]]=Table4[[#This Row],[Current Arrears + Debit]],"OC","Active")</f>
        <v>OC</v>
      </c>
    </row>
    <row r="288" spans="1:18" x14ac:dyDescent="0.3">
      <c r="A288" t="s">
        <v>2748</v>
      </c>
      <c r="B288" t="s">
        <v>2739</v>
      </c>
      <c r="C288" t="s">
        <v>2749</v>
      </c>
      <c r="D288" t="s">
        <v>5102</v>
      </c>
      <c r="E288" t="s">
        <v>12</v>
      </c>
      <c r="F288" t="s">
        <v>855</v>
      </c>
      <c r="G288" s="5">
        <v>30000</v>
      </c>
      <c r="H288" s="5">
        <v>2100</v>
      </c>
      <c r="I288" s="5">
        <v>42000</v>
      </c>
      <c r="J288">
        <v>40.479999999999997</v>
      </c>
      <c r="K288" s="5">
        <v>33400</v>
      </c>
      <c r="L288" s="5">
        <v>42000</v>
      </c>
      <c r="M288" s="5">
        <v>8600</v>
      </c>
      <c r="N288" s="5">
        <v>33400</v>
      </c>
      <c r="O288" t="s">
        <v>2747</v>
      </c>
      <c r="P288" s="5">
        <v>1500</v>
      </c>
      <c r="Q288" t="str">
        <f>IF(Table4[[#This Row],[Current Arrears + Debit]]&lt;=5000,"Less_than_5000","Greater_than_5000")</f>
        <v>Greater_than_5000</v>
      </c>
      <c r="R288" t="str">
        <f>IF(Table4[[#This Row],[Full Balance]]=Table4[[#This Row],[Current Arrears + Debit]],"OC","Active")</f>
        <v>OC</v>
      </c>
    </row>
    <row r="289" spans="1:18" x14ac:dyDescent="0.3">
      <c r="A289" t="s">
        <v>2754</v>
      </c>
      <c r="B289" t="s">
        <v>2755</v>
      </c>
      <c r="C289" t="s">
        <v>2756</v>
      </c>
      <c r="D289" t="s">
        <v>5103</v>
      </c>
      <c r="E289" t="s">
        <v>20</v>
      </c>
      <c r="F289" t="s">
        <v>855</v>
      </c>
      <c r="G289" s="5">
        <v>25000</v>
      </c>
      <c r="H289" s="5">
        <v>1750</v>
      </c>
      <c r="I289" s="5">
        <v>35000</v>
      </c>
      <c r="J289">
        <v>29.66</v>
      </c>
      <c r="K289" s="5">
        <v>8900</v>
      </c>
      <c r="L289" s="5">
        <v>35000</v>
      </c>
      <c r="M289" s="5">
        <v>26100</v>
      </c>
      <c r="N289" s="5">
        <v>8900</v>
      </c>
      <c r="O289" t="s">
        <v>2763</v>
      </c>
      <c r="P289" s="5">
        <v>1000</v>
      </c>
      <c r="Q289" t="str">
        <f>IF(Table4[[#This Row],[Current Arrears + Debit]]&lt;=5000,"Less_than_5000","Greater_than_5000")</f>
        <v>Greater_than_5000</v>
      </c>
      <c r="R289" t="str">
        <f>IF(Table4[[#This Row],[Full Balance]]=Table4[[#This Row],[Current Arrears + Debit]],"OC","Active")</f>
        <v>OC</v>
      </c>
    </row>
    <row r="290" spans="1:18" x14ac:dyDescent="0.3">
      <c r="A290" t="s">
        <v>2764</v>
      </c>
      <c r="B290" t="s">
        <v>2765</v>
      </c>
      <c r="C290" t="s">
        <v>2766</v>
      </c>
      <c r="D290" t="s">
        <v>5104</v>
      </c>
      <c r="E290" t="s">
        <v>26</v>
      </c>
      <c r="F290" t="s">
        <v>855</v>
      </c>
      <c r="G290" s="5">
        <v>25000</v>
      </c>
      <c r="H290" s="5">
        <v>1750</v>
      </c>
      <c r="I290" s="5">
        <v>35000</v>
      </c>
      <c r="J290">
        <v>26.08</v>
      </c>
      <c r="K290" s="5">
        <v>2390</v>
      </c>
      <c r="L290" s="5">
        <v>35000</v>
      </c>
      <c r="M290" s="5">
        <v>32610</v>
      </c>
      <c r="N290" s="5">
        <v>2390</v>
      </c>
      <c r="O290" t="s">
        <v>560</v>
      </c>
      <c r="P290">
        <v>500</v>
      </c>
      <c r="Q290" t="str">
        <f>IF(Table4[[#This Row],[Current Arrears + Debit]]&lt;=5000,"Less_than_5000","Greater_than_5000")</f>
        <v>Less_than_5000</v>
      </c>
      <c r="R290" t="str">
        <f>IF(Table4[[#This Row],[Full Balance]]=Table4[[#This Row],[Current Arrears + Debit]],"OC","Active")</f>
        <v>OC</v>
      </c>
    </row>
    <row r="291" spans="1:18" x14ac:dyDescent="0.3">
      <c r="A291" t="s">
        <v>2773</v>
      </c>
      <c r="B291" t="s">
        <v>2774</v>
      </c>
      <c r="C291" t="s">
        <v>2775</v>
      </c>
      <c r="D291" t="s">
        <v>5105</v>
      </c>
      <c r="E291" t="s">
        <v>18</v>
      </c>
      <c r="F291" t="s">
        <v>2782</v>
      </c>
      <c r="G291" s="5">
        <v>20000</v>
      </c>
      <c r="H291" s="5">
        <v>1625</v>
      </c>
      <c r="I291" s="5">
        <v>26000</v>
      </c>
      <c r="J291">
        <v>29.31</v>
      </c>
      <c r="K291" s="5">
        <v>2600</v>
      </c>
      <c r="L291" s="5">
        <v>26000</v>
      </c>
      <c r="M291" s="5">
        <v>23400</v>
      </c>
      <c r="N291" s="5">
        <v>2600</v>
      </c>
      <c r="O291" t="s">
        <v>1142</v>
      </c>
      <c r="P291" s="5">
        <v>2000</v>
      </c>
      <c r="Q291" t="str">
        <f>IF(Table4[[#This Row],[Current Arrears + Debit]]&lt;=5000,"Less_than_5000","Greater_than_5000")</f>
        <v>Less_than_5000</v>
      </c>
      <c r="R291" t="str">
        <f>IF(Table4[[#This Row],[Full Balance]]=Table4[[#This Row],[Current Arrears + Debit]],"OC","Active")</f>
        <v>OC</v>
      </c>
    </row>
    <row r="292" spans="1:18" x14ac:dyDescent="0.3">
      <c r="A292" t="s">
        <v>2783</v>
      </c>
      <c r="B292" t="s">
        <v>2784</v>
      </c>
      <c r="C292" t="s">
        <v>2785</v>
      </c>
      <c r="D292" t="s">
        <v>5106</v>
      </c>
      <c r="E292" t="s">
        <v>40</v>
      </c>
      <c r="F292" t="s">
        <v>2792</v>
      </c>
      <c r="G292" s="5">
        <v>20000</v>
      </c>
      <c r="H292" s="5">
        <v>1625</v>
      </c>
      <c r="I292" s="5">
        <v>26000</v>
      </c>
      <c r="J292">
        <v>31.39</v>
      </c>
      <c r="K292" s="5">
        <v>6200</v>
      </c>
      <c r="L292" s="5">
        <v>26000</v>
      </c>
      <c r="M292" s="5">
        <v>19800</v>
      </c>
      <c r="N292" s="5">
        <v>6200</v>
      </c>
      <c r="O292" t="s">
        <v>1030</v>
      </c>
      <c r="P292" s="5">
        <v>1000</v>
      </c>
      <c r="Q292" t="str">
        <f>IF(Table4[[#This Row],[Current Arrears + Debit]]&lt;=5000,"Less_than_5000","Greater_than_5000")</f>
        <v>Greater_than_5000</v>
      </c>
      <c r="R292" t="str">
        <f>IF(Table4[[#This Row],[Full Balance]]=Table4[[#This Row],[Current Arrears + Debit]],"OC","Active")</f>
        <v>OC</v>
      </c>
    </row>
    <row r="293" spans="1:18" x14ac:dyDescent="0.3">
      <c r="A293" t="s">
        <v>2793</v>
      </c>
      <c r="B293" t="s">
        <v>2480</v>
      </c>
      <c r="C293" t="s">
        <v>2794</v>
      </c>
      <c r="D293" t="s">
        <v>5107</v>
      </c>
      <c r="E293" t="s">
        <v>12</v>
      </c>
      <c r="F293" t="s">
        <v>1253</v>
      </c>
      <c r="G293" s="5">
        <v>40000</v>
      </c>
      <c r="H293" s="5">
        <v>2467</v>
      </c>
      <c r="I293" s="5">
        <v>59200</v>
      </c>
      <c r="J293">
        <v>23.19</v>
      </c>
      <c r="K293" s="5">
        <v>10700</v>
      </c>
      <c r="L293" s="5">
        <v>59200</v>
      </c>
      <c r="M293" s="5">
        <v>48500</v>
      </c>
      <c r="N293" s="5">
        <v>10700</v>
      </c>
      <c r="O293" t="s">
        <v>1844</v>
      </c>
      <c r="P293" s="5">
        <v>2000</v>
      </c>
      <c r="Q293" t="str">
        <f>IF(Table4[[#This Row],[Current Arrears + Debit]]&lt;=5000,"Less_than_5000","Greater_than_5000")</f>
        <v>Greater_than_5000</v>
      </c>
      <c r="R293" t="str">
        <f>IF(Table4[[#This Row],[Full Balance]]=Table4[[#This Row],[Current Arrears + Debit]],"OC","Active")</f>
        <v>OC</v>
      </c>
    </row>
    <row r="294" spans="1:18" x14ac:dyDescent="0.3">
      <c r="A294" t="s">
        <v>2801</v>
      </c>
      <c r="B294" t="s">
        <v>2480</v>
      </c>
      <c r="C294" t="s">
        <v>2802</v>
      </c>
      <c r="D294" t="s">
        <v>5108</v>
      </c>
      <c r="E294" t="s">
        <v>12</v>
      </c>
      <c r="F294" t="s">
        <v>1253</v>
      </c>
      <c r="G294" s="5">
        <v>40000</v>
      </c>
      <c r="H294" s="5">
        <v>2467</v>
      </c>
      <c r="I294" s="5">
        <v>59200</v>
      </c>
      <c r="J294">
        <v>25.47</v>
      </c>
      <c r="K294" s="5">
        <v>16325</v>
      </c>
      <c r="L294" s="5">
        <v>59200</v>
      </c>
      <c r="M294" s="5">
        <v>42875</v>
      </c>
      <c r="N294" s="5">
        <v>16325</v>
      </c>
      <c r="O294" t="s">
        <v>2737</v>
      </c>
      <c r="P294">
        <v>900</v>
      </c>
      <c r="Q294" t="str">
        <f>IF(Table4[[#This Row],[Current Arrears + Debit]]&lt;=5000,"Less_than_5000","Greater_than_5000")</f>
        <v>Greater_than_5000</v>
      </c>
      <c r="R294" t="str">
        <f>IF(Table4[[#This Row],[Full Balance]]=Table4[[#This Row],[Current Arrears + Debit]],"OC","Active")</f>
        <v>OC</v>
      </c>
    </row>
    <row r="295" spans="1:18" x14ac:dyDescent="0.3">
      <c r="A295" t="s">
        <v>2809</v>
      </c>
      <c r="B295" t="s">
        <v>2480</v>
      </c>
      <c r="C295" t="s">
        <v>2810</v>
      </c>
      <c r="D295" t="s">
        <v>5109</v>
      </c>
      <c r="E295" t="s">
        <v>12</v>
      </c>
      <c r="F295" t="s">
        <v>1253</v>
      </c>
      <c r="G295" s="5">
        <v>40000</v>
      </c>
      <c r="H295" s="5">
        <v>2467</v>
      </c>
      <c r="I295" s="5">
        <v>59200</v>
      </c>
      <c r="J295">
        <v>26.8</v>
      </c>
      <c r="K295" s="5">
        <v>19600</v>
      </c>
      <c r="L295" s="5">
        <v>59200</v>
      </c>
      <c r="M295" s="5">
        <v>39600</v>
      </c>
      <c r="N295" s="5">
        <v>19600</v>
      </c>
      <c r="O295" t="s">
        <v>2737</v>
      </c>
      <c r="P295" s="5">
        <v>1000</v>
      </c>
      <c r="Q295" t="str">
        <f>IF(Table4[[#This Row],[Current Arrears + Debit]]&lt;=5000,"Less_than_5000","Greater_than_5000")</f>
        <v>Greater_than_5000</v>
      </c>
      <c r="R295" t="str">
        <f>IF(Table4[[#This Row],[Full Balance]]=Table4[[#This Row],[Current Arrears + Debit]],"OC","Active")</f>
        <v>OC</v>
      </c>
    </row>
    <row r="296" spans="1:18" x14ac:dyDescent="0.3">
      <c r="A296" t="s">
        <v>2817</v>
      </c>
      <c r="B296" t="s">
        <v>2480</v>
      </c>
      <c r="C296" t="s">
        <v>2818</v>
      </c>
      <c r="D296" t="s">
        <v>5110</v>
      </c>
      <c r="E296" t="s">
        <v>12</v>
      </c>
      <c r="F296" t="s">
        <v>1253</v>
      </c>
      <c r="G296" s="5">
        <v>40000</v>
      </c>
      <c r="H296" s="5">
        <v>2467</v>
      </c>
      <c r="I296" s="5">
        <v>59200</v>
      </c>
      <c r="J296">
        <v>31.5</v>
      </c>
      <c r="K296" s="5">
        <v>31200</v>
      </c>
      <c r="L296" s="5">
        <v>59200</v>
      </c>
      <c r="M296" s="5">
        <v>28000</v>
      </c>
      <c r="N296" s="5">
        <v>31200</v>
      </c>
      <c r="O296" t="s">
        <v>2737</v>
      </c>
      <c r="P296" s="5">
        <v>1000</v>
      </c>
      <c r="Q296" t="str">
        <f>IF(Table4[[#This Row],[Current Arrears + Debit]]&lt;=5000,"Less_than_5000","Greater_than_5000")</f>
        <v>Greater_than_5000</v>
      </c>
      <c r="R296" t="str">
        <f>IF(Table4[[#This Row],[Full Balance]]=Table4[[#This Row],[Current Arrears + Debit]],"OC","Active")</f>
        <v>OC</v>
      </c>
    </row>
    <row r="297" spans="1:18" x14ac:dyDescent="0.3">
      <c r="A297" t="s">
        <v>2825</v>
      </c>
      <c r="B297" t="s">
        <v>2784</v>
      </c>
      <c r="C297" t="s">
        <v>2826</v>
      </c>
      <c r="D297" t="s">
        <v>5111</v>
      </c>
      <c r="E297" t="s">
        <v>40</v>
      </c>
      <c r="F297" t="s">
        <v>1253</v>
      </c>
      <c r="G297" s="5">
        <v>20000</v>
      </c>
      <c r="H297" s="5">
        <v>1625</v>
      </c>
      <c r="I297" s="5">
        <v>26000</v>
      </c>
      <c r="J297">
        <v>32.200000000000003</v>
      </c>
      <c r="K297" s="5">
        <v>9150</v>
      </c>
      <c r="L297" s="5">
        <v>26000</v>
      </c>
      <c r="M297" s="5">
        <v>16850</v>
      </c>
      <c r="N297" s="5">
        <v>9150</v>
      </c>
      <c r="O297" t="s">
        <v>1030</v>
      </c>
      <c r="P297" s="5">
        <v>1000</v>
      </c>
      <c r="Q297" t="str">
        <f>IF(Table4[[#This Row],[Current Arrears + Debit]]&lt;=5000,"Less_than_5000","Greater_than_5000")</f>
        <v>Greater_than_5000</v>
      </c>
      <c r="R297" t="str">
        <f>IF(Table4[[#This Row],[Full Balance]]=Table4[[#This Row],[Current Arrears + Debit]],"OC","Active")</f>
        <v>OC</v>
      </c>
    </row>
    <row r="298" spans="1:18" x14ac:dyDescent="0.3">
      <c r="A298" t="s">
        <v>2832</v>
      </c>
      <c r="B298" t="s">
        <v>2833</v>
      </c>
      <c r="C298" t="s">
        <v>2834</v>
      </c>
      <c r="D298" t="s">
        <v>5112</v>
      </c>
      <c r="E298" t="s">
        <v>17</v>
      </c>
      <c r="F298" t="s">
        <v>2840</v>
      </c>
      <c r="G298" s="5">
        <v>30000</v>
      </c>
      <c r="H298" s="5">
        <v>2438</v>
      </c>
      <c r="I298" s="5">
        <v>39000</v>
      </c>
      <c r="J298">
        <v>30.47</v>
      </c>
      <c r="K298" s="5">
        <v>9500</v>
      </c>
      <c r="L298" s="5">
        <v>39000</v>
      </c>
      <c r="M298" s="5">
        <v>29500</v>
      </c>
      <c r="N298" s="5">
        <v>9500</v>
      </c>
      <c r="O298" t="s">
        <v>2113</v>
      </c>
      <c r="P298" s="5">
        <v>2500</v>
      </c>
      <c r="Q298" t="str">
        <f>IF(Table4[[#This Row],[Current Arrears + Debit]]&lt;=5000,"Less_than_5000","Greater_than_5000")</f>
        <v>Greater_than_5000</v>
      </c>
      <c r="R298" t="str">
        <f>IF(Table4[[#This Row],[Full Balance]]=Table4[[#This Row],[Current Arrears + Debit]],"OC","Active")</f>
        <v>OC</v>
      </c>
    </row>
    <row r="299" spans="1:18" x14ac:dyDescent="0.3">
      <c r="A299" t="s">
        <v>2841</v>
      </c>
      <c r="B299" t="s">
        <v>2024</v>
      </c>
      <c r="C299" t="s">
        <v>2842</v>
      </c>
      <c r="D299" t="s">
        <v>5113</v>
      </c>
      <c r="E299" t="s">
        <v>5</v>
      </c>
      <c r="F299" t="s">
        <v>2012</v>
      </c>
      <c r="G299" s="5">
        <v>30000</v>
      </c>
      <c r="H299" s="5">
        <v>2438</v>
      </c>
      <c r="I299" s="5">
        <v>39000</v>
      </c>
      <c r="J299">
        <v>34.1</v>
      </c>
      <c r="K299" s="5">
        <v>18000</v>
      </c>
      <c r="L299" s="5">
        <v>39000</v>
      </c>
      <c r="M299" s="5">
        <v>21000</v>
      </c>
      <c r="N299" s="5">
        <v>18000</v>
      </c>
      <c r="O299" t="s">
        <v>283</v>
      </c>
      <c r="P299" s="5">
        <v>1000</v>
      </c>
      <c r="Q299" t="str">
        <f>IF(Table4[[#This Row],[Current Arrears + Debit]]&lt;=5000,"Less_than_5000","Greater_than_5000")</f>
        <v>Greater_than_5000</v>
      </c>
      <c r="R299" t="str">
        <f>IF(Table4[[#This Row],[Full Balance]]=Table4[[#This Row],[Current Arrears + Debit]],"OC","Active")</f>
        <v>OC</v>
      </c>
    </row>
    <row r="300" spans="1:18" x14ac:dyDescent="0.3">
      <c r="A300" t="s">
        <v>2848</v>
      </c>
      <c r="B300" t="s">
        <v>2024</v>
      </c>
      <c r="C300" t="s">
        <v>2849</v>
      </c>
      <c r="D300" t="s">
        <v>5114</v>
      </c>
      <c r="E300" t="s">
        <v>5</v>
      </c>
      <c r="F300" t="s">
        <v>2012</v>
      </c>
      <c r="G300" s="5">
        <v>30000</v>
      </c>
      <c r="H300" s="5">
        <v>2100</v>
      </c>
      <c r="I300" s="5">
        <v>42000</v>
      </c>
      <c r="J300">
        <v>27.95</v>
      </c>
      <c r="K300" s="5">
        <v>11000</v>
      </c>
      <c r="L300" s="5">
        <v>42000</v>
      </c>
      <c r="M300" s="5">
        <v>31000</v>
      </c>
      <c r="N300" s="5">
        <v>11000</v>
      </c>
      <c r="O300" t="s">
        <v>2694</v>
      </c>
      <c r="P300" s="5">
        <v>1000</v>
      </c>
      <c r="Q300" t="str">
        <f>IF(Table4[[#This Row],[Current Arrears + Debit]]&lt;=5000,"Less_than_5000","Greater_than_5000")</f>
        <v>Greater_than_5000</v>
      </c>
      <c r="R300" t="str">
        <f>IF(Table4[[#This Row],[Full Balance]]=Table4[[#This Row],[Current Arrears + Debit]],"OC","Active")</f>
        <v>OC</v>
      </c>
    </row>
    <row r="301" spans="1:18" x14ac:dyDescent="0.3">
      <c r="A301" t="s">
        <v>2855</v>
      </c>
      <c r="B301" t="s">
        <v>1970</v>
      </c>
      <c r="C301" t="s">
        <v>2856</v>
      </c>
      <c r="D301" t="s">
        <v>5115</v>
      </c>
      <c r="E301" t="s">
        <v>14</v>
      </c>
      <c r="F301" t="s">
        <v>2012</v>
      </c>
      <c r="G301" s="5">
        <v>40000</v>
      </c>
      <c r="H301" s="5">
        <v>2467</v>
      </c>
      <c r="I301" s="5">
        <v>59200</v>
      </c>
      <c r="J301">
        <v>25.02</v>
      </c>
      <c r="K301" s="5">
        <v>15200</v>
      </c>
      <c r="L301" s="5">
        <v>59200</v>
      </c>
      <c r="M301" s="5">
        <v>44000</v>
      </c>
      <c r="N301" s="5">
        <v>15200</v>
      </c>
      <c r="O301" t="s">
        <v>2864</v>
      </c>
      <c r="P301" s="5">
        <v>2000</v>
      </c>
      <c r="Q301" t="str">
        <f>IF(Table4[[#This Row],[Current Arrears + Debit]]&lt;=5000,"Less_than_5000","Greater_than_5000")</f>
        <v>Greater_than_5000</v>
      </c>
      <c r="R301" t="str">
        <f>IF(Table4[[#This Row],[Full Balance]]=Table4[[#This Row],[Current Arrears + Debit]],"OC","Active")</f>
        <v>OC</v>
      </c>
    </row>
    <row r="302" spans="1:18" x14ac:dyDescent="0.3">
      <c r="A302" t="s">
        <v>2865</v>
      </c>
      <c r="B302" t="s">
        <v>2293</v>
      </c>
      <c r="C302" t="s">
        <v>2866</v>
      </c>
      <c r="D302" t="s">
        <v>5116</v>
      </c>
      <c r="E302" t="s">
        <v>17</v>
      </c>
      <c r="F302" t="s">
        <v>2012</v>
      </c>
      <c r="G302" s="5">
        <v>30000</v>
      </c>
      <c r="H302" s="5">
        <v>2100</v>
      </c>
      <c r="I302" s="5">
        <v>42000</v>
      </c>
      <c r="J302">
        <v>31.38</v>
      </c>
      <c r="K302" s="5">
        <v>18200</v>
      </c>
      <c r="L302" s="5">
        <v>42000</v>
      </c>
      <c r="M302" s="5">
        <v>23800</v>
      </c>
      <c r="N302" s="5">
        <v>18200</v>
      </c>
      <c r="O302" t="s">
        <v>2872</v>
      </c>
      <c r="P302" s="5">
        <v>2100</v>
      </c>
      <c r="Q302" t="str">
        <f>IF(Table4[[#This Row],[Current Arrears + Debit]]&lt;=5000,"Less_than_5000","Greater_than_5000")</f>
        <v>Greater_than_5000</v>
      </c>
      <c r="R302" t="str">
        <f>IF(Table4[[#This Row],[Full Balance]]=Table4[[#This Row],[Current Arrears + Debit]],"OC","Active")</f>
        <v>OC</v>
      </c>
    </row>
    <row r="303" spans="1:18" x14ac:dyDescent="0.3">
      <c r="A303" t="s">
        <v>2873</v>
      </c>
      <c r="B303" t="s">
        <v>2774</v>
      </c>
      <c r="C303" t="s">
        <v>2874</v>
      </c>
      <c r="D303" t="s">
        <v>5117</v>
      </c>
      <c r="E303" t="s">
        <v>18</v>
      </c>
      <c r="F303" t="s">
        <v>2012</v>
      </c>
      <c r="G303" s="5">
        <v>25000</v>
      </c>
      <c r="H303" s="5">
        <v>1750</v>
      </c>
      <c r="I303" s="5">
        <v>35000</v>
      </c>
      <c r="J303">
        <v>25.86</v>
      </c>
      <c r="K303" s="5">
        <v>5500</v>
      </c>
      <c r="L303" s="5">
        <v>35000</v>
      </c>
      <c r="M303" s="5">
        <v>29500</v>
      </c>
      <c r="N303" s="5">
        <v>5500</v>
      </c>
      <c r="O303" t="s">
        <v>2882</v>
      </c>
      <c r="P303" s="5">
        <v>1750</v>
      </c>
      <c r="Q303" t="str">
        <f>IF(Table4[[#This Row],[Current Arrears + Debit]]&lt;=5000,"Less_than_5000","Greater_than_5000")</f>
        <v>Greater_than_5000</v>
      </c>
      <c r="R303" t="str">
        <f>IF(Table4[[#This Row],[Full Balance]]=Table4[[#This Row],[Current Arrears + Debit]],"OC","Active")</f>
        <v>OC</v>
      </c>
    </row>
    <row r="304" spans="1:18" x14ac:dyDescent="0.3">
      <c r="A304" t="s">
        <v>2883</v>
      </c>
      <c r="B304" t="s">
        <v>2884</v>
      </c>
      <c r="C304" t="s">
        <v>2885</v>
      </c>
      <c r="D304" t="s">
        <v>5118</v>
      </c>
      <c r="E304" t="s">
        <v>40</v>
      </c>
      <c r="F304" t="s">
        <v>2331</v>
      </c>
      <c r="G304" s="5">
        <v>20000</v>
      </c>
      <c r="H304" s="5">
        <v>1625</v>
      </c>
      <c r="I304" s="5">
        <v>26000</v>
      </c>
      <c r="J304">
        <v>30.33</v>
      </c>
      <c r="K304" s="5">
        <v>7500</v>
      </c>
      <c r="L304" s="5">
        <v>26000</v>
      </c>
      <c r="M304" s="5">
        <v>18500</v>
      </c>
      <c r="N304" s="5">
        <v>7500</v>
      </c>
      <c r="O304" t="s">
        <v>2892</v>
      </c>
      <c r="P304" s="5">
        <v>1000</v>
      </c>
      <c r="Q304" t="str">
        <f>IF(Table4[[#This Row],[Current Arrears + Debit]]&lt;=5000,"Less_than_5000","Greater_than_5000")</f>
        <v>Greater_than_5000</v>
      </c>
      <c r="R304" t="str">
        <f>IF(Table4[[#This Row],[Full Balance]]=Table4[[#This Row],[Current Arrears + Debit]],"OC","Active")</f>
        <v>OC</v>
      </c>
    </row>
    <row r="305" spans="1:18" x14ac:dyDescent="0.3">
      <c r="A305" t="s">
        <v>2893</v>
      </c>
      <c r="B305" t="s">
        <v>2884</v>
      </c>
      <c r="C305" t="s">
        <v>2894</v>
      </c>
      <c r="D305" t="s">
        <v>5119</v>
      </c>
      <c r="E305" t="s">
        <v>40</v>
      </c>
      <c r="F305" t="s">
        <v>2331</v>
      </c>
      <c r="G305" s="5">
        <v>20000</v>
      </c>
      <c r="H305" s="5">
        <v>1625</v>
      </c>
      <c r="I305" s="5">
        <v>26000</v>
      </c>
      <c r="J305">
        <v>32.51</v>
      </c>
      <c r="K305" s="5">
        <v>11050</v>
      </c>
      <c r="L305" s="5">
        <v>26000</v>
      </c>
      <c r="M305" s="5">
        <v>14950</v>
      </c>
      <c r="N305" s="5">
        <v>11050</v>
      </c>
      <c r="O305" t="s">
        <v>2901</v>
      </c>
      <c r="P305" s="5">
        <v>1650</v>
      </c>
      <c r="Q305" t="str">
        <f>IF(Table4[[#This Row],[Current Arrears + Debit]]&lt;=5000,"Less_than_5000","Greater_than_5000")</f>
        <v>Greater_than_5000</v>
      </c>
      <c r="R305" t="str">
        <f>IF(Table4[[#This Row],[Full Balance]]=Table4[[#This Row],[Current Arrears + Debit]],"OC","Active")</f>
        <v>OC</v>
      </c>
    </row>
    <row r="306" spans="1:18" x14ac:dyDescent="0.3">
      <c r="A306" t="s">
        <v>2902</v>
      </c>
      <c r="B306" t="s">
        <v>2585</v>
      </c>
      <c r="C306" t="s">
        <v>2903</v>
      </c>
      <c r="D306" t="s">
        <v>5120</v>
      </c>
      <c r="E306" t="s">
        <v>9</v>
      </c>
      <c r="F306" t="s">
        <v>2331</v>
      </c>
      <c r="G306" s="5">
        <v>25000</v>
      </c>
      <c r="H306" s="5">
        <v>1750</v>
      </c>
      <c r="I306" s="5">
        <v>35000</v>
      </c>
      <c r="J306">
        <v>33.71</v>
      </c>
      <c r="K306" s="5">
        <v>24250</v>
      </c>
      <c r="L306" s="5">
        <v>35000</v>
      </c>
      <c r="M306" s="5">
        <v>10750</v>
      </c>
      <c r="N306" s="5">
        <v>24250</v>
      </c>
      <c r="O306" t="s">
        <v>2909</v>
      </c>
      <c r="P306" s="5">
        <v>2000</v>
      </c>
      <c r="Q306" t="str">
        <f>IF(Table4[[#This Row],[Current Arrears + Debit]]&lt;=5000,"Less_than_5000","Greater_than_5000")</f>
        <v>Greater_than_5000</v>
      </c>
      <c r="R306" t="str">
        <f>IF(Table4[[#This Row],[Full Balance]]=Table4[[#This Row],[Current Arrears + Debit]],"OC","Active")</f>
        <v>OC</v>
      </c>
    </row>
    <row r="307" spans="1:18" x14ac:dyDescent="0.3">
      <c r="A307" t="s">
        <v>2910</v>
      </c>
      <c r="B307" t="s">
        <v>2911</v>
      </c>
      <c r="C307" t="s">
        <v>2912</v>
      </c>
      <c r="D307" t="s">
        <v>5121</v>
      </c>
      <c r="E307" t="s">
        <v>17</v>
      </c>
      <c r="F307" t="s">
        <v>2920</v>
      </c>
      <c r="G307" s="5">
        <v>20000</v>
      </c>
      <c r="H307" s="5">
        <v>3500</v>
      </c>
      <c r="I307" s="5">
        <v>28000</v>
      </c>
      <c r="J307">
        <v>30.29</v>
      </c>
      <c r="K307" s="5">
        <v>20000</v>
      </c>
      <c r="L307" s="5">
        <v>28000</v>
      </c>
      <c r="M307" s="5">
        <v>8000</v>
      </c>
      <c r="N307" s="5">
        <v>20000</v>
      </c>
      <c r="O307" t="s">
        <v>2266</v>
      </c>
      <c r="P307" s="5">
        <v>2000</v>
      </c>
      <c r="Q307" t="str">
        <f>IF(Table4[[#This Row],[Current Arrears + Debit]]&lt;=5000,"Less_than_5000","Greater_than_5000")</f>
        <v>Greater_than_5000</v>
      </c>
      <c r="R307" t="str">
        <f>IF(Table4[[#This Row],[Full Balance]]=Table4[[#This Row],[Current Arrears + Debit]],"OC","Active")</f>
        <v>OC</v>
      </c>
    </row>
    <row r="308" spans="1:18" x14ac:dyDescent="0.3">
      <c r="A308" t="s">
        <v>2921</v>
      </c>
      <c r="B308" t="s">
        <v>2884</v>
      </c>
      <c r="C308" t="s">
        <v>2922</v>
      </c>
      <c r="D308" t="s">
        <v>5122</v>
      </c>
      <c r="E308" t="s">
        <v>40</v>
      </c>
      <c r="F308" t="s">
        <v>2928</v>
      </c>
      <c r="G308" s="5">
        <v>20000</v>
      </c>
      <c r="H308" s="5">
        <v>1625</v>
      </c>
      <c r="I308" s="5">
        <v>26000</v>
      </c>
      <c r="J308">
        <v>31.96</v>
      </c>
      <c r="K308" s="5">
        <v>10150</v>
      </c>
      <c r="L308" s="5">
        <v>26000</v>
      </c>
      <c r="M308" s="5">
        <v>15850</v>
      </c>
      <c r="N308" s="5">
        <v>10150</v>
      </c>
      <c r="O308" t="s">
        <v>2929</v>
      </c>
      <c r="P308" s="5">
        <v>1000</v>
      </c>
      <c r="Q308" t="str">
        <f>IF(Table4[[#This Row],[Current Arrears + Debit]]&lt;=5000,"Less_than_5000","Greater_than_5000")</f>
        <v>Greater_than_5000</v>
      </c>
      <c r="R308" t="str">
        <f>IF(Table4[[#This Row],[Full Balance]]=Table4[[#This Row],[Current Arrears + Debit]],"OC","Active")</f>
        <v>OC</v>
      </c>
    </row>
    <row r="309" spans="1:18" x14ac:dyDescent="0.3">
      <c r="A309" t="s">
        <v>2930</v>
      </c>
      <c r="B309" t="s">
        <v>2931</v>
      </c>
      <c r="C309" t="s">
        <v>2932</v>
      </c>
      <c r="D309" t="s">
        <v>5123</v>
      </c>
      <c r="E309" t="s">
        <v>17</v>
      </c>
      <c r="F309" t="s">
        <v>2939</v>
      </c>
      <c r="G309" s="5">
        <v>20000</v>
      </c>
      <c r="H309" s="5">
        <v>1625</v>
      </c>
      <c r="I309" s="5">
        <v>26000</v>
      </c>
      <c r="J309">
        <v>31.09</v>
      </c>
      <c r="K309" s="5">
        <v>8975</v>
      </c>
      <c r="L309" s="5">
        <v>26000</v>
      </c>
      <c r="M309" s="5">
        <v>17025</v>
      </c>
      <c r="N309" s="5">
        <v>8975</v>
      </c>
      <c r="O309" t="s">
        <v>2593</v>
      </c>
      <c r="P309" s="5">
        <v>2500</v>
      </c>
      <c r="Q309" t="str">
        <f>IF(Table4[[#This Row],[Current Arrears + Debit]]&lt;=5000,"Less_than_5000","Greater_than_5000")</f>
        <v>Greater_than_5000</v>
      </c>
      <c r="R309" t="str">
        <f>IF(Table4[[#This Row],[Full Balance]]=Table4[[#This Row],[Current Arrears + Debit]],"OC","Active")</f>
        <v>OC</v>
      </c>
    </row>
    <row r="310" spans="1:18" x14ac:dyDescent="0.3">
      <c r="A310" t="s">
        <v>2940</v>
      </c>
      <c r="B310" t="s">
        <v>2941</v>
      </c>
      <c r="C310" t="s">
        <v>2942</v>
      </c>
      <c r="D310" t="s">
        <v>5124</v>
      </c>
      <c r="E310" t="s">
        <v>17</v>
      </c>
      <c r="F310" t="s">
        <v>2949</v>
      </c>
      <c r="G310" s="5">
        <v>25000</v>
      </c>
      <c r="H310" s="5">
        <v>2063</v>
      </c>
      <c r="I310" s="5">
        <v>33000</v>
      </c>
      <c r="J310">
        <v>27.29</v>
      </c>
      <c r="K310" s="5">
        <v>5025</v>
      </c>
      <c r="L310" s="5">
        <v>33000</v>
      </c>
      <c r="M310" s="5">
        <v>27975</v>
      </c>
      <c r="N310" s="5">
        <v>5025</v>
      </c>
      <c r="O310" t="s">
        <v>1142</v>
      </c>
      <c r="P310" s="5">
        <v>5000</v>
      </c>
      <c r="Q310" t="str">
        <f>IF(Table4[[#This Row],[Current Arrears + Debit]]&lt;=5000,"Less_than_5000","Greater_than_5000")</f>
        <v>Greater_than_5000</v>
      </c>
      <c r="R310" t="str">
        <f>IF(Table4[[#This Row],[Full Balance]]=Table4[[#This Row],[Current Arrears + Debit]],"OC","Active")</f>
        <v>OC</v>
      </c>
    </row>
    <row r="311" spans="1:18" x14ac:dyDescent="0.3">
      <c r="A311" t="s">
        <v>2950</v>
      </c>
      <c r="B311" t="s">
        <v>2951</v>
      </c>
      <c r="C311" t="s">
        <v>2952</v>
      </c>
      <c r="D311" t="s">
        <v>5125</v>
      </c>
      <c r="E311" t="s">
        <v>12</v>
      </c>
      <c r="F311" t="s">
        <v>681</v>
      </c>
      <c r="G311" s="5">
        <v>20000</v>
      </c>
      <c r="H311" s="5">
        <v>1625</v>
      </c>
      <c r="I311" s="5">
        <v>26000</v>
      </c>
      <c r="J311">
        <v>29.63</v>
      </c>
      <c r="K311" s="5">
        <v>7750</v>
      </c>
      <c r="L311" s="5">
        <v>26000</v>
      </c>
      <c r="M311" s="5">
        <v>18250</v>
      </c>
      <c r="N311" s="5">
        <v>7750</v>
      </c>
      <c r="O311" t="s">
        <v>2864</v>
      </c>
      <c r="P311">
        <v>350</v>
      </c>
      <c r="Q311" t="str">
        <f>IF(Table4[[#This Row],[Current Arrears + Debit]]&lt;=5000,"Less_than_5000","Greater_than_5000")</f>
        <v>Greater_than_5000</v>
      </c>
      <c r="R311" t="str">
        <f>IF(Table4[[#This Row],[Full Balance]]=Table4[[#This Row],[Current Arrears + Debit]],"OC","Active")</f>
        <v>OC</v>
      </c>
    </row>
    <row r="312" spans="1:18" x14ac:dyDescent="0.3">
      <c r="A312" t="s">
        <v>2957</v>
      </c>
      <c r="B312" t="s">
        <v>671</v>
      </c>
      <c r="C312" t="s">
        <v>2958</v>
      </c>
      <c r="D312" t="s">
        <v>5126</v>
      </c>
      <c r="E312" t="s">
        <v>20</v>
      </c>
      <c r="F312" t="s">
        <v>681</v>
      </c>
      <c r="G312" s="5">
        <v>30000</v>
      </c>
      <c r="H312" s="5">
        <v>2100</v>
      </c>
      <c r="I312" s="5">
        <v>42000</v>
      </c>
      <c r="J312">
        <v>26.86</v>
      </c>
      <c r="K312" s="5">
        <v>12900</v>
      </c>
      <c r="L312" s="5">
        <v>42000</v>
      </c>
      <c r="M312" s="5">
        <v>29100</v>
      </c>
      <c r="N312" s="5">
        <v>12900</v>
      </c>
      <c r="O312" t="s">
        <v>2965</v>
      </c>
      <c r="P312" s="5">
        <v>1700</v>
      </c>
      <c r="Q312" t="str">
        <f>IF(Table4[[#This Row],[Current Arrears + Debit]]&lt;=5000,"Less_than_5000","Greater_than_5000")</f>
        <v>Greater_than_5000</v>
      </c>
      <c r="R312" t="str">
        <f>IF(Table4[[#This Row],[Full Balance]]=Table4[[#This Row],[Current Arrears + Debit]],"OC","Active")</f>
        <v>OC</v>
      </c>
    </row>
    <row r="313" spans="1:18" x14ac:dyDescent="0.3">
      <c r="A313" t="s">
        <v>2966</v>
      </c>
      <c r="B313" t="s">
        <v>2967</v>
      </c>
      <c r="C313" t="s">
        <v>2968</v>
      </c>
      <c r="D313" t="s">
        <v>5127</v>
      </c>
      <c r="E313" t="s">
        <v>17</v>
      </c>
      <c r="F313" t="s">
        <v>2975</v>
      </c>
      <c r="G313" s="5">
        <v>20000</v>
      </c>
      <c r="H313" s="5">
        <v>1625</v>
      </c>
      <c r="I313" s="5">
        <v>26000</v>
      </c>
      <c r="J313">
        <v>34.97</v>
      </c>
      <c r="K313" s="5">
        <v>16900</v>
      </c>
      <c r="L313" s="5">
        <v>26000</v>
      </c>
      <c r="M313" s="5">
        <v>9100</v>
      </c>
      <c r="N313" s="5">
        <v>16900</v>
      </c>
      <c r="O313" t="s">
        <v>1759</v>
      </c>
      <c r="P313" s="5">
        <v>1500</v>
      </c>
      <c r="Q313" t="str">
        <f>IF(Table4[[#This Row],[Current Arrears + Debit]]&lt;=5000,"Less_than_5000","Greater_than_5000")</f>
        <v>Greater_than_5000</v>
      </c>
      <c r="R313" t="str">
        <f>IF(Table4[[#This Row],[Full Balance]]=Table4[[#This Row],[Current Arrears + Debit]],"OC","Active")</f>
        <v>OC</v>
      </c>
    </row>
    <row r="314" spans="1:18" x14ac:dyDescent="0.3">
      <c r="A314" t="s">
        <v>2976</v>
      </c>
      <c r="B314" t="s">
        <v>2977</v>
      </c>
      <c r="C314" t="s">
        <v>2978</v>
      </c>
      <c r="D314" t="s">
        <v>5128</v>
      </c>
      <c r="E314" t="s">
        <v>26</v>
      </c>
      <c r="F314" t="s">
        <v>2975</v>
      </c>
      <c r="G314" s="5">
        <v>30000</v>
      </c>
      <c r="H314" s="5">
        <v>2100</v>
      </c>
      <c r="I314" s="5">
        <v>42000</v>
      </c>
      <c r="J314">
        <v>23.19</v>
      </c>
      <c r="K314" s="5">
        <v>7300</v>
      </c>
      <c r="L314" s="5">
        <v>42000</v>
      </c>
      <c r="M314" s="5">
        <v>34700</v>
      </c>
      <c r="N314" s="5">
        <v>7300</v>
      </c>
      <c r="O314" t="s">
        <v>977</v>
      </c>
      <c r="P314" s="5">
        <v>10000</v>
      </c>
      <c r="Q314" t="str">
        <f>IF(Table4[[#This Row],[Current Arrears + Debit]]&lt;=5000,"Less_than_5000","Greater_than_5000")</f>
        <v>Greater_than_5000</v>
      </c>
      <c r="R314" t="str">
        <f>IF(Table4[[#This Row],[Full Balance]]=Table4[[#This Row],[Current Arrears + Debit]],"OC","Active")</f>
        <v>OC</v>
      </c>
    </row>
    <row r="315" spans="1:18" x14ac:dyDescent="0.3">
      <c r="A315" t="s">
        <v>2986</v>
      </c>
      <c r="B315" t="s">
        <v>2977</v>
      </c>
      <c r="C315" t="s">
        <v>2987</v>
      </c>
      <c r="D315" t="s">
        <v>5129</v>
      </c>
      <c r="E315" t="s">
        <v>26</v>
      </c>
      <c r="F315" t="s">
        <v>2975</v>
      </c>
      <c r="G315" s="5">
        <v>30000</v>
      </c>
      <c r="H315" s="5">
        <v>2100</v>
      </c>
      <c r="I315" s="5">
        <v>42000</v>
      </c>
      <c r="J315">
        <v>27.95</v>
      </c>
      <c r="K315" s="5">
        <v>17300</v>
      </c>
      <c r="L315" s="5">
        <v>42000</v>
      </c>
      <c r="M315" s="5">
        <v>24700</v>
      </c>
      <c r="N315" s="5">
        <v>17300</v>
      </c>
      <c r="O315" t="s">
        <v>1688</v>
      </c>
      <c r="P315" s="5">
        <v>5000</v>
      </c>
      <c r="Q315" t="str">
        <f>IF(Table4[[#This Row],[Current Arrears + Debit]]&lt;=5000,"Less_than_5000","Greater_than_5000")</f>
        <v>Greater_than_5000</v>
      </c>
      <c r="R315" t="str">
        <f>IF(Table4[[#This Row],[Full Balance]]=Table4[[#This Row],[Current Arrears + Debit]],"OC","Active")</f>
        <v>OC</v>
      </c>
    </row>
    <row r="316" spans="1:18" x14ac:dyDescent="0.3">
      <c r="A316" t="s">
        <v>2991</v>
      </c>
      <c r="B316" t="s">
        <v>2992</v>
      </c>
      <c r="C316" t="s">
        <v>2993</v>
      </c>
      <c r="D316" t="s">
        <v>5130</v>
      </c>
      <c r="E316" t="s">
        <v>35</v>
      </c>
      <c r="F316" t="s">
        <v>2975</v>
      </c>
      <c r="G316" s="5">
        <v>20000</v>
      </c>
      <c r="H316" s="5">
        <v>1625</v>
      </c>
      <c r="I316" s="5">
        <v>26000</v>
      </c>
      <c r="J316">
        <v>32.450000000000003</v>
      </c>
      <c r="K316" s="5">
        <v>12800</v>
      </c>
      <c r="L316" s="5">
        <v>26000</v>
      </c>
      <c r="M316" s="5">
        <v>13200</v>
      </c>
      <c r="N316" s="5">
        <v>12800</v>
      </c>
      <c r="O316" t="s">
        <v>3001</v>
      </c>
      <c r="P316" s="5">
        <v>1650</v>
      </c>
      <c r="Q316" t="str">
        <f>IF(Table4[[#This Row],[Current Arrears + Debit]]&lt;=5000,"Less_than_5000","Greater_than_5000")</f>
        <v>Greater_than_5000</v>
      </c>
      <c r="R316" t="str">
        <f>IF(Table4[[#This Row],[Full Balance]]=Table4[[#This Row],[Current Arrears + Debit]],"OC","Active")</f>
        <v>OC</v>
      </c>
    </row>
    <row r="317" spans="1:18" x14ac:dyDescent="0.3">
      <c r="A317" t="s">
        <v>3002</v>
      </c>
      <c r="B317" t="s">
        <v>2967</v>
      </c>
      <c r="C317" t="s">
        <v>3003</v>
      </c>
      <c r="D317" t="s">
        <v>5131</v>
      </c>
      <c r="E317" t="s">
        <v>17</v>
      </c>
      <c r="F317" t="s">
        <v>3010</v>
      </c>
      <c r="G317" s="5">
        <v>20000</v>
      </c>
      <c r="H317" s="5">
        <v>1625</v>
      </c>
      <c r="I317" s="5">
        <v>26000</v>
      </c>
      <c r="J317">
        <v>34.659999999999997</v>
      </c>
      <c r="K317" s="5">
        <v>16400</v>
      </c>
      <c r="L317" s="5">
        <v>26000</v>
      </c>
      <c r="M317" s="5">
        <v>9600</v>
      </c>
      <c r="N317" s="5">
        <v>16400</v>
      </c>
      <c r="O317" t="s">
        <v>1759</v>
      </c>
      <c r="P317" s="5">
        <v>1000</v>
      </c>
      <c r="Q317" t="str">
        <f>IF(Table4[[#This Row],[Current Arrears + Debit]]&lt;=5000,"Less_than_5000","Greater_than_5000")</f>
        <v>Greater_than_5000</v>
      </c>
      <c r="R317" t="str">
        <f>IF(Table4[[#This Row],[Full Balance]]=Table4[[#This Row],[Current Arrears + Debit]],"OC","Active")</f>
        <v>OC</v>
      </c>
    </row>
    <row r="318" spans="1:18" x14ac:dyDescent="0.3">
      <c r="A318" t="s">
        <v>3011</v>
      </c>
      <c r="B318" t="s">
        <v>2967</v>
      </c>
      <c r="C318" t="s">
        <v>3012</v>
      </c>
      <c r="D318" t="s">
        <v>5132</v>
      </c>
      <c r="E318" t="s">
        <v>17</v>
      </c>
      <c r="F318" t="s">
        <v>3019</v>
      </c>
      <c r="G318" s="5">
        <v>20000</v>
      </c>
      <c r="H318" s="5">
        <v>1625</v>
      </c>
      <c r="I318" s="5">
        <v>26000</v>
      </c>
      <c r="J318">
        <v>34.049999999999997</v>
      </c>
      <c r="K318" s="5">
        <v>15400</v>
      </c>
      <c r="L318" s="5">
        <v>26000</v>
      </c>
      <c r="M318" s="5">
        <v>10600</v>
      </c>
      <c r="N318" s="5">
        <v>15400</v>
      </c>
      <c r="O318" t="s">
        <v>2266</v>
      </c>
      <c r="P318" s="5">
        <v>1700</v>
      </c>
      <c r="Q318" t="str">
        <f>IF(Table4[[#This Row],[Current Arrears + Debit]]&lt;=5000,"Less_than_5000","Greater_than_5000")</f>
        <v>Greater_than_5000</v>
      </c>
      <c r="R318" t="str">
        <f>IF(Table4[[#This Row],[Full Balance]]=Table4[[#This Row],[Current Arrears + Debit]],"OC","Active")</f>
        <v>OC</v>
      </c>
    </row>
    <row r="319" spans="1:18" x14ac:dyDescent="0.3">
      <c r="A319" t="s">
        <v>3020</v>
      </c>
      <c r="B319" t="s">
        <v>1794</v>
      </c>
      <c r="C319" t="s">
        <v>3021</v>
      </c>
      <c r="D319" t="s">
        <v>5133</v>
      </c>
      <c r="E319" t="s">
        <v>12</v>
      </c>
      <c r="F319" t="s">
        <v>3019</v>
      </c>
      <c r="G319" s="5">
        <v>20000</v>
      </c>
      <c r="H319" s="5">
        <v>1625</v>
      </c>
      <c r="I319" s="5">
        <v>26000</v>
      </c>
      <c r="J319">
        <v>30.28</v>
      </c>
      <c r="K319" s="5">
        <v>9275</v>
      </c>
      <c r="L319" s="5">
        <v>26000</v>
      </c>
      <c r="M319" s="5">
        <v>16725</v>
      </c>
      <c r="N319" s="5">
        <v>9275</v>
      </c>
      <c r="O319" t="s">
        <v>2648</v>
      </c>
      <c r="P319">
        <v>600</v>
      </c>
      <c r="Q319" t="str">
        <f>IF(Table4[[#This Row],[Current Arrears + Debit]]&lt;=5000,"Less_than_5000","Greater_than_5000")</f>
        <v>Greater_than_5000</v>
      </c>
      <c r="R319" t="str">
        <f>IF(Table4[[#This Row],[Full Balance]]=Table4[[#This Row],[Current Arrears + Debit]],"OC","Active")</f>
        <v>OC</v>
      </c>
    </row>
    <row r="320" spans="1:18" x14ac:dyDescent="0.3">
      <c r="A320" t="s">
        <v>3028</v>
      </c>
      <c r="B320" t="s">
        <v>1794</v>
      </c>
      <c r="C320" t="s">
        <v>3029</v>
      </c>
      <c r="D320" t="s">
        <v>5134</v>
      </c>
      <c r="E320" t="s">
        <v>12</v>
      </c>
      <c r="F320" t="s">
        <v>3019</v>
      </c>
      <c r="G320" s="5">
        <v>20000</v>
      </c>
      <c r="H320" s="5">
        <v>1625</v>
      </c>
      <c r="I320" s="5">
        <v>26000</v>
      </c>
      <c r="J320">
        <v>28.56</v>
      </c>
      <c r="K320" s="5">
        <v>6475</v>
      </c>
      <c r="L320" s="5">
        <v>26000</v>
      </c>
      <c r="M320" s="5">
        <v>19525</v>
      </c>
      <c r="N320" s="5">
        <v>6475</v>
      </c>
      <c r="O320" t="s">
        <v>2909</v>
      </c>
      <c r="P320" s="5">
        <v>1625</v>
      </c>
      <c r="Q320" t="str">
        <f>IF(Table4[[#This Row],[Current Arrears + Debit]]&lt;=5000,"Less_than_5000","Greater_than_5000")</f>
        <v>Greater_than_5000</v>
      </c>
      <c r="R320" t="str">
        <f>IF(Table4[[#This Row],[Full Balance]]=Table4[[#This Row],[Current Arrears + Debit]],"OC","Active")</f>
        <v>OC</v>
      </c>
    </row>
    <row r="321" spans="1:18" x14ac:dyDescent="0.3">
      <c r="A321" t="s">
        <v>3036</v>
      </c>
      <c r="B321" t="s">
        <v>2024</v>
      </c>
      <c r="C321" t="s">
        <v>3037</v>
      </c>
      <c r="D321" t="s">
        <v>5135</v>
      </c>
      <c r="E321" t="s">
        <v>5</v>
      </c>
      <c r="F321" t="s">
        <v>3010</v>
      </c>
      <c r="G321" s="5">
        <v>30000</v>
      </c>
      <c r="H321" s="5">
        <v>2100</v>
      </c>
      <c r="I321" s="5">
        <v>42000</v>
      </c>
      <c r="J321">
        <v>23.38</v>
      </c>
      <c r="K321" s="5">
        <v>5600</v>
      </c>
      <c r="L321" s="5">
        <v>42000</v>
      </c>
      <c r="M321" s="5">
        <v>36400</v>
      </c>
      <c r="N321" s="5">
        <v>5600</v>
      </c>
      <c r="O321" t="s">
        <v>3044</v>
      </c>
      <c r="P321" s="5">
        <v>1000</v>
      </c>
      <c r="Q321" t="str">
        <f>IF(Table4[[#This Row],[Current Arrears + Debit]]&lt;=5000,"Less_than_5000","Greater_than_5000")</f>
        <v>Greater_than_5000</v>
      </c>
      <c r="R321" t="str">
        <f>IF(Table4[[#This Row],[Full Balance]]=Table4[[#This Row],[Current Arrears + Debit]],"OC","Active")</f>
        <v>OC</v>
      </c>
    </row>
    <row r="322" spans="1:18" x14ac:dyDescent="0.3">
      <c r="A322" t="s">
        <v>3045</v>
      </c>
      <c r="B322" t="s">
        <v>3046</v>
      </c>
      <c r="C322" t="s">
        <v>3047</v>
      </c>
      <c r="D322" t="s">
        <v>5136</v>
      </c>
      <c r="E322" t="s">
        <v>5</v>
      </c>
      <c r="F322" t="s">
        <v>3010</v>
      </c>
      <c r="G322" s="5">
        <v>40000</v>
      </c>
      <c r="H322" s="5">
        <v>2467</v>
      </c>
      <c r="I322" s="5">
        <v>59200</v>
      </c>
      <c r="J322">
        <v>29.92</v>
      </c>
      <c r="K322" s="5">
        <v>34700</v>
      </c>
      <c r="L322" s="5">
        <v>59200</v>
      </c>
      <c r="M322" s="5">
        <v>24500</v>
      </c>
      <c r="N322" s="5">
        <v>34700</v>
      </c>
      <c r="O322" t="s">
        <v>967</v>
      </c>
      <c r="P322" s="5">
        <v>2500</v>
      </c>
      <c r="Q322" t="str">
        <f>IF(Table4[[#This Row],[Current Arrears + Debit]]&lt;=5000,"Less_than_5000","Greater_than_5000")</f>
        <v>Greater_than_5000</v>
      </c>
      <c r="R322" t="str">
        <f>IF(Table4[[#This Row],[Full Balance]]=Table4[[#This Row],[Current Arrears + Debit]],"OC","Active")</f>
        <v>OC</v>
      </c>
    </row>
    <row r="323" spans="1:18" x14ac:dyDescent="0.3">
      <c r="A323" t="s">
        <v>3054</v>
      </c>
      <c r="B323" t="s">
        <v>2480</v>
      </c>
      <c r="C323" t="s">
        <v>3055</v>
      </c>
      <c r="D323" t="s">
        <v>5137</v>
      </c>
      <c r="E323" t="s">
        <v>12</v>
      </c>
      <c r="F323" t="s">
        <v>3010</v>
      </c>
      <c r="G323" s="5">
        <v>30000</v>
      </c>
      <c r="H323" s="5">
        <v>2100</v>
      </c>
      <c r="I323" s="5">
        <v>42000</v>
      </c>
      <c r="J323">
        <v>29.38</v>
      </c>
      <c r="K323" s="5">
        <v>17900</v>
      </c>
      <c r="L323" s="5">
        <v>42000</v>
      </c>
      <c r="M323" s="5">
        <v>24100</v>
      </c>
      <c r="N323" s="5">
        <v>17900</v>
      </c>
      <c r="O323" t="s">
        <v>3061</v>
      </c>
      <c r="P323">
        <v>700</v>
      </c>
      <c r="Q323" t="str">
        <f>IF(Table4[[#This Row],[Current Arrears + Debit]]&lt;=5000,"Less_than_5000","Greater_than_5000")</f>
        <v>Greater_than_5000</v>
      </c>
      <c r="R323" t="str">
        <f>IF(Table4[[#This Row],[Full Balance]]=Table4[[#This Row],[Current Arrears + Debit]],"OC","Active")</f>
        <v>OC</v>
      </c>
    </row>
    <row r="324" spans="1:18" x14ac:dyDescent="0.3">
      <c r="A324" t="s">
        <v>3062</v>
      </c>
      <c r="B324" t="s">
        <v>3063</v>
      </c>
      <c r="C324" t="s">
        <v>3064</v>
      </c>
      <c r="D324" t="s">
        <v>5138</v>
      </c>
      <c r="E324" t="s">
        <v>9</v>
      </c>
      <c r="F324" t="s">
        <v>3010</v>
      </c>
      <c r="G324" s="5">
        <v>25000</v>
      </c>
      <c r="H324" s="5">
        <v>1750</v>
      </c>
      <c r="I324" s="5">
        <v>35000</v>
      </c>
      <c r="J324">
        <v>29.8</v>
      </c>
      <c r="K324" s="5">
        <v>19650</v>
      </c>
      <c r="L324" s="5">
        <v>35000</v>
      </c>
      <c r="M324" s="5">
        <v>15350</v>
      </c>
      <c r="N324" s="5">
        <v>19650</v>
      </c>
      <c r="O324" t="s">
        <v>2227</v>
      </c>
      <c r="P324" s="5">
        <v>2000</v>
      </c>
      <c r="Q324" t="str">
        <f>IF(Table4[[#This Row],[Current Arrears + Debit]]&lt;=5000,"Less_than_5000","Greater_than_5000")</f>
        <v>Greater_than_5000</v>
      </c>
      <c r="R324" t="str">
        <f>IF(Table4[[#This Row],[Full Balance]]=Table4[[#This Row],[Current Arrears + Debit]],"OC","Active")</f>
        <v>OC</v>
      </c>
    </row>
    <row r="325" spans="1:18" x14ac:dyDescent="0.3">
      <c r="A325" t="s">
        <v>3072</v>
      </c>
      <c r="B325" t="s">
        <v>3073</v>
      </c>
      <c r="C325" t="s">
        <v>3074</v>
      </c>
      <c r="D325" t="s">
        <v>5139</v>
      </c>
      <c r="E325" t="s">
        <v>17</v>
      </c>
      <c r="F325" t="s">
        <v>2178</v>
      </c>
      <c r="G325" s="5">
        <v>25000</v>
      </c>
      <c r="H325" s="5">
        <v>2063</v>
      </c>
      <c r="I325" s="5">
        <v>33000</v>
      </c>
      <c r="J325">
        <v>27.93</v>
      </c>
      <c r="K325" s="5">
        <v>8700</v>
      </c>
      <c r="L325" s="5">
        <v>33000</v>
      </c>
      <c r="M325" s="5">
        <v>24300</v>
      </c>
      <c r="N325" s="5">
        <v>8700</v>
      </c>
      <c r="O325" t="s">
        <v>3078</v>
      </c>
      <c r="P325" s="5">
        <v>1000</v>
      </c>
      <c r="Q325" t="str">
        <f>IF(Table4[[#This Row],[Current Arrears + Debit]]&lt;=5000,"Less_than_5000","Greater_than_5000")</f>
        <v>Greater_than_5000</v>
      </c>
      <c r="R325" t="str">
        <f>IF(Table4[[#This Row],[Full Balance]]=Table4[[#This Row],[Current Arrears + Debit]],"OC","Active")</f>
        <v>OC</v>
      </c>
    </row>
    <row r="326" spans="1:18" x14ac:dyDescent="0.3">
      <c r="A326" t="s">
        <v>3079</v>
      </c>
      <c r="B326" t="s">
        <v>2992</v>
      </c>
      <c r="C326" t="s">
        <v>3080</v>
      </c>
      <c r="D326" t="s">
        <v>5140</v>
      </c>
      <c r="E326" t="s">
        <v>35</v>
      </c>
      <c r="F326" t="s">
        <v>3087</v>
      </c>
      <c r="G326" s="5">
        <v>20000</v>
      </c>
      <c r="H326" s="5">
        <v>1625</v>
      </c>
      <c r="I326" s="5">
        <v>26000</v>
      </c>
      <c r="J326">
        <v>28.42</v>
      </c>
      <c r="K326" s="5">
        <v>9500</v>
      </c>
      <c r="L326" s="5">
        <v>26000</v>
      </c>
      <c r="M326" s="5">
        <v>16500</v>
      </c>
      <c r="N326" s="5">
        <v>9500</v>
      </c>
      <c r="O326" t="s">
        <v>3088</v>
      </c>
      <c r="P326" s="5">
        <v>1650</v>
      </c>
      <c r="Q326" t="str">
        <f>IF(Table4[[#This Row],[Current Arrears + Debit]]&lt;=5000,"Less_than_5000","Greater_than_5000")</f>
        <v>Greater_than_5000</v>
      </c>
      <c r="R326" t="str">
        <f>IF(Table4[[#This Row],[Full Balance]]=Table4[[#This Row],[Current Arrears + Debit]],"OC","Active")</f>
        <v>OC</v>
      </c>
    </row>
    <row r="327" spans="1:18" x14ac:dyDescent="0.3">
      <c r="A327" t="s">
        <v>3089</v>
      </c>
      <c r="B327" t="s">
        <v>2293</v>
      </c>
      <c r="C327" t="s">
        <v>3090</v>
      </c>
      <c r="D327" t="s">
        <v>5141</v>
      </c>
      <c r="E327" t="s">
        <v>17</v>
      </c>
      <c r="F327" t="s">
        <v>2246</v>
      </c>
      <c r="G327" s="5">
        <v>25000</v>
      </c>
      <c r="H327" s="5">
        <v>2063</v>
      </c>
      <c r="I327" s="5">
        <v>33000</v>
      </c>
      <c r="J327">
        <v>32.46</v>
      </c>
      <c r="K327" s="5">
        <v>18050</v>
      </c>
      <c r="L327" s="5">
        <v>33000</v>
      </c>
      <c r="M327" s="5">
        <v>14950</v>
      </c>
      <c r="N327" s="5">
        <v>18050</v>
      </c>
      <c r="O327" t="s">
        <v>2872</v>
      </c>
      <c r="P327" s="5">
        <v>2100</v>
      </c>
      <c r="Q327" t="str">
        <f>IF(Table4[[#This Row],[Current Arrears + Debit]]&lt;=5000,"Less_than_5000","Greater_than_5000")</f>
        <v>Greater_than_5000</v>
      </c>
      <c r="R327" t="str">
        <f>IF(Table4[[#This Row],[Full Balance]]=Table4[[#This Row],[Current Arrears + Debit]],"OC","Active")</f>
        <v>OC</v>
      </c>
    </row>
    <row r="328" spans="1:18" x14ac:dyDescent="0.3">
      <c r="A328" t="s">
        <v>3097</v>
      </c>
      <c r="B328" t="s">
        <v>3098</v>
      </c>
      <c r="C328" t="s">
        <v>3099</v>
      </c>
      <c r="D328" t="s">
        <v>5142</v>
      </c>
      <c r="E328" t="s">
        <v>40</v>
      </c>
      <c r="F328" t="s">
        <v>3106</v>
      </c>
      <c r="G328" s="5">
        <v>30000</v>
      </c>
      <c r="H328" s="5">
        <v>2100</v>
      </c>
      <c r="I328" s="5">
        <v>42000</v>
      </c>
      <c r="J328">
        <v>24.95</v>
      </c>
      <c r="K328" s="5">
        <v>13400</v>
      </c>
      <c r="L328" s="5">
        <v>42000</v>
      </c>
      <c r="M328" s="5">
        <v>28600</v>
      </c>
      <c r="N328" s="5">
        <v>13400</v>
      </c>
      <c r="O328" t="s">
        <v>3107</v>
      </c>
      <c r="P328" s="5">
        <v>1000</v>
      </c>
      <c r="Q328" t="str">
        <f>IF(Table4[[#This Row],[Current Arrears + Debit]]&lt;=5000,"Less_than_5000","Greater_than_5000")</f>
        <v>Greater_than_5000</v>
      </c>
      <c r="R328" t="str">
        <f>IF(Table4[[#This Row],[Full Balance]]=Table4[[#This Row],[Current Arrears + Debit]],"OC","Active")</f>
        <v>OC</v>
      </c>
    </row>
    <row r="329" spans="1:18" x14ac:dyDescent="0.3">
      <c r="A329" t="s">
        <v>3108</v>
      </c>
      <c r="B329" t="s">
        <v>2333</v>
      </c>
      <c r="C329" t="s">
        <v>3109</v>
      </c>
      <c r="D329" t="s">
        <v>5143</v>
      </c>
      <c r="E329" t="s">
        <v>14</v>
      </c>
      <c r="F329" t="s">
        <v>3087</v>
      </c>
      <c r="G329" s="5">
        <v>30000</v>
      </c>
      <c r="H329" s="5">
        <v>2100</v>
      </c>
      <c r="I329" s="5">
        <v>42000</v>
      </c>
      <c r="J329">
        <v>20.14</v>
      </c>
      <c r="K329" s="5">
        <v>3300</v>
      </c>
      <c r="L329" s="5">
        <v>42000</v>
      </c>
      <c r="M329" s="5">
        <v>38700</v>
      </c>
      <c r="N329" s="5">
        <v>3300</v>
      </c>
      <c r="O329" t="s">
        <v>3116</v>
      </c>
      <c r="P329" s="5">
        <v>2100</v>
      </c>
      <c r="Q329" t="str">
        <f>IF(Table4[[#This Row],[Current Arrears + Debit]]&lt;=5000,"Less_than_5000","Greater_than_5000")</f>
        <v>Less_than_5000</v>
      </c>
      <c r="R329" t="str">
        <f>IF(Table4[[#This Row],[Full Balance]]=Table4[[#This Row],[Current Arrears + Debit]],"OC","Active")</f>
        <v>OC</v>
      </c>
    </row>
    <row r="330" spans="1:18" x14ac:dyDescent="0.3">
      <c r="A330" t="s">
        <v>3117</v>
      </c>
      <c r="B330" t="s">
        <v>2333</v>
      </c>
      <c r="C330" t="s">
        <v>3118</v>
      </c>
      <c r="D330" t="s">
        <v>5144</v>
      </c>
      <c r="E330" t="s">
        <v>14</v>
      </c>
      <c r="F330" t="s">
        <v>3087</v>
      </c>
      <c r="G330" s="5">
        <v>30000</v>
      </c>
      <c r="H330" s="5">
        <v>2100</v>
      </c>
      <c r="I330" s="5">
        <v>42000</v>
      </c>
      <c r="J330">
        <v>20.81</v>
      </c>
      <c r="K330" s="5">
        <v>4700</v>
      </c>
      <c r="L330" s="5">
        <v>42000</v>
      </c>
      <c r="M330" s="5">
        <v>37300</v>
      </c>
      <c r="N330" s="5">
        <v>4700</v>
      </c>
      <c r="O330" t="s">
        <v>438</v>
      </c>
      <c r="P330" s="5">
        <v>1600</v>
      </c>
      <c r="Q330" t="str">
        <f>IF(Table4[[#This Row],[Current Arrears + Debit]]&lt;=5000,"Less_than_5000","Greater_than_5000")</f>
        <v>Less_than_5000</v>
      </c>
      <c r="R330" t="str">
        <f>IF(Table4[[#This Row],[Full Balance]]=Table4[[#This Row],[Current Arrears + Debit]],"OC","Active")</f>
        <v>OC</v>
      </c>
    </row>
    <row r="331" spans="1:18" x14ac:dyDescent="0.3">
      <c r="A331" t="s">
        <v>3125</v>
      </c>
      <c r="B331" t="s">
        <v>3046</v>
      </c>
      <c r="C331" t="s">
        <v>3126</v>
      </c>
      <c r="D331" t="s">
        <v>5145</v>
      </c>
      <c r="E331" t="s">
        <v>5</v>
      </c>
      <c r="F331" t="s">
        <v>3133</v>
      </c>
      <c r="G331" s="5">
        <v>40000</v>
      </c>
      <c r="H331" s="5">
        <v>2467</v>
      </c>
      <c r="I331" s="5">
        <v>59200</v>
      </c>
      <c r="J331">
        <v>14.36</v>
      </c>
      <c r="K331" s="5">
        <v>3700</v>
      </c>
      <c r="L331" s="5">
        <v>59200</v>
      </c>
      <c r="M331" s="5">
        <v>55500</v>
      </c>
      <c r="N331" s="5">
        <v>3700</v>
      </c>
      <c r="O331" t="s">
        <v>866</v>
      </c>
      <c r="P331" s="5">
        <v>5000</v>
      </c>
      <c r="Q331" t="str">
        <f>IF(Table4[[#This Row],[Current Arrears + Debit]]&lt;=5000,"Less_than_5000","Greater_than_5000")</f>
        <v>Less_than_5000</v>
      </c>
      <c r="R331" t="str">
        <f>IF(Table4[[#This Row],[Full Balance]]=Table4[[#This Row],[Current Arrears + Debit]],"OC","Active")</f>
        <v>OC</v>
      </c>
    </row>
    <row r="332" spans="1:18" x14ac:dyDescent="0.3">
      <c r="A332" t="s">
        <v>3134</v>
      </c>
      <c r="B332" t="s">
        <v>2941</v>
      </c>
      <c r="C332" t="s">
        <v>3135</v>
      </c>
      <c r="D332" t="s">
        <v>5146</v>
      </c>
      <c r="E332" t="s">
        <v>17</v>
      </c>
      <c r="F332" t="s">
        <v>3141</v>
      </c>
      <c r="G332" s="5">
        <v>20000</v>
      </c>
      <c r="H332" s="5">
        <v>1625</v>
      </c>
      <c r="I332" s="5">
        <v>26000</v>
      </c>
      <c r="J332">
        <v>32.979999999999997</v>
      </c>
      <c r="K332" s="5">
        <v>16450</v>
      </c>
      <c r="L332" s="5">
        <v>26000</v>
      </c>
      <c r="M332" s="5">
        <v>9550</v>
      </c>
      <c r="N332" s="5">
        <v>16450</v>
      </c>
      <c r="O332" t="s">
        <v>3142</v>
      </c>
      <c r="P332" s="5">
        <v>1625</v>
      </c>
      <c r="Q332" t="str">
        <f>IF(Table4[[#This Row],[Current Arrears + Debit]]&lt;=5000,"Less_than_5000","Greater_than_5000")</f>
        <v>Greater_than_5000</v>
      </c>
      <c r="R332" t="str">
        <f>IF(Table4[[#This Row],[Full Balance]]=Table4[[#This Row],[Current Arrears + Debit]],"OC","Active")</f>
        <v>OC</v>
      </c>
    </row>
    <row r="333" spans="1:18" x14ac:dyDescent="0.3">
      <c r="A333" t="s">
        <v>3143</v>
      </c>
      <c r="B333" t="s">
        <v>3144</v>
      </c>
      <c r="C333" t="s">
        <v>3145</v>
      </c>
      <c r="D333" t="s">
        <v>5147</v>
      </c>
      <c r="E333" t="s">
        <v>21</v>
      </c>
      <c r="F333" t="s">
        <v>2603</v>
      </c>
      <c r="G333" s="5">
        <v>30000</v>
      </c>
      <c r="H333" s="5">
        <v>2100</v>
      </c>
      <c r="I333" s="5">
        <v>42000</v>
      </c>
      <c r="J333">
        <v>32</v>
      </c>
      <c r="K333" s="5">
        <v>27900</v>
      </c>
      <c r="L333" s="5">
        <v>42000</v>
      </c>
      <c r="M333" s="5">
        <v>14100</v>
      </c>
      <c r="N333" s="5">
        <v>27900</v>
      </c>
      <c r="O333" t="s">
        <v>967</v>
      </c>
      <c r="P333">
        <v>500</v>
      </c>
      <c r="Q333" t="str">
        <f>IF(Table4[[#This Row],[Current Arrears + Debit]]&lt;=5000,"Less_than_5000","Greater_than_5000")</f>
        <v>Greater_than_5000</v>
      </c>
      <c r="R333" t="str">
        <f>IF(Table4[[#This Row],[Full Balance]]=Table4[[#This Row],[Current Arrears + Debit]],"OC","Active")</f>
        <v>OC</v>
      </c>
    </row>
    <row r="334" spans="1:18" x14ac:dyDescent="0.3">
      <c r="A334" t="s">
        <v>3152</v>
      </c>
      <c r="B334" t="s">
        <v>3153</v>
      </c>
      <c r="C334" t="s">
        <v>3154</v>
      </c>
      <c r="D334" t="s">
        <v>5148</v>
      </c>
      <c r="E334" t="s">
        <v>14</v>
      </c>
      <c r="F334" t="s">
        <v>2034</v>
      </c>
      <c r="G334" s="5">
        <v>20000</v>
      </c>
      <c r="H334" s="5">
        <v>1625</v>
      </c>
      <c r="I334" s="5">
        <v>26000</v>
      </c>
      <c r="J334">
        <v>28.72</v>
      </c>
      <c r="K334" s="5">
        <v>11150</v>
      </c>
      <c r="L334" s="5">
        <v>26000</v>
      </c>
      <c r="M334" s="5">
        <v>14850</v>
      </c>
      <c r="N334" s="5">
        <v>11150</v>
      </c>
      <c r="O334" t="s">
        <v>2648</v>
      </c>
      <c r="P334">
        <v>150</v>
      </c>
      <c r="Q334" t="str">
        <f>IF(Table4[[#This Row],[Current Arrears + Debit]]&lt;=5000,"Less_than_5000","Greater_than_5000")</f>
        <v>Greater_than_5000</v>
      </c>
      <c r="R334" t="str">
        <f>IF(Table4[[#This Row],[Full Balance]]=Table4[[#This Row],[Current Arrears + Debit]],"OC","Active")</f>
        <v>OC</v>
      </c>
    </row>
    <row r="335" spans="1:18" x14ac:dyDescent="0.3">
      <c r="A335" t="s">
        <v>3161</v>
      </c>
      <c r="B335" t="s">
        <v>3153</v>
      </c>
      <c r="C335" t="s">
        <v>3162</v>
      </c>
      <c r="D335" t="s">
        <v>5149</v>
      </c>
      <c r="E335" t="s">
        <v>14</v>
      </c>
      <c r="F335" t="s">
        <v>3168</v>
      </c>
      <c r="G335" s="5">
        <v>20000</v>
      </c>
      <c r="H335" s="5">
        <v>1625</v>
      </c>
      <c r="I335" s="5">
        <v>26000</v>
      </c>
      <c r="J335">
        <v>29.73</v>
      </c>
      <c r="K335" s="5">
        <v>12800</v>
      </c>
      <c r="L335" s="5">
        <v>26000</v>
      </c>
      <c r="M335" s="5">
        <v>13200</v>
      </c>
      <c r="N335" s="5">
        <v>12800</v>
      </c>
      <c r="O335" t="s">
        <v>2648</v>
      </c>
      <c r="P335">
        <v>150</v>
      </c>
      <c r="Q335" t="str">
        <f>IF(Table4[[#This Row],[Current Arrears + Debit]]&lt;=5000,"Less_than_5000","Greater_than_5000")</f>
        <v>Greater_than_5000</v>
      </c>
      <c r="R335" t="str">
        <f>IF(Table4[[#This Row],[Full Balance]]=Table4[[#This Row],[Current Arrears + Debit]],"OC","Active")</f>
        <v>OC</v>
      </c>
    </row>
    <row r="336" spans="1:18" x14ac:dyDescent="0.3">
      <c r="A336" t="s">
        <v>3169</v>
      </c>
      <c r="B336" t="s">
        <v>3170</v>
      </c>
      <c r="C336" t="s">
        <v>3171</v>
      </c>
      <c r="D336" t="s">
        <v>5150</v>
      </c>
      <c r="E336" t="s">
        <v>17</v>
      </c>
      <c r="F336" t="s">
        <v>2034</v>
      </c>
      <c r="G336" s="5">
        <v>15000</v>
      </c>
      <c r="H336" s="5">
        <v>1219</v>
      </c>
      <c r="I336" s="5">
        <v>19500</v>
      </c>
      <c r="J336">
        <v>28.65</v>
      </c>
      <c r="K336" s="5">
        <v>8460</v>
      </c>
      <c r="L336" s="5">
        <v>19500</v>
      </c>
      <c r="M336" s="5">
        <v>11040</v>
      </c>
      <c r="N336" s="5">
        <v>8460</v>
      </c>
      <c r="O336" t="s">
        <v>3177</v>
      </c>
      <c r="P336" s="5">
        <v>2500</v>
      </c>
      <c r="Q336" t="str">
        <f>IF(Table4[[#This Row],[Current Arrears + Debit]]&lt;=5000,"Less_than_5000","Greater_than_5000")</f>
        <v>Greater_than_5000</v>
      </c>
      <c r="R336" t="str">
        <f>IF(Table4[[#This Row],[Full Balance]]=Table4[[#This Row],[Current Arrears + Debit]],"OC","Active")</f>
        <v>OC</v>
      </c>
    </row>
    <row r="337" spans="1:18" x14ac:dyDescent="0.3">
      <c r="A337" t="s">
        <v>3178</v>
      </c>
      <c r="B337" t="s">
        <v>3179</v>
      </c>
      <c r="C337" t="s">
        <v>3180</v>
      </c>
      <c r="D337" t="s">
        <v>5151</v>
      </c>
      <c r="E337" t="s">
        <v>5</v>
      </c>
      <c r="F337" t="s">
        <v>2034</v>
      </c>
      <c r="G337" s="5">
        <v>30000</v>
      </c>
      <c r="H337" s="5">
        <v>2100</v>
      </c>
      <c r="I337" s="5">
        <v>42000</v>
      </c>
      <c r="J337">
        <v>21.24</v>
      </c>
      <c r="K337" s="5">
        <v>9200</v>
      </c>
      <c r="L337" s="5">
        <v>42000</v>
      </c>
      <c r="M337" s="5">
        <v>32800</v>
      </c>
      <c r="N337" s="5">
        <v>9200</v>
      </c>
      <c r="O337" t="s">
        <v>3187</v>
      </c>
      <c r="P337" s="5">
        <v>2100</v>
      </c>
      <c r="Q337" t="str">
        <f>IF(Table4[[#This Row],[Current Arrears + Debit]]&lt;=5000,"Less_than_5000","Greater_than_5000")</f>
        <v>Greater_than_5000</v>
      </c>
      <c r="R337" t="str">
        <f>IF(Table4[[#This Row],[Full Balance]]=Table4[[#This Row],[Current Arrears + Debit]],"OC","Active")</f>
        <v>OC</v>
      </c>
    </row>
    <row r="338" spans="1:18" x14ac:dyDescent="0.3">
      <c r="A338" t="s">
        <v>3188</v>
      </c>
      <c r="B338" t="s">
        <v>3189</v>
      </c>
      <c r="C338" t="s">
        <v>3190</v>
      </c>
      <c r="D338" t="s">
        <v>5152</v>
      </c>
      <c r="E338" t="s">
        <v>9</v>
      </c>
      <c r="F338" t="s">
        <v>2034</v>
      </c>
      <c r="G338" s="5">
        <v>25000</v>
      </c>
      <c r="H338" s="5">
        <v>1750</v>
      </c>
      <c r="I338" s="5">
        <v>35000</v>
      </c>
      <c r="J338">
        <v>20.71</v>
      </c>
      <c r="K338" s="5">
        <v>8500</v>
      </c>
      <c r="L338" s="5">
        <v>35000</v>
      </c>
      <c r="M338" s="5">
        <v>26500</v>
      </c>
      <c r="N338" s="5">
        <v>8500</v>
      </c>
      <c r="O338" t="s">
        <v>2763</v>
      </c>
      <c r="P338">
        <v>500</v>
      </c>
      <c r="Q338" t="str">
        <f>IF(Table4[[#This Row],[Current Arrears + Debit]]&lt;=5000,"Less_than_5000","Greater_than_5000")</f>
        <v>Greater_than_5000</v>
      </c>
      <c r="R338" t="str">
        <f>IF(Table4[[#This Row],[Full Balance]]=Table4[[#This Row],[Current Arrears + Debit]],"OC","Active")</f>
        <v>OC</v>
      </c>
    </row>
    <row r="339" spans="1:18" x14ac:dyDescent="0.3">
      <c r="A339" t="s">
        <v>3197</v>
      </c>
      <c r="B339" t="s">
        <v>2293</v>
      </c>
      <c r="C339" t="s">
        <v>3198</v>
      </c>
      <c r="D339" t="s">
        <v>5153</v>
      </c>
      <c r="E339" t="s">
        <v>17</v>
      </c>
      <c r="F339" t="s">
        <v>3168</v>
      </c>
      <c r="G339" s="5">
        <v>25000</v>
      </c>
      <c r="H339" s="5">
        <v>1750</v>
      </c>
      <c r="I339" s="5">
        <v>35000</v>
      </c>
      <c r="J339">
        <v>26.66</v>
      </c>
      <c r="K339" s="5">
        <v>17400</v>
      </c>
      <c r="L339" s="5">
        <v>35000</v>
      </c>
      <c r="M339" s="5">
        <v>17600</v>
      </c>
      <c r="N339" s="5">
        <v>17400</v>
      </c>
      <c r="O339" t="s">
        <v>3204</v>
      </c>
      <c r="P339" s="5">
        <v>2000</v>
      </c>
      <c r="Q339" t="str">
        <f>IF(Table4[[#This Row],[Current Arrears + Debit]]&lt;=5000,"Less_than_5000","Greater_than_5000")</f>
        <v>Greater_than_5000</v>
      </c>
      <c r="R339" t="str">
        <f>IF(Table4[[#This Row],[Full Balance]]=Table4[[#This Row],[Current Arrears + Debit]],"OC","Active")</f>
        <v>OC</v>
      </c>
    </row>
    <row r="340" spans="1:18" x14ac:dyDescent="0.3">
      <c r="A340" t="s">
        <v>3205</v>
      </c>
      <c r="B340" t="s">
        <v>2293</v>
      </c>
      <c r="C340" t="s">
        <v>3206</v>
      </c>
      <c r="D340" t="s">
        <v>5154</v>
      </c>
      <c r="E340" t="s">
        <v>17</v>
      </c>
      <c r="F340" t="s">
        <v>3212</v>
      </c>
      <c r="G340" s="5">
        <v>20000</v>
      </c>
      <c r="H340" s="5">
        <v>1625</v>
      </c>
      <c r="I340" s="5">
        <v>26000</v>
      </c>
      <c r="J340">
        <v>33.450000000000003</v>
      </c>
      <c r="K340" s="5">
        <v>19075</v>
      </c>
      <c r="L340" s="5">
        <v>26000</v>
      </c>
      <c r="M340" s="5">
        <v>6925</v>
      </c>
      <c r="N340" s="5">
        <v>19075</v>
      </c>
      <c r="O340" t="s">
        <v>3213</v>
      </c>
      <c r="P340" s="5">
        <v>1650</v>
      </c>
      <c r="Q340" t="str">
        <f>IF(Table4[[#This Row],[Current Arrears + Debit]]&lt;=5000,"Less_than_5000","Greater_than_5000")</f>
        <v>Greater_than_5000</v>
      </c>
      <c r="R340" t="str">
        <f>IF(Table4[[#This Row],[Full Balance]]=Table4[[#This Row],[Current Arrears + Debit]],"OC","Active")</f>
        <v>OC</v>
      </c>
    </row>
    <row r="341" spans="1:18" x14ac:dyDescent="0.3">
      <c r="A341" t="s">
        <v>3214</v>
      </c>
      <c r="B341" t="s">
        <v>2784</v>
      </c>
      <c r="C341" t="s">
        <v>3215</v>
      </c>
      <c r="D341" t="s">
        <v>5155</v>
      </c>
      <c r="E341" t="s">
        <v>40</v>
      </c>
      <c r="F341" t="s">
        <v>3212</v>
      </c>
      <c r="G341" s="5">
        <v>20000</v>
      </c>
      <c r="H341" s="5">
        <v>1625</v>
      </c>
      <c r="I341" s="5">
        <v>26000</v>
      </c>
      <c r="J341">
        <v>27.54</v>
      </c>
      <c r="K341" s="5">
        <v>9700</v>
      </c>
      <c r="L341" s="5">
        <v>26000</v>
      </c>
      <c r="M341" s="5">
        <v>16300</v>
      </c>
      <c r="N341" s="5">
        <v>9700</v>
      </c>
      <c r="O341" t="s">
        <v>3222</v>
      </c>
      <c r="P341" s="5">
        <v>1000</v>
      </c>
      <c r="Q341" t="str">
        <f>IF(Table4[[#This Row],[Current Arrears + Debit]]&lt;=5000,"Less_than_5000","Greater_than_5000")</f>
        <v>Greater_than_5000</v>
      </c>
      <c r="R341" t="str">
        <f>IF(Table4[[#This Row],[Full Balance]]=Table4[[#This Row],[Current Arrears + Debit]],"OC","Active")</f>
        <v>OC</v>
      </c>
    </row>
    <row r="342" spans="1:18" x14ac:dyDescent="0.3">
      <c r="A342" t="s">
        <v>3223</v>
      </c>
      <c r="B342" t="s">
        <v>3224</v>
      </c>
      <c r="C342" t="s">
        <v>3225</v>
      </c>
      <c r="D342" t="s">
        <v>5156</v>
      </c>
      <c r="E342" t="s">
        <v>29</v>
      </c>
      <c r="F342" t="s">
        <v>3212</v>
      </c>
      <c r="G342" s="5">
        <v>30000</v>
      </c>
      <c r="H342" s="5">
        <v>2438</v>
      </c>
      <c r="I342" s="5">
        <v>39000</v>
      </c>
      <c r="J342">
        <v>25.26</v>
      </c>
      <c r="K342" s="5">
        <v>9000</v>
      </c>
      <c r="L342" s="5">
        <v>39000</v>
      </c>
      <c r="M342" s="5">
        <v>30000</v>
      </c>
      <c r="N342" s="5">
        <v>9000</v>
      </c>
      <c r="O342" t="s">
        <v>3232</v>
      </c>
      <c r="P342" s="5">
        <v>2500</v>
      </c>
      <c r="Q342" t="str">
        <f>IF(Table4[[#This Row],[Current Arrears + Debit]]&lt;=5000,"Less_than_5000","Greater_than_5000")</f>
        <v>Greater_than_5000</v>
      </c>
      <c r="R342" t="str">
        <f>IF(Table4[[#This Row],[Full Balance]]=Table4[[#This Row],[Current Arrears + Debit]],"OC","Active")</f>
        <v>OC</v>
      </c>
    </row>
    <row r="343" spans="1:18" x14ac:dyDescent="0.3">
      <c r="A343" t="s">
        <v>3233</v>
      </c>
      <c r="B343" t="s">
        <v>3224</v>
      </c>
      <c r="C343" t="s">
        <v>3234</v>
      </c>
      <c r="D343" t="s">
        <v>5157</v>
      </c>
      <c r="E343" t="s">
        <v>29</v>
      </c>
      <c r="F343" t="s">
        <v>3212</v>
      </c>
      <c r="G343" s="5">
        <v>30000</v>
      </c>
      <c r="H343" s="5">
        <v>2438</v>
      </c>
      <c r="I343" s="5">
        <v>39000</v>
      </c>
      <c r="J343">
        <v>26.29</v>
      </c>
      <c r="K343" s="5">
        <v>11500</v>
      </c>
      <c r="L343" s="5">
        <v>39000</v>
      </c>
      <c r="M343" s="5">
        <v>27500</v>
      </c>
      <c r="N343" s="5">
        <v>11500</v>
      </c>
      <c r="O343" t="s">
        <v>3240</v>
      </c>
      <c r="P343" s="5">
        <v>2500</v>
      </c>
      <c r="Q343" t="str">
        <f>IF(Table4[[#This Row],[Current Arrears + Debit]]&lt;=5000,"Less_than_5000","Greater_than_5000")</f>
        <v>Greater_than_5000</v>
      </c>
      <c r="R343" t="str">
        <f>IF(Table4[[#This Row],[Full Balance]]=Table4[[#This Row],[Current Arrears + Debit]],"OC","Active")</f>
        <v>OC</v>
      </c>
    </row>
    <row r="344" spans="1:18" x14ac:dyDescent="0.3">
      <c r="A344" t="s">
        <v>3241</v>
      </c>
      <c r="B344" t="s">
        <v>3046</v>
      </c>
      <c r="C344" t="s">
        <v>3242</v>
      </c>
      <c r="D344" t="s">
        <v>5158</v>
      </c>
      <c r="E344" t="s">
        <v>5</v>
      </c>
      <c r="F344" t="s">
        <v>3212</v>
      </c>
      <c r="G344" s="5">
        <v>40000</v>
      </c>
      <c r="H344" s="5">
        <v>2467</v>
      </c>
      <c r="I344" s="5">
        <v>59200</v>
      </c>
      <c r="J344">
        <v>18.53</v>
      </c>
      <c r="K344" s="5">
        <v>14000</v>
      </c>
      <c r="L344" s="5">
        <v>59200</v>
      </c>
      <c r="M344" s="5">
        <v>45200</v>
      </c>
      <c r="N344" s="5">
        <v>14000</v>
      </c>
      <c r="O344" t="s">
        <v>2044</v>
      </c>
      <c r="P344" s="5">
        <v>2500</v>
      </c>
      <c r="Q344" t="str">
        <f>IF(Table4[[#This Row],[Current Arrears + Debit]]&lt;=5000,"Less_than_5000","Greater_than_5000")</f>
        <v>Greater_than_5000</v>
      </c>
      <c r="R344" t="str">
        <f>IF(Table4[[#This Row],[Full Balance]]=Table4[[#This Row],[Current Arrears + Debit]],"OC","Active")</f>
        <v>OC</v>
      </c>
    </row>
    <row r="345" spans="1:18" x14ac:dyDescent="0.3">
      <c r="A345" t="s">
        <v>3248</v>
      </c>
      <c r="B345" t="s">
        <v>3073</v>
      </c>
      <c r="C345" t="s">
        <v>3249</v>
      </c>
      <c r="D345" t="s">
        <v>5159</v>
      </c>
      <c r="E345" t="s">
        <v>17</v>
      </c>
      <c r="F345" t="s">
        <v>3212</v>
      </c>
      <c r="G345" s="5">
        <v>25000</v>
      </c>
      <c r="H345" s="5">
        <v>1750</v>
      </c>
      <c r="I345" s="5">
        <v>35000</v>
      </c>
      <c r="J345">
        <v>23.43</v>
      </c>
      <c r="K345" s="5">
        <v>11750</v>
      </c>
      <c r="L345" s="5">
        <v>35000</v>
      </c>
      <c r="M345" s="5">
        <v>23250</v>
      </c>
      <c r="N345" s="5">
        <v>11750</v>
      </c>
      <c r="O345" t="s">
        <v>3255</v>
      </c>
      <c r="P345" s="5">
        <v>2000</v>
      </c>
      <c r="Q345" t="str">
        <f>IF(Table4[[#This Row],[Current Arrears + Debit]]&lt;=5000,"Less_than_5000","Greater_than_5000")</f>
        <v>Greater_than_5000</v>
      </c>
      <c r="R345" t="str">
        <f>IF(Table4[[#This Row],[Full Balance]]=Table4[[#This Row],[Current Arrears + Debit]],"OC","Active")</f>
        <v>OC</v>
      </c>
    </row>
    <row r="346" spans="1:18" x14ac:dyDescent="0.3">
      <c r="A346" t="s">
        <v>3256</v>
      </c>
      <c r="B346" t="s">
        <v>2333</v>
      </c>
      <c r="C346" t="s">
        <v>3257</v>
      </c>
      <c r="D346" t="s">
        <v>5160</v>
      </c>
      <c r="E346" t="s">
        <v>14</v>
      </c>
      <c r="F346" t="s">
        <v>3264</v>
      </c>
      <c r="G346" s="5">
        <v>30000</v>
      </c>
      <c r="H346" s="5">
        <v>2100</v>
      </c>
      <c r="I346" s="5">
        <v>42000</v>
      </c>
      <c r="J346">
        <v>19.57</v>
      </c>
      <c r="K346" s="5">
        <v>8400</v>
      </c>
      <c r="L346" s="5">
        <v>42000</v>
      </c>
      <c r="M346" s="5">
        <v>33600</v>
      </c>
      <c r="N346" s="5">
        <v>8400</v>
      </c>
      <c r="O346" t="s">
        <v>3116</v>
      </c>
      <c r="P346" s="5">
        <v>2100</v>
      </c>
      <c r="Q346" t="str">
        <f>IF(Table4[[#This Row],[Current Arrears + Debit]]&lt;=5000,"Less_than_5000","Greater_than_5000")</f>
        <v>Greater_than_5000</v>
      </c>
      <c r="R346" t="str">
        <f>IF(Table4[[#This Row],[Full Balance]]=Table4[[#This Row],[Current Arrears + Debit]],"OC","Active")</f>
        <v>OC</v>
      </c>
    </row>
    <row r="347" spans="1:18" x14ac:dyDescent="0.3">
      <c r="A347" t="s">
        <v>3265</v>
      </c>
      <c r="B347" t="s">
        <v>1690</v>
      </c>
      <c r="C347" t="s">
        <v>3266</v>
      </c>
      <c r="D347" t="s">
        <v>5161</v>
      </c>
      <c r="E347" t="s">
        <v>35</v>
      </c>
      <c r="F347" t="s">
        <v>3264</v>
      </c>
      <c r="G347" s="5">
        <v>40000</v>
      </c>
      <c r="H347" s="5">
        <v>2467</v>
      </c>
      <c r="I347" s="5">
        <v>59200</v>
      </c>
      <c r="J347">
        <v>22.11</v>
      </c>
      <c r="K347" s="5">
        <v>26000</v>
      </c>
      <c r="L347" s="5">
        <v>59200</v>
      </c>
      <c r="M347" s="5">
        <v>33200</v>
      </c>
      <c r="N347" s="5">
        <v>26000</v>
      </c>
      <c r="O347" t="s">
        <v>1833</v>
      </c>
      <c r="P347">
        <v>200</v>
      </c>
      <c r="Q347" t="str">
        <f>IF(Table4[[#This Row],[Current Arrears + Debit]]&lt;=5000,"Less_than_5000","Greater_than_5000")</f>
        <v>Greater_than_5000</v>
      </c>
      <c r="R347" t="str">
        <f>IF(Table4[[#This Row],[Full Balance]]=Table4[[#This Row],[Current Arrears + Debit]],"OC","Active")</f>
        <v>OC</v>
      </c>
    </row>
    <row r="348" spans="1:18" x14ac:dyDescent="0.3">
      <c r="A348" t="s">
        <v>3274</v>
      </c>
      <c r="B348" t="s">
        <v>1690</v>
      </c>
      <c r="C348" t="s">
        <v>3275</v>
      </c>
      <c r="D348" t="s">
        <v>5162</v>
      </c>
      <c r="E348" t="s">
        <v>35</v>
      </c>
      <c r="F348" t="s">
        <v>3264</v>
      </c>
      <c r="G348" s="5">
        <v>40000</v>
      </c>
      <c r="H348" s="5">
        <v>2467</v>
      </c>
      <c r="I348" s="5">
        <v>59200</v>
      </c>
      <c r="J348">
        <v>15.91</v>
      </c>
      <c r="K348" s="5">
        <v>10700</v>
      </c>
      <c r="L348" s="5">
        <v>59200</v>
      </c>
      <c r="M348" s="5">
        <v>48500</v>
      </c>
      <c r="N348" s="5">
        <v>10700</v>
      </c>
      <c r="O348" t="s">
        <v>977</v>
      </c>
      <c r="P348" s="5">
        <v>1000</v>
      </c>
      <c r="Q348" t="str">
        <f>IF(Table4[[#This Row],[Current Arrears + Debit]]&lt;=5000,"Less_than_5000","Greater_than_5000")</f>
        <v>Greater_than_5000</v>
      </c>
      <c r="R348" t="str">
        <f>IF(Table4[[#This Row],[Full Balance]]=Table4[[#This Row],[Current Arrears + Debit]],"OC","Active")</f>
        <v>OC</v>
      </c>
    </row>
    <row r="349" spans="1:18" x14ac:dyDescent="0.3">
      <c r="A349" t="s">
        <v>3283</v>
      </c>
      <c r="B349" t="s">
        <v>2784</v>
      </c>
      <c r="C349" t="s">
        <v>3284</v>
      </c>
      <c r="D349" t="s">
        <v>5163</v>
      </c>
      <c r="E349" t="s">
        <v>40</v>
      </c>
      <c r="F349" t="s">
        <v>3264</v>
      </c>
      <c r="G349" s="5">
        <v>20000</v>
      </c>
      <c r="H349" s="5">
        <v>1625</v>
      </c>
      <c r="I349" s="5">
        <v>26000</v>
      </c>
      <c r="J349">
        <v>30.57</v>
      </c>
      <c r="K349" s="5">
        <v>16250</v>
      </c>
      <c r="L349" s="5">
        <v>26000</v>
      </c>
      <c r="M349" s="5">
        <v>9750</v>
      </c>
      <c r="N349" s="5">
        <v>16250</v>
      </c>
      <c r="O349" t="s">
        <v>3292</v>
      </c>
      <c r="P349" s="5">
        <v>1650</v>
      </c>
      <c r="Q349" t="str">
        <f>IF(Table4[[#This Row],[Current Arrears + Debit]]&lt;=5000,"Less_than_5000","Greater_than_5000")</f>
        <v>Greater_than_5000</v>
      </c>
      <c r="R349" t="str">
        <f>IF(Table4[[#This Row],[Full Balance]]=Table4[[#This Row],[Current Arrears + Debit]],"OC","Active")</f>
        <v>OC</v>
      </c>
    </row>
    <row r="350" spans="1:18" x14ac:dyDescent="0.3">
      <c r="A350" t="s">
        <v>3293</v>
      </c>
      <c r="B350" t="s">
        <v>3294</v>
      </c>
      <c r="C350" t="s">
        <v>3295</v>
      </c>
      <c r="D350" t="s">
        <v>5164</v>
      </c>
      <c r="E350" t="s">
        <v>9</v>
      </c>
      <c r="F350" t="s">
        <v>3302</v>
      </c>
      <c r="G350" s="5">
        <v>25000</v>
      </c>
      <c r="H350" s="5">
        <v>1750</v>
      </c>
      <c r="I350" s="5">
        <v>35000</v>
      </c>
      <c r="J350">
        <v>25.66</v>
      </c>
      <c r="K350" s="5">
        <v>15650</v>
      </c>
      <c r="L350" s="5">
        <v>35000</v>
      </c>
      <c r="M350" s="5">
        <v>19350</v>
      </c>
      <c r="N350" s="5">
        <v>15650</v>
      </c>
      <c r="O350" t="s">
        <v>3303</v>
      </c>
      <c r="P350" s="5">
        <v>1750</v>
      </c>
      <c r="Q350" t="str">
        <f>IF(Table4[[#This Row],[Current Arrears + Debit]]&lt;=5000,"Less_than_5000","Greater_than_5000")</f>
        <v>Greater_than_5000</v>
      </c>
      <c r="R350" t="str">
        <f>IF(Table4[[#This Row],[Full Balance]]=Table4[[#This Row],[Current Arrears + Debit]],"OC","Active")</f>
        <v>OC</v>
      </c>
    </row>
    <row r="351" spans="1:18" x14ac:dyDescent="0.3">
      <c r="A351" t="s">
        <v>3304</v>
      </c>
      <c r="B351" t="s">
        <v>3294</v>
      </c>
      <c r="C351" t="s">
        <v>3305</v>
      </c>
      <c r="D351" t="s">
        <v>5165</v>
      </c>
      <c r="E351" t="s">
        <v>9</v>
      </c>
      <c r="F351" t="s">
        <v>3302</v>
      </c>
      <c r="G351" s="5">
        <v>25000</v>
      </c>
      <c r="H351" s="5">
        <v>1750</v>
      </c>
      <c r="I351" s="5">
        <v>35000</v>
      </c>
      <c r="J351">
        <v>25.71</v>
      </c>
      <c r="K351" s="5">
        <v>15750</v>
      </c>
      <c r="L351" s="5">
        <v>35000</v>
      </c>
      <c r="M351" s="5">
        <v>19250</v>
      </c>
      <c r="N351" s="5">
        <v>15750</v>
      </c>
      <c r="O351" t="s">
        <v>3303</v>
      </c>
      <c r="P351" s="5">
        <v>1750</v>
      </c>
      <c r="Q351" t="str">
        <f>IF(Table4[[#This Row],[Current Arrears + Debit]]&lt;=5000,"Less_than_5000","Greater_than_5000")</f>
        <v>Greater_than_5000</v>
      </c>
      <c r="R351" t="str">
        <f>IF(Table4[[#This Row],[Full Balance]]=Table4[[#This Row],[Current Arrears + Debit]],"OC","Active")</f>
        <v>OC</v>
      </c>
    </row>
    <row r="352" spans="1:18" x14ac:dyDescent="0.3">
      <c r="A352" t="s">
        <v>3313</v>
      </c>
      <c r="B352" t="s">
        <v>2480</v>
      </c>
      <c r="C352" t="s">
        <v>3314</v>
      </c>
      <c r="D352" t="s">
        <v>5166</v>
      </c>
      <c r="E352" t="s">
        <v>12</v>
      </c>
      <c r="F352" t="s">
        <v>2509</v>
      </c>
      <c r="G352" s="5">
        <v>30000</v>
      </c>
      <c r="H352" s="5">
        <v>2100</v>
      </c>
      <c r="I352" s="5">
        <v>42000</v>
      </c>
      <c r="J352">
        <v>22.71</v>
      </c>
      <c r="K352" s="5">
        <v>16500</v>
      </c>
      <c r="L352" s="5">
        <v>42000</v>
      </c>
      <c r="M352" s="5">
        <v>25500</v>
      </c>
      <c r="N352" s="5">
        <v>16500</v>
      </c>
      <c r="O352" t="s">
        <v>1941</v>
      </c>
      <c r="P352" s="5">
        <v>1000</v>
      </c>
      <c r="Q352" t="str">
        <f>IF(Table4[[#This Row],[Current Arrears + Debit]]&lt;=5000,"Less_than_5000","Greater_than_5000")</f>
        <v>Greater_than_5000</v>
      </c>
      <c r="R352" t="str">
        <f>IF(Table4[[#This Row],[Full Balance]]=Table4[[#This Row],[Current Arrears + Debit]],"OC","Active")</f>
        <v>OC</v>
      </c>
    </row>
    <row r="353" spans="1:18" x14ac:dyDescent="0.3">
      <c r="A353" t="s">
        <v>3319</v>
      </c>
      <c r="B353" t="s">
        <v>3320</v>
      </c>
      <c r="C353" t="s">
        <v>3321</v>
      </c>
      <c r="D353" t="s">
        <v>5167</v>
      </c>
      <c r="E353" t="s">
        <v>18</v>
      </c>
      <c r="F353" t="s">
        <v>3329</v>
      </c>
      <c r="G353" s="5">
        <v>40000</v>
      </c>
      <c r="H353" s="5">
        <v>2800</v>
      </c>
      <c r="I353" s="5">
        <v>56000</v>
      </c>
      <c r="J353">
        <v>17.54</v>
      </c>
      <c r="K353" s="5">
        <v>4700</v>
      </c>
      <c r="L353" s="5">
        <v>56000</v>
      </c>
      <c r="M353" s="5">
        <v>51300</v>
      </c>
      <c r="N353" s="5">
        <v>4700</v>
      </c>
      <c r="O353" t="s">
        <v>2583</v>
      </c>
      <c r="P353">
        <v>500</v>
      </c>
      <c r="Q353" t="str">
        <f>IF(Table4[[#This Row],[Current Arrears + Debit]]&lt;=5000,"Less_than_5000","Greater_than_5000")</f>
        <v>Less_than_5000</v>
      </c>
      <c r="R353" t="str">
        <f>IF(Table4[[#This Row],[Full Balance]]=Table4[[#This Row],[Current Arrears + Debit]],"OC","Active")</f>
        <v>OC</v>
      </c>
    </row>
    <row r="354" spans="1:18" x14ac:dyDescent="0.3">
      <c r="A354" t="s">
        <v>3330</v>
      </c>
      <c r="B354" t="s">
        <v>2480</v>
      </c>
      <c r="C354" t="s">
        <v>3331</v>
      </c>
      <c r="D354" t="s">
        <v>5168</v>
      </c>
      <c r="E354" t="s">
        <v>12</v>
      </c>
      <c r="F354" t="s">
        <v>3336</v>
      </c>
      <c r="G354" s="5">
        <v>30000</v>
      </c>
      <c r="H354" s="5">
        <v>2100</v>
      </c>
      <c r="I354" s="5">
        <v>42000</v>
      </c>
      <c r="J354">
        <v>25.43</v>
      </c>
      <c r="K354" s="5">
        <v>22200</v>
      </c>
      <c r="L354" s="5">
        <v>42000</v>
      </c>
      <c r="M354" s="5">
        <v>19800</v>
      </c>
      <c r="N354" s="5">
        <v>22200</v>
      </c>
      <c r="O354" t="s">
        <v>2737</v>
      </c>
      <c r="P354" s="5">
        <v>1000</v>
      </c>
      <c r="Q354" t="str">
        <f>IF(Table4[[#This Row],[Current Arrears + Debit]]&lt;=5000,"Less_than_5000","Greater_than_5000")</f>
        <v>Greater_than_5000</v>
      </c>
      <c r="R354" t="str">
        <f>IF(Table4[[#This Row],[Full Balance]]=Table4[[#This Row],[Current Arrears + Debit]],"OC","Active")</f>
        <v>OC</v>
      </c>
    </row>
    <row r="355" spans="1:18" x14ac:dyDescent="0.3">
      <c r="A355" t="s">
        <v>3337</v>
      </c>
      <c r="B355" t="s">
        <v>2941</v>
      </c>
      <c r="C355" t="s">
        <v>3338</v>
      </c>
      <c r="D355" t="s">
        <v>5169</v>
      </c>
      <c r="E355" t="s">
        <v>17</v>
      </c>
      <c r="F355" t="s">
        <v>3342</v>
      </c>
      <c r="G355" s="5">
        <v>25000</v>
      </c>
      <c r="H355" s="5">
        <v>2063</v>
      </c>
      <c r="I355" s="5">
        <v>33000</v>
      </c>
      <c r="J355">
        <v>31.86</v>
      </c>
      <c r="K355" s="5">
        <v>22700</v>
      </c>
      <c r="L355" s="5">
        <v>33000</v>
      </c>
      <c r="M355" s="5">
        <v>10300</v>
      </c>
      <c r="N355" s="5">
        <v>22700</v>
      </c>
      <c r="O355" t="s">
        <v>3343</v>
      </c>
      <c r="P355" s="5">
        <v>2000</v>
      </c>
      <c r="Q355" t="str">
        <f>IF(Table4[[#This Row],[Current Arrears + Debit]]&lt;=5000,"Less_than_5000","Greater_than_5000")</f>
        <v>Greater_than_5000</v>
      </c>
      <c r="R355" t="str">
        <f>IF(Table4[[#This Row],[Full Balance]]=Table4[[#This Row],[Current Arrears + Debit]],"OC","Active")</f>
        <v>OC</v>
      </c>
    </row>
    <row r="356" spans="1:18" x14ac:dyDescent="0.3">
      <c r="A356" t="s">
        <v>3344</v>
      </c>
      <c r="B356" t="s">
        <v>3098</v>
      </c>
      <c r="C356" t="s">
        <v>3345</v>
      </c>
      <c r="D356" t="s">
        <v>5170</v>
      </c>
      <c r="E356" t="s">
        <v>40</v>
      </c>
      <c r="F356" t="s">
        <v>3336</v>
      </c>
      <c r="G356" s="5">
        <v>30000</v>
      </c>
      <c r="H356" s="5">
        <v>2100</v>
      </c>
      <c r="I356" s="5">
        <v>42000</v>
      </c>
      <c r="J356">
        <v>21</v>
      </c>
      <c r="K356" s="5">
        <v>13500</v>
      </c>
      <c r="L356" s="5">
        <v>42000</v>
      </c>
      <c r="M356" s="5">
        <v>28500</v>
      </c>
      <c r="N356" s="5">
        <v>13500</v>
      </c>
      <c r="O356" t="s">
        <v>3349</v>
      </c>
      <c r="P356" s="5">
        <v>2000</v>
      </c>
      <c r="Q356" t="str">
        <f>IF(Table4[[#This Row],[Current Arrears + Debit]]&lt;=5000,"Less_than_5000","Greater_than_5000")</f>
        <v>Greater_than_5000</v>
      </c>
      <c r="R356" t="str">
        <f>IF(Table4[[#This Row],[Full Balance]]=Table4[[#This Row],[Current Arrears + Debit]],"OC","Active")</f>
        <v>OC</v>
      </c>
    </row>
    <row r="357" spans="1:18" x14ac:dyDescent="0.3">
      <c r="A357" t="s">
        <v>3350</v>
      </c>
      <c r="B357" t="s">
        <v>3351</v>
      </c>
      <c r="C357" t="s">
        <v>3352</v>
      </c>
      <c r="D357" t="s">
        <v>5171</v>
      </c>
      <c r="E357" t="s">
        <v>18</v>
      </c>
      <c r="F357" t="s">
        <v>3357</v>
      </c>
      <c r="G357" s="5">
        <v>25000</v>
      </c>
      <c r="H357" s="5">
        <v>2063</v>
      </c>
      <c r="I357" s="5">
        <v>33000</v>
      </c>
      <c r="J357">
        <v>23.86</v>
      </c>
      <c r="K357" s="5">
        <v>6200</v>
      </c>
      <c r="L357" s="5">
        <v>33000</v>
      </c>
      <c r="M357" s="5">
        <v>26800</v>
      </c>
      <c r="N357" s="5">
        <v>6200</v>
      </c>
      <c r="O357" t="s">
        <v>3358</v>
      </c>
      <c r="P357" s="5">
        <v>1000</v>
      </c>
      <c r="Q357" t="str">
        <f>IF(Table4[[#This Row],[Current Arrears + Debit]]&lt;=5000,"Less_than_5000","Greater_than_5000")</f>
        <v>Greater_than_5000</v>
      </c>
      <c r="R357" t="str">
        <f>IF(Table4[[#This Row],[Full Balance]]=Table4[[#This Row],[Current Arrears + Debit]],"OC","Active")</f>
        <v>OC</v>
      </c>
    </row>
    <row r="358" spans="1:18" x14ac:dyDescent="0.3">
      <c r="A358" t="s">
        <v>3359</v>
      </c>
      <c r="B358" t="s">
        <v>3144</v>
      </c>
      <c r="C358" t="s">
        <v>3360</v>
      </c>
      <c r="D358" t="s">
        <v>5172</v>
      </c>
      <c r="E358" t="s">
        <v>21</v>
      </c>
      <c r="F358" t="s">
        <v>3367</v>
      </c>
      <c r="G358" s="5">
        <v>30000</v>
      </c>
      <c r="H358" s="5">
        <v>2100</v>
      </c>
      <c r="I358" s="5">
        <v>42000</v>
      </c>
      <c r="J358">
        <v>18.760000000000002</v>
      </c>
      <c r="K358" s="5">
        <v>6400</v>
      </c>
      <c r="L358" s="5">
        <v>42000</v>
      </c>
      <c r="M358" s="5">
        <v>35600</v>
      </c>
      <c r="N358" s="5">
        <v>6400</v>
      </c>
      <c r="O358" t="s">
        <v>3368</v>
      </c>
      <c r="P358" s="5">
        <v>2100</v>
      </c>
      <c r="Q358" t="str">
        <f>IF(Table4[[#This Row],[Current Arrears + Debit]]&lt;=5000,"Less_than_5000","Greater_than_5000")</f>
        <v>Greater_than_5000</v>
      </c>
      <c r="R358" t="str">
        <f>IF(Table4[[#This Row],[Full Balance]]=Table4[[#This Row],[Current Arrears + Debit]],"OC","Active")</f>
        <v>OC</v>
      </c>
    </row>
    <row r="359" spans="1:18" x14ac:dyDescent="0.3">
      <c r="A359" t="s">
        <v>3369</v>
      </c>
      <c r="B359" t="s">
        <v>3370</v>
      </c>
      <c r="C359" t="s">
        <v>3371</v>
      </c>
      <c r="D359" t="s">
        <v>5173</v>
      </c>
      <c r="E359" t="s">
        <v>24</v>
      </c>
      <c r="F359" t="s">
        <v>3379</v>
      </c>
      <c r="G359" s="5">
        <v>30000</v>
      </c>
      <c r="H359" s="5">
        <v>2100</v>
      </c>
      <c r="I359" s="5">
        <v>42000</v>
      </c>
      <c r="J359">
        <v>28.67</v>
      </c>
      <c r="K359" s="5">
        <v>29000</v>
      </c>
      <c r="L359" s="5">
        <v>42000</v>
      </c>
      <c r="M359" s="5">
        <v>13000</v>
      </c>
      <c r="N359" s="5">
        <v>29000</v>
      </c>
      <c r="O359" t="s">
        <v>3380</v>
      </c>
      <c r="P359" s="5">
        <v>2100</v>
      </c>
      <c r="Q359" t="str">
        <f>IF(Table4[[#This Row],[Current Arrears + Debit]]&lt;=5000,"Less_than_5000","Greater_than_5000")</f>
        <v>Greater_than_5000</v>
      </c>
      <c r="R359" t="str">
        <f>IF(Table4[[#This Row],[Full Balance]]=Table4[[#This Row],[Current Arrears + Debit]],"OC","Active")</f>
        <v>OC</v>
      </c>
    </row>
    <row r="360" spans="1:18" x14ac:dyDescent="0.3">
      <c r="A360" t="s">
        <v>3381</v>
      </c>
      <c r="B360" t="s">
        <v>1662</v>
      </c>
      <c r="C360" t="s">
        <v>3382</v>
      </c>
      <c r="D360" t="s">
        <v>5174</v>
      </c>
      <c r="E360" t="s">
        <v>5</v>
      </c>
      <c r="F360" t="s">
        <v>3336</v>
      </c>
      <c r="G360" s="5">
        <v>30000</v>
      </c>
      <c r="H360" s="5">
        <v>2438</v>
      </c>
      <c r="I360" s="5">
        <v>39000</v>
      </c>
      <c r="J360">
        <v>32.979999999999997</v>
      </c>
      <c r="K360" s="5">
        <v>32700</v>
      </c>
      <c r="L360" s="5">
        <v>39000</v>
      </c>
      <c r="M360" s="5">
        <v>6300</v>
      </c>
      <c r="N360" s="5">
        <v>32700</v>
      </c>
      <c r="O360" t="s">
        <v>3388</v>
      </c>
      <c r="P360" s="5">
        <v>2100</v>
      </c>
      <c r="Q360" t="str">
        <f>IF(Table4[[#This Row],[Current Arrears + Debit]]&lt;=5000,"Less_than_5000","Greater_than_5000")</f>
        <v>Greater_than_5000</v>
      </c>
      <c r="R360" t="str">
        <f>IF(Table4[[#This Row],[Full Balance]]=Table4[[#This Row],[Current Arrears + Debit]],"OC","Active")</f>
        <v>OC</v>
      </c>
    </row>
    <row r="361" spans="1:18" x14ac:dyDescent="0.3">
      <c r="A361" t="s">
        <v>3389</v>
      </c>
      <c r="B361" t="s">
        <v>3390</v>
      </c>
      <c r="C361" t="s">
        <v>3391</v>
      </c>
      <c r="D361" t="s">
        <v>5175</v>
      </c>
      <c r="E361" t="s">
        <v>18</v>
      </c>
      <c r="F361" t="s">
        <v>3336</v>
      </c>
      <c r="G361" s="5">
        <v>40000</v>
      </c>
      <c r="H361" s="5">
        <v>2800</v>
      </c>
      <c r="I361" s="5">
        <v>56000</v>
      </c>
      <c r="J361">
        <v>16.57</v>
      </c>
      <c r="K361" s="5">
        <v>5600</v>
      </c>
      <c r="L361" s="5">
        <v>56000</v>
      </c>
      <c r="M361" s="5">
        <v>50400</v>
      </c>
      <c r="N361" s="5">
        <v>5600</v>
      </c>
      <c r="O361" t="s">
        <v>3398</v>
      </c>
      <c r="P361" s="5">
        <v>2000</v>
      </c>
      <c r="Q361" t="str">
        <f>IF(Table4[[#This Row],[Current Arrears + Debit]]&lt;=5000,"Less_than_5000","Greater_than_5000")</f>
        <v>Greater_than_5000</v>
      </c>
      <c r="R361" t="str">
        <f>IF(Table4[[#This Row],[Full Balance]]=Table4[[#This Row],[Current Arrears + Debit]],"OC","Active")</f>
        <v>OC</v>
      </c>
    </row>
    <row r="362" spans="1:18" x14ac:dyDescent="0.3">
      <c r="A362" t="s">
        <v>3399</v>
      </c>
      <c r="B362" t="s">
        <v>3400</v>
      </c>
      <c r="C362" t="s">
        <v>3401</v>
      </c>
      <c r="D362" t="s">
        <v>5176</v>
      </c>
      <c r="E362" t="s">
        <v>29</v>
      </c>
      <c r="F362" t="s">
        <v>2509</v>
      </c>
      <c r="G362" s="5">
        <v>40000</v>
      </c>
      <c r="H362" s="5">
        <v>3250</v>
      </c>
      <c r="I362" s="5">
        <v>52000</v>
      </c>
      <c r="J362">
        <v>32.159999999999997</v>
      </c>
      <c r="K362" s="5">
        <v>40900</v>
      </c>
      <c r="L362" s="5">
        <v>52000</v>
      </c>
      <c r="M362" s="5">
        <v>11100</v>
      </c>
      <c r="N362" s="5">
        <v>40900</v>
      </c>
      <c r="O362" t="s">
        <v>3408</v>
      </c>
      <c r="P362" s="5">
        <v>1000</v>
      </c>
      <c r="Q362" t="str">
        <f>IF(Table4[[#This Row],[Current Arrears + Debit]]&lt;=5000,"Less_than_5000","Greater_than_5000")</f>
        <v>Greater_than_5000</v>
      </c>
      <c r="R362" t="str">
        <f>IF(Table4[[#This Row],[Full Balance]]=Table4[[#This Row],[Current Arrears + Debit]],"OC","Active")</f>
        <v>OC</v>
      </c>
    </row>
    <row r="363" spans="1:18" x14ac:dyDescent="0.3">
      <c r="A363" t="s">
        <v>3409</v>
      </c>
      <c r="B363" t="s">
        <v>3400</v>
      </c>
      <c r="C363" t="s">
        <v>3410</v>
      </c>
      <c r="D363" t="s">
        <v>5177</v>
      </c>
      <c r="E363" t="s">
        <v>29</v>
      </c>
      <c r="F363" t="s">
        <v>2509</v>
      </c>
      <c r="G363" s="5">
        <v>40000</v>
      </c>
      <c r="H363" s="5">
        <v>3250</v>
      </c>
      <c r="I363" s="5">
        <v>52000</v>
      </c>
      <c r="J363">
        <v>29.2</v>
      </c>
      <c r="K363" s="5">
        <v>31300</v>
      </c>
      <c r="L363" s="5">
        <v>52000</v>
      </c>
      <c r="M363" s="5">
        <v>20700</v>
      </c>
      <c r="N363" s="5">
        <v>31300</v>
      </c>
      <c r="O363" t="s">
        <v>3408</v>
      </c>
      <c r="P363" s="5">
        <v>1000</v>
      </c>
      <c r="Q363" t="str">
        <f>IF(Table4[[#This Row],[Current Arrears + Debit]]&lt;=5000,"Less_than_5000","Greater_than_5000")</f>
        <v>Greater_than_5000</v>
      </c>
      <c r="R363" t="str">
        <f>IF(Table4[[#This Row],[Full Balance]]=Table4[[#This Row],[Current Arrears + Debit]],"OC","Active")</f>
        <v>OC</v>
      </c>
    </row>
    <row r="364" spans="1:18" x14ac:dyDescent="0.3">
      <c r="A364" t="s">
        <v>3416</v>
      </c>
      <c r="B364" t="s">
        <v>3400</v>
      </c>
      <c r="C364" t="s">
        <v>3417</v>
      </c>
      <c r="D364" t="s">
        <v>5178</v>
      </c>
      <c r="E364" t="s">
        <v>29</v>
      </c>
      <c r="F364" t="s">
        <v>2509</v>
      </c>
      <c r="G364" s="5">
        <v>40000</v>
      </c>
      <c r="H364" s="5">
        <v>3250</v>
      </c>
      <c r="I364" s="5">
        <v>52000</v>
      </c>
      <c r="J364">
        <v>31.14</v>
      </c>
      <c r="K364" s="5">
        <v>37600</v>
      </c>
      <c r="L364" s="5">
        <v>52000</v>
      </c>
      <c r="M364" s="5">
        <v>14400</v>
      </c>
      <c r="N364" s="5">
        <v>37600</v>
      </c>
      <c r="O364" t="s">
        <v>3423</v>
      </c>
      <c r="P364" s="5">
        <v>1000</v>
      </c>
      <c r="Q364" t="str">
        <f>IF(Table4[[#This Row],[Current Arrears + Debit]]&lt;=5000,"Less_than_5000","Greater_than_5000")</f>
        <v>Greater_than_5000</v>
      </c>
      <c r="R364" t="str">
        <f>IF(Table4[[#This Row],[Full Balance]]=Table4[[#This Row],[Current Arrears + Debit]],"OC","Active")</f>
        <v>OC</v>
      </c>
    </row>
    <row r="365" spans="1:18" x14ac:dyDescent="0.3">
      <c r="A365" t="s">
        <v>3424</v>
      </c>
      <c r="B365" t="s">
        <v>3400</v>
      </c>
      <c r="C365" t="s">
        <v>3425</v>
      </c>
      <c r="D365" t="s">
        <v>5179</v>
      </c>
      <c r="E365" t="s">
        <v>29</v>
      </c>
      <c r="F365" t="s">
        <v>2509</v>
      </c>
      <c r="G365" s="5">
        <v>40000</v>
      </c>
      <c r="H365" s="5">
        <v>3250</v>
      </c>
      <c r="I365" s="5">
        <v>52000</v>
      </c>
      <c r="J365">
        <v>25.11</v>
      </c>
      <c r="K365" s="5">
        <v>18000</v>
      </c>
      <c r="L365" s="5">
        <v>52000</v>
      </c>
      <c r="M365" s="5">
        <v>34000</v>
      </c>
      <c r="N365" s="5">
        <v>18000</v>
      </c>
      <c r="O365" t="s">
        <v>3431</v>
      </c>
      <c r="P365" s="5">
        <v>2600</v>
      </c>
      <c r="Q365" t="str">
        <f>IF(Table4[[#This Row],[Current Arrears + Debit]]&lt;=5000,"Less_than_5000","Greater_than_5000")</f>
        <v>Greater_than_5000</v>
      </c>
      <c r="R365" t="str">
        <f>IF(Table4[[#This Row],[Full Balance]]=Table4[[#This Row],[Current Arrears + Debit]],"OC","Active")</f>
        <v>OC</v>
      </c>
    </row>
    <row r="366" spans="1:18" x14ac:dyDescent="0.3">
      <c r="A366" t="s">
        <v>3432</v>
      </c>
      <c r="B366" t="s">
        <v>3433</v>
      </c>
      <c r="C366" t="s">
        <v>3434</v>
      </c>
      <c r="D366" t="s">
        <v>5180</v>
      </c>
      <c r="E366" t="s">
        <v>14</v>
      </c>
      <c r="F366" t="s">
        <v>2509</v>
      </c>
      <c r="G366" s="5">
        <v>30000</v>
      </c>
      <c r="H366" s="5">
        <v>2100</v>
      </c>
      <c r="I366" s="5">
        <v>42000</v>
      </c>
      <c r="J366">
        <v>16.100000000000001</v>
      </c>
      <c r="K366" s="5">
        <v>2900</v>
      </c>
      <c r="L366" s="5">
        <v>42000</v>
      </c>
      <c r="M366" s="5">
        <v>39100</v>
      </c>
      <c r="N366" s="5">
        <v>2900</v>
      </c>
      <c r="O366" t="s">
        <v>2320</v>
      </c>
      <c r="P366" s="5">
        <v>1000</v>
      </c>
      <c r="Q366" t="str">
        <f>IF(Table4[[#This Row],[Current Arrears + Debit]]&lt;=5000,"Less_than_5000","Greater_than_5000")</f>
        <v>Less_than_5000</v>
      </c>
      <c r="R366" t="str">
        <f>IF(Table4[[#This Row],[Full Balance]]=Table4[[#This Row],[Current Arrears + Debit]],"OC","Active")</f>
        <v>OC</v>
      </c>
    </row>
    <row r="367" spans="1:18" x14ac:dyDescent="0.3">
      <c r="A367" t="s">
        <v>3442</v>
      </c>
      <c r="B367" t="s">
        <v>2941</v>
      </c>
      <c r="C367" t="s">
        <v>3443</v>
      </c>
      <c r="D367" t="s">
        <v>5181</v>
      </c>
      <c r="E367" t="s">
        <v>17</v>
      </c>
      <c r="F367" t="s">
        <v>3449</v>
      </c>
      <c r="G367" s="5">
        <v>25000</v>
      </c>
      <c r="H367" s="5">
        <v>2063</v>
      </c>
      <c r="I367" s="5">
        <v>33000</v>
      </c>
      <c r="J367">
        <v>25.56</v>
      </c>
      <c r="K367" s="5">
        <v>13837</v>
      </c>
      <c r="L367" s="5">
        <v>33000</v>
      </c>
      <c r="M367" s="5">
        <v>19163</v>
      </c>
      <c r="N367" s="5">
        <v>13837</v>
      </c>
      <c r="O367" t="s">
        <v>3187</v>
      </c>
      <c r="P367" s="5">
        <v>1000</v>
      </c>
      <c r="Q367" t="str">
        <f>IF(Table4[[#This Row],[Current Arrears + Debit]]&lt;=5000,"Less_than_5000","Greater_than_5000")</f>
        <v>Greater_than_5000</v>
      </c>
      <c r="R367" t="str">
        <f>IF(Table4[[#This Row],[Full Balance]]=Table4[[#This Row],[Current Arrears + Debit]],"OC","Active")</f>
        <v>OC</v>
      </c>
    </row>
    <row r="368" spans="1:18" x14ac:dyDescent="0.3">
      <c r="A368" t="s">
        <v>3450</v>
      </c>
      <c r="B368" t="s">
        <v>3451</v>
      </c>
      <c r="C368" t="s">
        <v>3452</v>
      </c>
      <c r="D368" t="s">
        <v>5182</v>
      </c>
      <c r="E368" t="s">
        <v>17</v>
      </c>
      <c r="F368" t="s">
        <v>3449</v>
      </c>
      <c r="G368" s="5">
        <v>25000</v>
      </c>
      <c r="H368" s="5">
        <v>2063</v>
      </c>
      <c r="I368" s="5">
        <v>33000</v>
      </c>
      <c r="J368">
        <v>31.34</v>
      </c>
      <c r="K368" s="5">
        <v>25750</v>
      </c>
      <c r="L368" s="5">
        <v>33000</v>
      </c>
      <c r="M368" s="5">
        <v>7250</v>
      </c>
      <c r="N368" s="5">
        <v>25750</v>
      </c>
      <c r="O368" t="s">
        <v>3142</v>
      </c>
      <c r="P368" s="5">
        <v>1750</v>
      </c>
      <c r="Q368" t="str">
        <f>IF(Table4[[#This Row],[Current Arrears + Debit]]&lt;=5000,"Less_than_5000","Greater_than_5000")</f>
        <v>Greater_than_5000</v>
      </c>
      <c r="R368" t="str">
        <f>IF(Table4[[#This Row],[Full Balance]]=Table4[[#This Row],[Current Arrears + Debit]],"OC","Active")</f>
        <v>OC</v>
      </c>
    </row>
    <row r="369" spans="1:18" x14ac:dyDescent="0.3">
      <c r="A369" t="s">
        <v>3458</v>
      </c>
      <c r="B369" t="s">
        <v>3400</v>
      </c>
      <c r="C369" t="s">
        <v>3459</v>
      </c>
      <c r="D369" t="s">
        <v>5183</v>
      </c>
      <c r="E369" t="s">
        <v>29</v>
      </c>
      <c r="F369" t="s">
        <v>3465</v>
      </c>
      <c r="G369" s="5">
        <v>40000</v>
      </c>
      <c r="H369" s="5">
        <v>3250</v>
      </c>
      <c r="I369" s="5">
        <v>52000</v>
      </c>
      <c r="J369">
        <v>31.48</v>
      </c>
      <c r="K369" s="5">
        <v>41950</v>
      </c>
      <c r="L369" s="5">
        <v>52000</v>
      </c>
      <c r="M369" s="5">
        <v>10050</v>
      </c>
      <c r="N369" s="5">
        <v>41950</v>
      </c>
      <c r="O369" t="s">
        <v>2882</v>
      </c>
      <c r="P369" s="5">
        <v>3500</v>
      </c>
      <c r="Q369" t="str">
        <f>IF(Table4[[#This Row],[Current Arrears + Debit]]&lt;=5000,"Less_than_5000","Greater_than_5000")</f>
        <v>Greater_than_5000</v>
      </c>
      <c r="R369" t="str">
        <f>IF(Table4[[#This Row],[Full Balance]]=Table4[[#This Row],[Current Arrears + Debit]],"OC","Active")</f>
        <v>OC</v>
      </c>
    </row>
    <row r="370" spans="1:18" x14ac:dyDescent="0.3">
      <c r="A370" t="s">
        <v>3466</v>
      </c>
      <c r="B370" t="s">
        <v>3467</v>
      </c>
      <c r="C370" t="s">
        <v>3468</v>
      </c>
      <c r="D370" t="s">
        <v>5184</v>
      </c>
      <c r="E370" t="s">
        <v>5</v>
      </c>
      <c r="F370" t="s">
        <v>1866</v>
      </c>
      <c r="G370" s="5">
        <v>40000</v>
      </c>
      <c r="H370" s="5">
        <v>3250</v>
      </c>
      <c r="I370" s="5">
        <v>52000</v>
      </c>
      <c r="J370">
        <v>21.01</v>
      </c>
      <c r="K370" s="5">
        <v>20000</v>
      </c>
      <c r="L370" s="5">
        <v>52000</v>
      </c>
      <c r="M370" s="5">
        <v>32000</v>
      </c>
      <c r="N370" s="5">
        <v>20000</v>
      </c>
      <c r="O370" t="s">
        <v>3476</v>
      </c>
      <c r="P370" s="5">
        <v>4000</v>
      </c>
      <c r="Q370" t="str">
        <f>IF(Table4[[#This Row],[Current Arrears + Debit]]&lt;=5000,"Less_than_5000","Greater_than_5000")</f>
        <v>Greater_than_5000</v>
      </c>
      <c r="R370" t="str">
        <f>IF(Table4[[#This Row],[Full Balance]]=Table4[[#This Row],[Current Arrears + Debit]],"OC","Active")</f>
        <v>OC</v>
      </c>
    </row>
    <row r="371" spans="1:18" x14ac:dyDescent="0.3">
      <c r="A371" t="s">
        <v>3477</v>
      </c>
      <c r="B371" t="s">
        <v>3478</v>
      </c>
      <c r="C371" t="s">
        <v>3479</v>
      </c>
      <c r="D371" t="s">
        <v>5185</v>
      </c>
      <c r="E371" t="s">
        <v>10</v>
      </c>
      <c r="F371" t="s">
        <v>1759</v>
      </c>
      <c r="G371" s="5">
        <v>20000</v>
      </c>
      <c r="H371" s="5">
        <v>1625</v>
      </c>
      <c r="I371" s="5">
        <v>26000</v>
      </c>
      <c r="J371">
        <v>17.88</v>
      </c>
      <c r="K371" s="5">
        <v>3525</v>
      </c>
      <c r="L371" s="5">
        <v>26000</v>
      </c>
      <c r="M371" s="5">
        <v>22475</v>
      </c>
      <c r="N371" s="5">
        <v>3525</v>
      </c>
      <c r="O371" t="s">
        <v>3116</v>
      </c>
      <c r="P371" s="5">
        <v>1700</v>
      </c>
      <c r="Q371" t="str">
        <f>IF(Table4[[#This Row],[Current Arrears + Debit]]&lt;=5000,"Less_than_5000","Greater_than_5000")</f>
        <v>Less_than_5000</v>
      </c>
      <c r="R371" t="str">
        <f>IF(Table4[[#This Row],[Full Balance]]=Table4[[#This Row],[Current Arrears + Debit]],"OC","Active")</f>
        <v>OC</v>
      </c>
    </row>
    <row r="372" spans="1:18" x14ac:dyDescent="0.3">
      <c r="A372" t="s">
        <v>3487</v>
      </c>
      <c r="B372" t="s">
        <v>3488</v>
      </c>
      <c r="C372" t="s">
        <v>3489</v>
      </c>
      <c r="D372" t="s">
        <v>5186</v>
      </c>
      <c r="E372" t="s">
        <v>17</v>
      </c>
      <c r="F372" t="s">
        <v>1759</v>
      </c>
      <c r="G372" s="5">
        <v>20000</v>
      </c>
      <c r="H372" s="5">
        <v>3500</v>
      </c>
      <c r="I372" s="5">
        <v>28000</v>
      </c>
      <c r="J372">
        <v>19</v>
      </c>
      <c r="K372" s="5">
        <v>8500</v>
      </c>
      <c r="L372" s="5">
        <v>28000</v>
      </c>
      <c r="M372" s="5">
        <v>19500</v>
      </c>
      <c r="N372" s="5">
        <v>8500</v>
      </c>
      <c r="O372" t="s">
        <v>2864</v>
      </c>
      <c r="P372" s="5">
        <v>3500</v>
      </c>
      <c r="Q372" t="str">
        <f>IF(Table4[[#This Row],[Current Arrears + Debit]]&lt;=5000,"Less_than_5000","Greater_than_5000")</f>
        <v>Greater_than_5000</v>
      </c>
      <c r="R372" t="str">
        <f>IF(Table4[[#This Row],[Full Balance]]=Table4[[#This Row],[Current Arrears + Debit]],"OC","Active")</f>
        <v>OC</v>
      </c>
    </row>
    <row r="373" spans="1:18" x14ac:dyDescent="0.3">
      <c r="A373" t="s">
        <v>3497</v>
      </c>
      <c r="B373" t="s">
        <v>3478</v>
      </c>
      <c r="C373" t="s">
        <v>3498</v>
      </c>
      <c r="D373" t="s">
        <v>5187</v>
      </c>
      <c r="E373" t="s">
        <v>10</v>
      </c>
      <c r="F373" t="s">
        <v>1759</v>
      </c>
      <c r="G373" s="5">
        <v>25000</v>
      </c>
      <c r="H373" s="5">
        <v>1750</v>
      </c>
      <c r="I373" s="5">
        <v>35000</v>
      </c>
      <c r="J373">
        <v>12.56</v>
      </c>
      <c r="K373" s="5">
        <v>1475</v>
      </c>
      <c r="L373" s="5">
        <v>35000</v>
      </c>
      <c r="M373" s="5">
        <v>33525</v>
      </c>
      <c r="N373" s="5">
        <v>1475</v>
      </c>
      <c r="O373" t="s">
        <v>839</v>
      </c>
      <c r="P373" s="5">
        <v>1000</v>
      </c>
      <c r="Q373" t="str">
        <f>IF(Table4[[#This Row],[Current Arrears + Debit]]&lt;=5000,"Less_than_5000","Greater_than_5000")</f>
        <v>Less_than_5000</v>
      </c>
      <c r="R373" t="str">
        <f>IF(Table4[[#This Row],[Full Balance]]=Table4[[#This Row],[Current Arrears + Debit]],"OC","Active")</f>
        <v>OC</v>
      </c>
    </row>
    <row r="374" spans="1:18" x14ac:dyDescent="0.3">
      <c r="A374" t="s">
        <v>3500</v>
      </c>
      <c r="B374" t="s">
        <v>3488</v>
      </c>
      <c r="C374" t="s">
        <v>3501</v>
      </c>
      <c r="D374" t="s">
        <v>5188</v>
      </c>
      <c r="E374" t="s">
        <v>17</v>
      </c>
      <c r="F374" t="s">
        <v>1866</v>
      </c>
      <c r="G374" s="5">
        <v>20000</v>
      </c>
      <c r="H374" s="5">
        <v>3500</v>
      </c>
      <c r="I374" s="5">
        <v>28000</v>
      </c>
      <c r="J374">
        <v>15</v>
      </c>
      <c r="K374" s="5">
        <v>5000</v>
      </c>
      <c r="L374" s="5">
        <v>28000</v>
      </c>
      <c r="M374" s="5">
        <v>23000</v>
      </c>
      <c r="N374" s="5">
        <v>5000</v>
      </c>
      <c r="O374" t="s">
        <v>977</v>
      </c>
      <c r="P374" s="5">
        <v>4500</v>
      </c>
      <c r="Q374" t="str">
        <f>IF(Table4[[#This Row],[Current Arrears + Debit]]&lt;=5000,"Less_than_5000","Greater_than_5000")</f>
        <v>Less_than_5000</v>
      </c>
      <c r="R374" t="str">
        <f>IF(Table4[[#This Row],[Full Balance]]=Table4[[#This Row],[Current Arrears + Debit]],"OC","Active")</f>
        <v>OC</v>
      </c>
    </row>
    <row r="375" spans="1:18" x14ac:dyDescent="0.3">
      <c r="A375" t="s">
        <v>3507</v>
      </c>
      <c r="B375" t="s">
        <v>3508</v>
      </c>
      <c r="C375" t="s">
        <v>3509</v>
      </c>
      <c r="D375" t="s">
        <v>5189</v>
      </c>
      <c r="E375" t="s">
        <v>12</v>
      </c>
      <c r="F375" t="s">
        <v>3388</v>
      </c>
      <c r="G375" s="5">
        <v>30000</v>
      </c>
      <c r="H375" s="5">
        <v>2100</v>
      </c>
      <c r="I375" s="5">
        <v>42000</v>
      </c>
      <c r="J375">
        <v>14.57</v>
      </c>
      <c r="K375" s="5">
        <v>8100</v>
      </c>
      <c r="L375" s="5">
        <v>42000</v>
      </c>
      <c r="M375" s="5">
        <v>33900</v>
      </c>
      <c r="N375" s="5">
        <v>8100</v>
      </c>
      <c r="O375" t="s">
        <v>1069</v>
      </c>
      <c r="P375" s="5">
        <v>2100</v>
      </c>
      <c r="Q375" t="str">
        <f>IF(Table4[[#This Row],[Current Arrears + Debit]]&lt;=5000,"Less_than_5000","Greater_than_5000")</f>
        <v>Greater_than_5000</v>
      </c>
      <c r="R375" t="str">
        <f>IF(Table4[[#This Row],[Full Balance]]=Table4[[#This Row],[Current Arrears + Debit]],"OC","Active")</f>
        <v>OC</v>
      </c>
    </row>
    <row r="376" spans="1:18" x14ac:dyDescent="0.3">
      <c r="A376" t="s">
        <v>3517</v>
      </c>
      <c r="B376" t="s">
        <v>3518</v>
      </c>
      <c r="C376" t="s">
        <v>3519</v>
      </c>
      <c r="D376" t="s">
        <v>5190</v>
      </c>
      <c r="E376" t="s">
        <v>9</v>
      </c>
      <c r="F376" t="s">
        <v>1866</v>
      </c>
      <c r="G376" s="5">
        <v>20000</v>
      </c>
      <c r="H376" s="5">
        <v>1625</v>
      </c>
      <c r="I376" s="5">
        <v>26000</v>
      </c>
      <c r="J376">
        <v>15.82</v>
      </c>
      <c r="K376" s="5">
        <v>1800</v>
      </c>
      <c r="L376" s="5">
        <v>26000</v>
      </c>
      <c r="M376" s="5">
        <v>24200</v>
      </c>
      <c r="N376" s="5">
        <v>1800</v>
      </c>
      <c r="O376" t="s">
        <v>625</v>
      </c>
      <c r="P376" s="5">
        <v>1000</v>
      </c>
      <c r="Q376" t="str">
        <f>IF(Table4[[#This Row],[Current Arrears + Debit]]&lt;=5000,"Less_than_5000","Greater_than_5000")</f>
        <v>Less_than_5000</v>
      </c>
      <c r="R376" t="str">
        <f>IF(Table4[[#This Row],[Full Balance]]=Table4[[#This Row],[Current Arrears + Debit]],"OC","Active")</f>
        <v>OC</v>
      </c>
    </row>
    <row r="377" spans="1:18" x14ac:dyDescent="0.3">
      <c r="A377" t="s">
        <v>3526</v>
      </c>
      <c r="B377" t="s">
        <v>3527</v>
      </c>
      <c r="C377" t="s">
        <v>3528</v>
      </c>
      <c r="D377" t="s">
        <v>5191</v>
      </c>
      <c r="E377" t="s">
        <v>17</v>
      </c>
      <c r="F377" t="s">
        <v>3535</v>
      </c>
      <c r="G377" s="5">
        <v>25000</v>
      </c>
      <c r="H377" s="5">
        <v>1750</v>
      </c>
      <c r="I377" s="5">
        <v>35000</v>
      </c>
      <c r="J377">
        <v>16.29</v>
      </c>
      <c r="K377" s="5">
        <v>10000</v>
      </c>
      <c r="L377" s="5">
        <v>35000</v>
      </c>
      <c r="M377" s="5">
        <v>25000</v>
      </c>
      <c r="N377" s="5">
        <v>10000</v>
      </c>
      <c r="O377" t="s">
        <v>1737</v>
      </c>
      <c r="P377" s="5">
        <v>1000</v>
      </c>
      <c r="Q377" t="str">
        <f>IF(Table4[[#This Row],[Current Arrears + Debit]]&lt;=5000,"Less_than_5000","Greater_than_5000")</f>
        <v>Greater_than_5000</v>
      </c>
      <c r="R377" t="str">
        <f>IF(Table4[[#This Row],[Full Balance]]=Table4[[#This Row],[Current Arrears + Debit]],"OC","Active")</f>
        <v>OC</v>
      </c>
    </row>
    <row r="378" spans="1:18" x14ac:dyDescent="0.3">
      <c r="A378" t="s">
        <v>3536</v>
      </c>
      <c r="B378" t="s">
        <v>3170</v>
      </c>
      <c r="C378" t="s">
        <v>3537</v>
      </c>
      <c r="D378" t="s">
        <v>5192</v>
      </c>
      <c r="E378" t="s">
        <v>17</v>
      </c>
      <c r="F378" t="s">
        <v>3535</v>
      </c>
      <c r="G378" s="5">
        <v>25000</v>
      </c>
      <c r="H378" s="5">
        <v>1750</v>
      </c>
      <c r="I378" s="5">
        <v>35000</v>
      </c>
      <c r="J378">
        <v>15.97</v>
      </c>
      <c r="K378" s="5">
        <v>9200</v>
      </c>
      <c r="L378" s="5">
        <v>35000</v>
      </c>
      <c r="M378" s="5">
        <v>25800</v>
      </c>
      <c r="N378" s="5">
        <v>9200</v>
      </c>
      <c r="O378" t="s">
        <v>3398</v>
      </c>
      <c r="P378" s="5">
        <v>1500</v>
      </c>
      <c r="Q378" t="str">
        <f>IF(Table4[[#This Row],[Current Arrears + Debit]]&lt;=5000,"Less_than_5000","Greater_than_5000")</f>
        <v>Greater_than_5000</v>
      </c>
      <c r="R378" t="str">
        <f>IF(Table4[[#This Row],[Full Balance]]=Table4[[#This Row],[Current Arrears + Debit]],"OC","Active")</f>
        <v>OC</v>
      </c>
    </row>
    <row r="379" spans="1:18" x14ac:dyDescent="0.3">
      <c r="A379" t="s">
        <v>3544</v>
      </c>
      <c r="B379" t="s">
        <v>3545</v>
      </c>
      <c r="C379" t="s">
        <v>3546</v>
      </c>
      <c r="D379" t="s">
        <v>5193</v>
      </c>
      <c r="E379" t="s">
        <v>21</v>
      </c>
      <c r="F379" t="s">
        <v>3553</v>
      </c>
      <c r="G379" s="5">
        <v>25000</v>
      </c>
      <c r="H379" s="5">
        <v>1750</v>
      </c>
      <c r="I379" s="5">
        <v>35000</v>
      </c>
      <c r="J379">
        <v>16.399999999999999</v>
      </c>
      <c r="K379" s="5">
        <v>10200</v>
      </c>
      <c r="L379" s="5">
        <v>35000</v>
      </c>
      <c r="M379" s="5">
        <v>24800</v>
      </c>
      <c r="N379" s="5">
        <v>10200</v>
      </c>
      <c r="O379" t="s">
        <v>3554</v>
      </c>
      <c r="P379" s="5">
        <v>1750</v>
      </c>
      <c r="Q379" t="str">
        <f>IF(Table4[[#This Row],[Current Arrears + Debit]]&lt;=5000,"Less_than_5000","Greater_than_5000")</f>
        <v>Greater_than_5000</v>
      </c>
      <c r="R379" t="str">
        <f>IF(Table4[[#This Row],[Full Balance]]=Table4[[#This Row],[Current Arrears + Debit]],"OC","Active")</f>
        <v>OC</v>
      </c>
    </row>
    <row r="380" spans="1:18" x14ac:dyDescent="0.3">
      <c r="A380" t="s">
        <v>3555</v>
      </c>
      <c r="B380" t="s">
        <v>2631</v>
      </c>
      <c r="C380" t="s">
        <v>3556</v>
      </c>
      <c r="D380" t="s">
        <v>5194</v>
      </c>
      <c r="E380" t="s">
        <v>14</v>
      </c>
      <c r="F380" t="s">
        <v>2575</v>
      </c>
      <c r="G380" s="5">
        <v>30000</v>
      </c>
      <c r="H380" s="5">
        <v>2100</v>
      </c>
      <c r="I380" s="5">
        <v>42000</v>
      </c>
      <c r="J380">
        <v>19.14</v>
      </c>
      <c r="K380" s="5">
        <v>21600</v>
      </c>
      <c r="L380" s="5">
        <v>42000</v>
      </c>
      <c r="M380" s="5">
        <v>20400</v>
      </c>
      <c r="N380" s="5">
        <v>21600</v>
      </c>
      <c r="O380" t="s">
        <v>275</v>
      </c>
      <c r="P380" s="5">
        <v>1500</v>
      </c>
      <c r="Q380" t="str">
        <f>IF(Table4[[#This Row],[Current Arrears + Debit]]&lt;=5000,"Less_than_5000","Greater_than_5000")</f>
        <v>Greater_than_5000</v>
      </c>
      <c r="R380" t="str">
        <f>IF(Table4[[#This Row],[Full Balance]]=Table4[[#This Row],[Current Arrears + Debit]],"OC","Active")</f>
        <v>OC</v>
      </c>
    </row>
    <row r="381" spans="1:18" x14ac:dyDescent="0.3">
      <c r="A381" t="s">
        <v>3563</v>
      </c>
      <c r="B381" t="s">
        <v>3564</v>
      </c>
      <c r="C381" t="s">
        <v>3565</v>
      </c>
      <c r="D381" t="s">
        <v>5195</v>
      </c>
      <c r="E381" t="s">
        <v>14</v>
      </c>
      <c r="F381" t="s">
        <v>3572</v>
      </c>
      <c r="G381" s="5">
        <v>30000</v>
      </c>
      <c r="H381" s="5">
        <v>2100</v>
      </c>
      <c r="I381" s="5">
        <v>42000</v>
      </c>
      <c r="J381">
        <v>15.51</v>
      </c>
      <c r="K381" s="5">
        <v>12175</v>
      </c>
      <c r="L381" s="5">
        <v>42000</v>
      </c>
      <c r="M381" s="5">
        <v>29825</v>
      </c>
      <c r="N381" s="5">
        <v>12175</v>
      </c>
      <c r="O381" t="s">
        <v>2320</v>
      </c>
      <c r="P381" s="5">
        <v>1000</v>
      </c>
      <c r="Q381" t="str">
        <f>IF(Table4[[#This Row],[Current Arrears + Debit]]&lt;=5000,"Less_than_5000","Greater_than_5000")</f>
        <v>Greater_than_5000</v>
      </c>
      <c r="R381" t="str">
        <f>IF(Table4[[#This Row],[Full Balance]]=Table4[[#This Row],[Current Arrears + Debit]],"OC","Active")</f>
        <v>OC</v>
      </c>
    </row>
    <row r="382" spans="1:18" x14ac:dyDescent="0.3">
      <c r="A382" t="s">
        <v>3573</v>
      </c>
      <c r="B382" t="s">
        <v>3488</v>
      </c>
      <c r="C382" t="s">
        <v>3574</v>
      </c>
      <c r="D382" t="s">
        <v>5196</v>
      </c>
      <c r="E382" t="s">
        <v>17</v>
      </c>
      <c r="F382" t="s">
        <v>3581</v>
      </c>
      <c r="G382" s="5">
        <v>20000</v>
      </c>
      <c r="H382" s="5">
        <v>3500</v>
      </c>
      <c r="I382" s="5">
        <v>28000</v>
      </c>
      <c r="J382">
        <v>19.71</v>
      </c>
      <c r="K382" s="5">
        <v>18000</v>
      </c>
      <c r="L382" s="5">
        <v>28000</v>
      </c>
      <c r="M382" s="5">
        <v>10000</v>
      </c>
      <c r="N382" s="5">
        <v>18000</v>
      </c>
      <c r="O382" t="s">
        <v>2424</v>
      </c>
      <c r="P382" s="5">
        <v>1500</v>
      </c>
      <c r="Q382" t="str">
        <f>IF(Table4[[#This Row],[Current Arrears + Debit]]&lt;=5000,"Less_than_5000","Greater_than_5000")</f>
        <v>Greater_than_5000</v>
      </c>
      <c r="R382" t="str">
        <f>IF(Table4[[#This Row],[Full Balance]]=Table4[[#This Row],[Current Arrears + Debit]],"OC","Active")</f>
        <v>OC</v>
      </c>
    </row>
    <row r="383" spans="1:18" x14ac:dyDescent="0.3">
      <c r="A383" t="s">
        <v>3582</v>
      </c>
      <c r="B383" t="s">
        <v>3170</v>
      </c>
      <c r="C383" t="s">
        <v>3583</v>
      </c>
      <c r="D383" t="s">
        <v>5197</v>
      </c>
      <c r="E383" t="s">
        <v>17</v>
      </c>
      <c r="F383" t="s">
        <v>3581</v>
      </c>
      <c r="G383" s="5">
        <v>25000</v>
      </c>
      <c r="H383" s="5">
        <v>1750</v>
      </c>
      <c r="I383" s="5">
        <v>35000</v>
      </c>
      <c r="J383">
        <v>18.14</v>
      </c>
      <c r="K383" s="5">
        <v>14750</v>
      </c>
      <c r="L383" s="5">
        <v>35000</v>
      </c>
      <c r="M383" s="5">
        <v>20250</v>
      </c>
      <c r="N383" s="5">
        <v>14750</v>
      </c>
      <c r="O383" t="s">
        <v>3590</v>
      </c>
      <c r="P383" s="5">
        <v>5000</v>
      </c>
      <c r="Q383" t="str">
        <f>IF(Table4[[#This Row],[Current Arrears + Debit]]&lt;=5000,"Less_than_5000","Greater_than_5000")</f>
        <v>Greater_than_5000</v>
      </c>
      <c r="R383" t="str">
        <f>IF(Table4[[#This Row],[Full Balance]]=Table4[[#This Row],[Current Arrears + Debit]],"OC","Active")</f>
        <v>OC</v>
      </c>
    </row>
    <row r="384" spans="1:18" x14ac:dyDescent="0.3">
      <c r="A384" t="s">
        <v>3591</v>
      </c>
      <c r="B384" t="s">
        <v>3170</v>
      </c>
      <c r="C384" t="s">
        <v>3592</v>
      </c>
      <c r="D384" t="s">
        <v>5198</v>
      </c>
      <c r="E384" t="s">
        <v>17</v>
      </c>
      <c r="F384" t="s">
        <v>3581</v>
      </c>
      <c r="G384" s="5">
        <v>25000</v>
      </c>
      <c r="H384" s="5">
        <v>1750</v>
      </c>
      <c r="I384" s="5">
        <v>35000</v>
      </c>
      <c r="J384">
        <v>13.4</v>
      </c>
      <c r="K384" s="5">
        <v>6450</v>
      </c>
      <c r="L384" s="5">
        <v>35000</v>
      </c>
      <c r="M384" s="5">
        <v>28550</v>
      </c>
      <c r="N384" s="5">
        <v>6450</v>
      </c>
      <c r="O384" t="s">
        <v>3597</v>
      </c>
      <c r="P384" s="5">
        <v>1000</v>
      </c>
      <c r="Q384" t="str">
        <f>IF(Table4[[#This Row],[Current Arrears + Debit]]&lt;=5000,"Less_than_5000","Greater_than_5000")</f>
        <v>Greater_than_5000</v>
      </c>
      <c r="R384" t="str">
        <f>IF(Table4[[#This Row],[Full Balance]]=Table4[[#This Row],[Current Arrears + Debit]],"OC","Active")</f>
        <v>OC</v>
      </c>
    </row>
    <row r="385" spans="1:18" x14ac:dyDescent="0.3">
      <c r="A385" t="s">
        <v>3598</v>
      </c>
      <c r="B385" t="s">
        <v>3189</v>
      </c>
      <c r="C385" t="s">
        <v>3599</v>
      </c>
      <c r="D385" t="s">
        <v>5199</v>
      </c>
      <c r="E385" t="s">
        <v>9</v>
      </c>
      <c r="F385" t="s">
        <v>3606</v>
      </c>
      <c r="G385" s="5">
        <v>30000</v>
      </c>
      <c r="H385" s="5">
        <v>2100</v>
      </c>
      <c r="I385" s="5">
        <v>42000</v>
      </c>
      <c r="J385">
        <v>24.83</v>
      </c>
      <c r="K385" s="5">
        <v>31450</v>
      </c>
      <c r="L385" s="5">
        <v>42000</v>
      </c>
      <c r="M385" s="5">
        <v>10550</v>
      </c>
      <c r="N385" s="5">
        <v>31450</v>
      </c>
      <c r="O385" t="s">
        <v>2909</v>
      </c>
      <c r="P385" s="5">
        <v>2100</v>
      </c>
      <c r="Q385" t="str">
        <f>IF(Table4[[#This Row],[Current Arrears + Debit]]&lt;=5000,"Less_than_5000","Greater_than_5000")</f>
        <v>Greater_than_5000</v>
      </c>
      <c r="R385" t="str">
        <f>IF(Table4[[#This Row],[Full Balance]]=Table4[[#This Row],[Current Arrears + Debit]],"OC","Active")</f>
        <v>OC</v>
      </c>
    </row>
    <row r="386" spans="1:18" x14ac:dyDescent="0.3">
      <c r="A386" t="s">
        <v>3607</v>
      </c>
      <c r="B386" t="s">
        <v>3467</v>
      </c>
      <c r="C386" t="s">
        <v>3608</v>
      </c>
      <c r="D386" t="s">
        <v>5200</v>
      </c>
      <c r="E386" t="s">
        <v>5</v>
      </c>
      <c r="F386" t="s">
        <v>2405</v>
      </c>
      <c r="G386" s="5">
        <v>40000</v>
      </c>
      <c r="H386" s="5">
        <v>2467</v>
      </c>
      <c r="I386" s="5">
        <v>59200</v>
      </c>
      <c r="J386">
        <v>6.96</v>
      </c>
      <c r="K386" s="5">
        <v>5200</v>
      </c>
      <c r="L386" s="5">
        <v>59200</v>
      </c>
      <c r="M386" s="5">
        <v>54000</v>
      </c>
      <c r="N386" s="5">
        <v>5200</v>
      </c>
      <c r="O386" t="s">
        <v>866</v>
      </c>
      <c r="P386" s="5">
        <v>2500</v>
      </c>
      <c r="Q386" t="str">
        <f>IF(Table4[[#This Row],[Current Arrears + Debit]]&lt;=5000,"Less_than_5000","Greater_than_5000")</f>
        <v>Greater_than_5000</v>
      </c>
      <c r="R386" t="str">
        <f>IF(Table4[[#This Row],[Full Balance]]=Table4[[#This Row],[Current Arrears + Debit]],"OC","Active")</f>
        <v>OC</v>
      </c>
    </row>
    <row r="387" spans="1:18" x14ac:dyDescent="0.3">
      <c r="A387" t="s">
        <v>3615</v>
      </c>
      <c r="B387" t="s">
        <v>3508</v>
      </c>
      <c r="C387" t="s">
        <v>3616</v>
      </c>
      <c r="D387" t="s">
        <v>5201</v>
      </c>
      <c r="E387" t="s">
        <v>12</v>
      </c>
      <c r="F387" t="s">
        <v>2405</v>
      </c>
      <c r="G387" s="5">
        <v>30000</v>
      </c>
      <c r="H387" s="5">
        <v>2100</v>
      </c>
      <c r="I387" s="5">
        <v>42000</v>
      </c>
      <c r="J387">
        <v>24.29</v>
      </c>
      <c r="K387" s="5">
        <v>32700</v>
      </c>
      <c r="L387" s="5">
        <v>42000</v>
      </c>
      <c r="M387" s="5">
        <v>9300</v>
      </c>
      <c r="N387" s="5">
        <v>32700</v>
      </c>
      <c r="O387" t="s">
        <v>3624</v>
      </c>
      <c r="P387" s="5">
        <v>3000</v>
      </c>
      <c r="Q387" t="str">
        <f>IF(Table4[[#This Row],[Current Arrears + Debit]]&lt;=5000,"Less_than_5000","Greater_than_5000")</f>
        <v>Greater_than_5000</v>
      </c>
      <c r="R387" t="str">
        <f>IF(Table4[[#This Row],[Full Balance]]=Table4[[#This Row],[Current Arrears + Debit]],"OC","Active")</f>
        <v>OC</v>
      </c>
    </row>
    <row r="388" spans="1:18" x14ac:dyDescent="0.3">
      <c r="A388" t="s">
        <v>3625</v>
      </c>
      <c r="B388" t="s">
        <v>2676</v>
      </c>
      <c r="C388" t="s">
        <v>3626</v>
      </c>
      <c r="D388" t="s">
        <v>5202</v>
      </c>
      <c r="E388" t="s">
        <v>40</v>
      </c>
      <c r="F388" t="s">
        <v>2405</v>
      </c>
      <c r="G388" s="5">
        <v>20000</v>
      </c>
      <c r="H388" s="5">
        <v>1625</v>
      </c>
      <c r="I388" s="5">
        <v>26000</v>
      </c>
      <c r="J388">
        <v>14.56</v>
      </c>
      <c r="K388" s="5">
        <v>3000</v>
      </c>
      <c r="L388" s="5">
        <v>26000</v>
      </c>
      <c r="M388" s="5">
        <v>23000</v>
      </c>
      <c r="N388" s="5">
        <v>3000</v>
      </c>
      <c r="O388" t="s">
        <v>1142</v>
      </c>
      <c r="P388" s="5">
        <v>1000</v>
      </c>
      <c r="Q388" t="str">
        <f>IF(Table4[[#This Row],[Current Arrears + Debit]]&lt;=5000,"Less_than_5000","Greater_than_5000")</f>
        <v>Less_than_5000</v>
      </c>
      <c r="R388" t="str">
        <f>IF(Table4[[#This Row],[Full Balance]]=Table4[[#This Row],[Current Arrears + Debit]],"OC","Active")</f>
        <v>OC</v>
      </c>
    </row>
    <row r="389" spans="1:18" x14ac:dyDescent="0.3">
      <c r="A389" t="s">
        <v>3633</v>
      </c>
      <c r="B389" t="s">
        <v>3527</v>
      </c>
      <c r="C389" t="s">
        <v>3634</v>
      </c>
      <c r="D389" t="s">
        <v>5203</v>
      </c>
      <c r="E389" t="s">
        <v>17</v>
      </c>
      <c r="F389" t="s">
        <v>2405</v>
      </c>
      <c r="G389" s="5">
        <v>25000</v>
      </c>
      <c r="H389" s="5">
        <v>2063</v>
      </c>
      <c r="I389" s="5">
        <v>33000</v>
      </c>
      <c r="J389">
        <v>15.24</v>
      </c>
      <c r="K389" s="5">
        <v>5500</v>
      </c>
      <c r="L389" s="5">
        <v>33000</v>
      </c>
      <c r="M389" s="5">
        <v>27500</v>
      </c>
      <c r="N389" s="5">
        <v>5500</v>
      </c>
      <c r="O389" t="s">
        <v>2320</v>
      </c>
      <c r="P389" s="5">
        <v>2000</v>
      </c>
      <c r="Q389" t="str">
        <f>IF(Table4[[#This Row],[Current Arrears + Debit]]&lt;=5000,"Less_than_5000","Greater_than_5000")</f>
        <v>Greater_than_5000</v>
      </c>
      <c r="R389" t="str">
        <f>IF(Table4[[#This Row],[Full Balance]]=Table4[[#This Row],[Current Arrears + Debit]],"OC","Active")</f>
        <v>OC</v>
      </c>
    </row>
    <row r="390" spans="1:18" x14ac:dyDescent="0.3">
      <c r="A390" t="s">
        <v>3639</v>
      </c>
      <c r="B390" t="s">
        <v>2676</v>
      </c>
      <c r="C390" t="s">
        <v>3640</v>
      </c>
      <c r="D390" t="s">
        <v>5204</v>
      </c>
      <c r="E390" t="s">
        <v>40</v>
      </c>
      <c r="F390" t="s">
        <v>2405</v>
      </c>
      <c r="G390" s="5">
        <v>30000</v>
      </c>
      <c r="H390" s="5">
        <v>2100</v>
      </c>
      <c r="I390" s="5">
        <v>42000</v>
      </c>
      <c r="J390">
        <v>17.52</v>
      </c>
      <c r="K390" s="5">
        <v>18500</v>
      </c>
      <c r="L390" s="5">
        <v>42000</v>
      </c>
      <c r="M390" s="5">
        <v>23500</v>
      </c>
      <c r="N390" s="5">
        <v>18500</v>
      </c>
      <c r="O390" t="s">
        <v>3222</v>
      </c>
      <c r="P390" s="5">
        <v>2000</v>
      </c>
      <c r="Q390" t="str">
        <f>IF(Table4[[#This Row],[Current Arrears + Debit]]&lt;=5000,"Less_than_5000","Greater_than_5000")</f>
        <v>Greater_than_5000</v>
      </c>
      <c r="R390" t="str">
        <f>IF(Table4[[#This Row],[Full Balance]]=Table4[[#This Row],[Current Arrears + Debit]],"OC","Active")</f>
        <v>OC</v>
      </c>
    </row>
    <row r="391" spans="1:18" x14ac:dyDescent="0.3">
      <c r="A391" t="s">
        <v>3647</v>
      </c>
      <c r="B391" t="s">
        <v>3518</v>
      </c>
      <c r="C391" t="s">
        <v>3648</v>
      </c>
      <c r="D391" t="s">
        <v>5205</v>
      </c>
      <c r="E391" t="s">
        <v>9</v>
      </c>
      <c r="F391" t="s">
        <v>2405</v>
      </c>
      <c r="G391" s="5">
        <v>20000</v>
      </c>
      <c r="H391" s="5">
        <v>1625</v>
      </c>
      <c r="I391" s="5">
        <v>26000</v>
      </c>
      <c r="J391">
        <v>15.51</v>
      </c>
      <c r="K391" s="5">
        <v>4550</v>
      </c>
      <c r="L391" s="5">
        <v>26000</v>
      </c>
      <c r="M391" s="5">
        <v>21450</v>
      </c>
      <c r="N391" s="5">
        <v>4550</v>
      </c>
      <c r="O391" t="s">
        <v>3398</v>
      </c>
      <c r="P391" s="5">
        <v>1000</v>
      </c>
      <c r="Q391" t="str">
        <f>IF(Table4[[#This Row],[Current Arrears + Debit]]&lt;=5000,"Less_than_5000","Greater_than_5000")</f>
        <v>Less_than_5000</v>
      </c>
      <c r="R391" t="str">
        <f>IF(Table4[[#This Row],[Full Balance]]=Table4[[#This Row],[Current Arrears + Debit]],"OC","Active")</f>
        <v>OC</v>
      </c>
    </row>
    <row r="392" spans="1:18" x14ac:dyDescent="0.3">
      <c r="A392" t="s">
        <v>3656</v>
      </c>
      <c r="B392" t="s">
        <v>3657</v>
      </c>
      <c r="C392" t="s">
        <v>3658</v>
      </c>
      <c r="D392" t="s">
        <v>5206</v>
      </c>
      <c r="E392" t="s">
        <v>20</v>
      </c>
      <c r="F392" t="s">
        <v>2352</v>
      </c>
      <c r="G392" s="5">
        <v>20000</v>
      </c>
      <c r="H392" s="5">
        <v>1625</v>
      </c>
      <c r="I392" s="5">
        <v>26000</v>
      </c>
      <c r="J392">
        <v>17.420000000000002</v>
      </c>
      <c r="K392" s="5">
        <v>7650</v>
      </c>
      <c r="L392" s="5">
        <v>26000</v>
      </c>
      <c r="M392" s="5">
        <v>18350</v>
      </c>
      <c r="N392" s="5">
        <v>7650</v>
      </c>
      <c r="O392" t="s">
        <v>2152</v>
      </c>
      <c r="P392">
        <v>500</v>
      </c>
      <c r="Q392" t="str">
        <f>IF(Table4[[#This Row],[Current Arrears + Debit]]&lt;=5000,"Less_than_5000","Greater_than_5000")</f>
        <v>Greater_than_5000</v>
      </c>
      <c r="R392" t="str">
        <f>IF(Table4[[#This Row],[Full Balance]]=Table4[[#This Row],[Current Arrears + Debit]],"OC","Active")</f>
        <v>OC</v>
      </c>
    </row>
    <row r="393" spans="1:18" x14ac:dyDescent="0.3">
      <c r="A393" t="s">
        <v>3666</v>
      </c>
      <c r="B393" t="s">
        <v>3527</v>
      </c>
      <c r="C393" t="s">
        <v>3667</v>
      </c>
      <c r="D393" t="s">
        <v>5207</v>
      </c>
      <c r="E393" t="s">
        <v>17</v>
      </c>
      <c r="F393" t="s">
        <v>3675</v>
      </c>
      <c r="G393" s="5">
        <v>25000</v>
      </c>
      <c r="H393" s="5">
        <v>1750</v>
      </c>
      <c r="I393" s="5">
        <v>35000</v>
      </c>
      <c r="J393">
        <v>15.69</v>
      </c>
      <c r="K393" s="5">
        <v>12450</v>
      </c>
      <c r="L393" s="5">
        <v>35000</v>
      </c>
      <c r="M393" s="5">
        <v>22550</v>
      </c>
      <c r="N393" s="5">
        <v>12450</v>
      </c>
      <c r="O393" t="s">
        <v>866</v>
      </c>
      <c r="P393" s="5">
        <v>1000</v>
      </c>
      <c r="Q393" t="str">
        <f>IF(Table4[[#This Row],[Current Arrears + Debit]]&lt;=5000,"Less_than_5000","Greater_than_5000")</f>
        <v>Greater_than_5000</v>
      </c>
      <c r="R393" t="str">
        <f>IF(Table4[[#This Row],[Full Balance]]=Table4[[#This Row],[Current Arrears + Debit]],"OC","Active")</f>
        <v>OC</v>
      </c>
    </row>
    <row r="394" spans="1:18" x14ac:dyDescent="0.3">
      <c r="A394" t="s">
        <v>3676</v>
      </c>
      <c r="B394" t="s">
        <v>3677</v>
      </c>
      <c r="C394" t="s">
        <v>3678</v>
      </c>
      <c r="D394" t="s">
        <v>5208</v>
      </c>
      <c r="E394" t="s">
        <v>18</v>
      </c>
      <c r="F394" t="s">
        <v>3675</v>
      </c>
      <c r="G394" s="5">
        <v>25000</v>
      </c>
      <c r="H394" s="5">
        <v>1750</v>
      </c>
      <c r="I394" s="5">
        <v>35000</v>
      </c>
      <c r="J394">
        <v>15.43</v>
      </c>
      <c r="K394" s="5">
        <v>12000</v>
      </c>
      <c r="L394" s="5">
        <v>35000</v>
      </c>
      <c r="M394" s="5">
        <v>23000</v>
      </c>
      <c r="N394" s="5">
        <v>12000</v>
      </c>
      <c r="O394" t="s">
        <v>3685</v>
      </c>
      <c r="P394" s="5">
        <v>1500</v>
      </c>
      <c r="Q394" t="str">
        <f>IF(Table4[[#This Row],[Current Arrears + Debit]]&lt;=5000,"Less_than_5000","Greater_than_5000")</f>
        <v>Greater_than_5000</v>
      </c>
      <c r="R394" t="str">
        <f>IF(Table4[[#This Row],[Full Balance]]=Table4[[#This Row],[Current Arrears + Debit]],"OC","Active")</f>
        <v>OC</v>
      </c>
    </row>
    <row r="395" spans="1:18" x14ac:dyDescent="0.3">
      <c r="A395" t="s">
        <v>3686</v>
      </c>
      <c r="B395" t="s">
        <v>3687</v>
      </c>
      <c r="C395" t="s">
        <v>3688</v>
      </c>
      <c r="D395" t="s">
        <v>5209</v>
      </c>
      <c r="E395" t="s">
        <v>21</v>
      </c>
      <c r="F395" t="s">
        <v>3675</v>
      </c>
      <c r="G395" s="5">
        <v>30000</v>
      </c>
      <c r="H395" s="5">
        <v>2100</v>
      </c>
      <c r="I395" s="5">
        <v>42000</v>
      </c>
      <c r="J395">
        <v>17.95</v>
      </c>
      <c r="K395" s="5">
        <v>19400</v>
      </c>
      <c r="L395" s="5">
        <v>42000</v>
      </c>
      <c r="M395" s="5">
        <v>22600</v>
      </c>
      <c r="N395" s="5">
        <v>19400</v>
      </c>
      <c r="O395" t="s">
        <v>3696</v>
      </c>
      <c r="P395" s="5">
        <v>2300</v>
      </c>
      <c r="Q395" t="str">
        <f>IF(Table4[[#This Row],[Current Arrears + Debit]]&lt;=5000,"Less_than_5000","Greater_than_5000")</f>
        <v>Greater_than_5000</v>
      </c>
      <c r="R395" t="str">
        <f>IF(Table4[[#This Row],[Full Balance]]=Table4[[#This Row],[Current Arrears + Debit]],"OC","Active")</f>
        <v>OC</v>
      </c>
    </row>
    <row r="396" spans="1:18" x14ac:dyDescent="0.3">
      <c r="A396" t="s">
        <v>3697</v>
      </c>
      <c r="B396" t="s">
        <v>3698</v>
      </c>
      <c r="C396" t="s">
        <v>3699</v>
      </c>
      <c r="D396" t="s">
        <v>5210</v>
      </c>
      <c r="E396" t="s">
        <v>12</v>
      </c>
      <c r="F396" t="s">
        <v>2352</v>
      </c>
      <c r="G396" s="5">
        <v>25000</v>
      </c>
      <c r="H396" s="5">
        <v>1719</v>
      </c>
      <c r="I396" s="5">
        <v>34400</v>
      </c>
      <c r="J396">
        <v>10.17</v>
      </c>
      <c r="K396" s="5">
        <v>2250</v>
      </c>
      <c r="L396" s="5">
        <v>34400</v>
      </c>
      <c r="M396" s="5">
        <v>32150</v>
      </c>
      <c r="N396" s="5">
        <v>2250</v>
      </c>
      <c r="O396" t="s">
        <v>3398</v>
      </c>
      <c r="P396" s="5">
        <v>1500</v>
      </c>
      <c r="Q396" t="str">
        <f>IF(Table4[[#This Row],[Current Arrears + Debit]]&lt;=5000,"Less_than_5000","Greater_than_5000")</f>
        <v>Less_than_5000</v>
      </c>
      <c r="R396" t="str">
        <f>IF(Table4[[#This Row],[Full Balance]]=Table4[[#This Row],[Current Arrears + Debit]],"OC","Active")</f>
        <v>OC</v>
      </c>
    </row>
    <row r="397" spans="1:18" x14ac:dyDescent="0.3">
      <c r="A397" t="s">
        <v>3706</v>
      </c>
      <c r="B397" t="s">
        <v>3707</v>
      </c>
      <c r="C397" t="s">
        <v>3708</v>
      </c>
      <c r="D397" t="s">
        <v>5211</v>
      </c>
      <c r="E397" t="s">
        <v>12</v>
      </c>
      <c r="F397" t="s">
        <v>3715</v>
      </c>
      <c r="G397" s="5">
        <v>25000</v>
      </c>
      <c r="H397" s="5">
        <v>1750</v>
      </c>
      <c r="I397" s="5">
        <v>35000</v>
      </c>
      <c r="J397">
        <v>10.43</v>
      </c>
      <c r="K397" s="5">
        <v>4750</v>
      </c>
      <c r="L397" s="5">
        <v>35000</v>
      </c>
      <c r="M397" s="5">
        <v>30250</v>
      </c>
      <c r="N397" s="5">
        <v>4750</v>
      </c>
      <c r="O397" t="s">
        <v>2694</v>
      </c>
      <c r="P397" s="5">
        <v>1750</v>
      </c>
      <c r="Q397" t="str">
        <f>IF(Table4[[#This Row],[Current Arrears + Debit]]&lt;=5000,"Less_than_5000","Greater_than_5000")</f>
        <v>Less_than_5000</v>
      </c>
      <c r="R397" t="str">
        <f>IF(Table4[[#This Row],[Full Balance]]=Table4[[#This Row],[Current Arrears + Debit]],"OC","Active")</f>
        <v>OC</v>
      </c>
    </row>
    <row r="398" spans="1:18" x14ac:dyDescent="0.3">
      <c r="A398" t="s">
        <v>3716</v>
      </c>
      <c r="B398" t="s">
        <v>3717</v>
      </c>
      <c r="C398" t="s">
        <v>3718</v>
      </c>
      <c r="D398" t="s">
        <v>5212</v>
      </c>
      <c r="E398" t="s">
        <v>17</v>
      </c>
      <c r="F398" t="s">
        <v>3715</v>
      </c>
      <c r="G398" s="5">
        <v>25000</v>
      </c>
      <c r="H398" s="5">
        <v>1750</v>
      </c>
      <c r="I398" s="5">
        <v>35000</v>
      </c>
      <c r="J398">
        <v>11.26</v>
      </c>
      <c r="K398" s="5">
        <v>6450</v>
      </c>
      <c r="L398" s="5">
        <v>35000</v>
      </c>
      <c r="M398" s="5">
        <v>28550</v>
      </c>
      <c r="N398" s="5">
        <v>6450</v>
      </c>
      <c r="O398" t="s">
        <v>2583</v>
      </c>
      <c r="P398" s="5">
        <v>2000</v>
      </c>
      <c r="Q398" t="str">
        <f>IF(Table4[[#This Row],[Current Arrears + Debit]]&lt;=5000,"Less_than_5000","Greater_than_5000")</f>
        <v>Greater_than_5000</v>
      </c>
      <c r="R398" t="str">
        <f>IF(Table4[[#This Row],[Full Balance]]=Table4[[#This Row],[Current Arrears + Debit]],"OC","Active")</f>
        <v>OC</v>
      </c>
    </row>
    <row r="399" spans="1:18" x14ac:dyDescent="0.3">
      <c r="A399" t="s">
        <v>3720</v>
      </c>
      <c r="B399" t="s">
        <v>3687</v>
      </c>
      <c r="C399" t="s">
        <v>3721</v>
      </c>
      <c r="D399" t="s">
        <v>5213</v>
      </c>
      <c r="E399" t="s">
        <v>21</v>
      </c>
      <c r="F399" t="s">
        <v>3729</v>
      </c>
      <c r="G399" s="5">
        <v>20000</v>
      </c>
      <c r="H399" s="5">
        <v>1625</v>
      </c>
      <c r="I399" s="5">
        <v>26000</v>
      </c>
      <c r="J399">
        <v>15.53</v>
      </c>
      <c r="K399" s="5">
        <v>6200</v>
      </c>
      <c r="L399" s="5">
        <v>26000</v>
      </c>
      <c r="M399" s="5">
        <v>19800</v>
      </c>
      <c r="N399" s="5">
        <v>6200</v>
      </c>
      <c r="O399" t="s">
        <v>3730</v>
      </c>
      <c r="P399" s="5">
        <v>1650</v>
      </c>
      <c r="Q399" t="str">
        <f>IF(Table4[[#This Row],[Current Arrears + Debit]]&lt;=5000,"Less_than_5000","Greater_than_5000")</f>
        <v>Greater_than_5000</v>
      </c>
      <c r="R399" t="str">
        <f>IF(Table4[[#This Row],[Full Balance]]=Table4[[#This Row],[Current Arrears + Debit]],"OC","Active")</f>
        <v>OC</v>
      </c>
    </row>
    <row r="400" spans="1:18" x14ac:dyDescent="0.3">
      <c r="A400" t="s">
        <v>3731</v>
      </c>
      <c r="B400" t="s">
        <v>3687</v>
      </c>
      <c r="C400" t="s">
        <v>3732</v>
      </c>
      <c r="D400" t="s">
        <v>5214</v>
      </c>
      <c r="E400" t="s">
        <v>21</v>
      </c>
      <c r="F400" t="s">
        <v>3729</v>
      </c>
      <c r="G400" s="5">
        <v>20000</v>
      </c>
      <c r="H400" s="5">
        <v>1625</v>
      </c>
      <c r="I400" s="5">
        <v>26000</v>
      </c>
      <c r="J400">
        <v>15.53</v>
      </c>
      <c r="K400" s="5">
        <v>6200</v>
      </c>
      <c r="L400" s="5">
        <v>26000</v>
      </c>
      <c r="M400" s="5">
        <v>19800</v>
      </c>
      <c r="N400" s="5">
        <v>6200</v>
      </c>
      <c r="O400" t="s">
        <v>3730</v>
      </c>
      <c r="P400" s="5">
        <v>1650</v>
      </c>
      <c r="Q400" t="str">
        <f>IF(Table4[[#This Row],[Current Arrears + Debit]]&lt;=5000,"Less_than_5000","Greater_than_5000")</f>
        <v>Greater_than_5000</v>
      </c>
      <c r="R400" t="str">
        <f>IF(Table4[[#This Row],[Full Balance]]=Table4[[#This Row],[Current Arrears + Debit]],"OC","Active")</f>
        <v>OC</v>
      </c>
    </row>
    <row r="401" spans="1:18" x14ac:dyDescent="0.3">
      <c r="A401" t="s">
        <v>3739</v>
      </c>
      <c r="B401" t="s">
        <v>3657</v>
      </c>
      <c r="C401" t="s">
        <v>3740</v>
      </c>
      <c r="D401" t="s">
        <v>5215</v>
      </c>
      <c r="E401" t="s">
        <v>20</v>
      </c>
      <c r="F401" t="s">
        <v>3729</v>
      </c>
      <c r="G401" s="5">
        <v>20000</v>
      </c>
      <c r="H401" s="5">
        <v>1625</v>
      </c>
      <c r="I401" s="5">
        <v>26000</v>
      </c>
      <c r="J401">
        <v>12.83</v>
      </c>
      <c r="K401" s="5">
        <v>1810</v>
      </c>
      <c r="L401" s="5">
        <v>26000</v>
      </c>
      <c r="M401" s="5">
        <v>24190</v>
      </c>
      <c r="N401" s="5">
        <v>1810</v>
      </c>
      <c r="O401" t="s">
        <v>697</v>
      </c>
      <c r="P401">
        <v>500</v>
      </c>
      <c r="Q401" t="str">
        <f>IF(Table4[[#This Row],[Current Arrears + Debit]]&lt;=5000,"Less_than_5000","Greater_than_5000")</f>
        <v>Less_than_5000</v>
      </c>
      <c r="R401" t="str">
        <f>IF(Table4[[#This Row],[Full Balance]]=Table4[[#This Row],[Current Arrears + Debit]],"OC","Active")</f>
        <v>OC</v>
      </c>
    </row>
    <row r="402" spans="1:18" x14ac:dyDescent="0.3">
      <c r="A402" t="s">
        <v>3747</v>
      </c>
      <c r="B402" t="s">
        <v>1690</v>
      </c>
      <c r="C402" t="s">
        <v>3748</v>
      </c>
      <c r="D402" t="s">
        <v>5216</v>
      </c>
      <c r="E402" t="s">
        <v>12</v>
      </c>
      <c r="F402" t="s">
        <v>2901</v>
      </c>
      <c r="G402" s="5">
        <v>25000</v>
      </c>
      <c r="H402" s="5">
        <v>1750</v>
      </c>
      <c r="I402" s="5">
        <v>35000</v>
      </c>
      <c r="J402">
        <v>14.29</v>
      </c>
      <c r="K402" s="5">
        <v>11250</v>
      </c>
      <c r="L402" s="5">
        <v>35000</v>
      </c>
      <c r="M402" s="5">
        <v>23750</v>
      </c>
      <c r="N402" s="5">
        <v>11250</v>
      </c>
      <c r="O402" t="s">
        <v>3398</v>
      </c>
      <c r="P402" s="5">
        <v>2000</v>
      </c>
      <c r="Q402" t="str">
        <f>IF(Table4[[#This Row],[Current Arrears + Debit]]&lt;=5000,"Less_than_5000","Greater_than_5000")</f>
        <v>Greater_than_5000</v>
      </c>
      <c r="R402" t="str">
        <f>IF(Table4[[#This Row],[Full Balance]]=Table4[[#This Row],[Current Arrears + Debit]],"OC","Active")</f>
        <v>OC</v>
      </c>
    </row>
    <row r="403" spans="1:18" x14ac:dyDescent="0.3">
      <c r="A403" t="s">
        <v>3756</v>
      </c>
      <c r="B403" t="s">
        <v>1690</v>
      </c>
      <c r="C403" t="s">
        <v>3757</v>
      </c>
      <c r="D403" t="s">
        <v>5217</v>
      </c>
      <c r="E403" t="s">
        <v>12</v>
      </c>
      <c r="F403" t="s">
        <v>2901</v>
      </c>
      <c r="G403" s="5">
        <v>25000</v>
      </c>
      <c r="H403" s="5">
        <v>1750</v>
      </c>
      <c r="I403" s="5">
        <v>35000</v>
      </c>
      <c r="J403">
        <v>19</v>
      </c>
      <c r="K403" s="5">
        <v>19500</v>
      </c>
      <c r="L403" s="5">
        <v>35000</v>
      </c>
      <c r="M403" s="5">
        <v>15500</v>
      </c>
      <c r="N403" s="5">
        <v>19500</v>
      </c>
      <c r="O403" t="s">
        <v>1833</v>
      </c>
      <c r="P403" s="5">
        <v>2000</v>
      </c>
      <c r="Q403" t="str">
        <f>IF(Table4[[#This Row],[Current Arrears + Debit]]&lt;=5000,"Less_than_5000","Greater_than_5000")</f>
        <v>Greater_than_5000</v>
      </c>
      <c r="R403" t="str">
        <f>IF(Table4[[#This Row],[Full Balance]]=Table4[[#This Row],[Current Arrears + Debit]],"OC","Active")</f>
        <v>OC</v>
      </c>
    </row>
    <row r="404" spans="1:18" x14ac:dyDescent="0.3">
      <c r="A404" t="s">
        <v>3764</v>
      </c>
      <c r="B404" t="s">
        <v>3467</v>
      </c>
      <c r="C404" t="s">
        <v>3765</v>
      </c>
      <c r="D404" t="s">
        <v>5218</v>
      </c>
      <c r="E404" t="s">
        <v>5</v>
      </c>
      <c r="F404" t="s">
        <v>3729</v>
      </c>
      <c r="G404" s="5">
        <v>25000</v>
      </c>
      <c r="H404" s="5">
        <v>2063</v>
      </c>
      <c r="I404" s="5">
        <v>33000</v>
      </c>
      <c r="J404">
        <v>13.65</v>
      </c>
      <c r="K404" s="5">
        <v>3700</v>
      </c>
      <c r="L404" s="5">
        <v>33000</v>
      </c>
      <c r="M404" s="5">
        <v>29300</v>
      </c>
      <c r="N404" s="5">
        <v>3700</v>
      </c>
      <c r="O404" t="s">
        <v>3107</v>
      </c>
      <c r="P404" s="5">
        <v>2000</v>
      </c>
      <c r="Q404" t="str">
        <f>IF(Table4[[#This Row],[Current Arrears + Debit]]&lt;=5000,"Less_than_5000","Greater_than_5000")</f>
        <v>Less_than_5000</v>
      </c>
      <c r="R404" t="str">
        <f>IF(Table4[[#This Row],[Full Balance]]=Table4[[#This Row],[Current Arrears + Debit]],"OC","Active")</f>
        <v>OC</v>
      </c>
    </row>
    <row r="405" spans="1:18" x14ac:dyDescent="0.3">
      <c r="A405" t="s">
        <v>3771</v>
      </c>
      <c r="B405" t="s">
        <v>3144</v>
      </c>
      <c r="C405" t="s">
        <v>3772</v>
      </c>
      <c r="D405" t="s">
        <v>5219</v>
      </c>
      <c r="E405" t="s">
        <v>21</v>
      </c>
      <c r="F405" t="s">
        <v>3729</v>
      </c>
      <c r="G405" s="5">
        <v>25000</v>
      </c>
      <c r="H405" s="5">
        <v>1750</v>
      </c>
      <c r="I405" s="5">
        <v>35000</v>
      </c>
      <c r="J405">
        <v>19.43</v>
      </c>
      <c r="K405" s="5">
        <v>20500</v>
      </c>
      <c r="L405" s="5">
        <v>35000</v>
      </c>
      <c r="M405" s="5">
        <v>14500</v>
      </c>
      <c r="N405" s="5">
        <v>20500</v>
      </c>
      <c r="O405" t="s">
        <v>2320</v>
      </c>
      <c r="P405">
        <v>500</v>
      </c>
      <c r="Q405" t="str">
        <f>IF(Table4[[#This Row],[Current Arrears + Debit]]&lt;=5000,"Less_than_5000","Greater_than_5000")</f>
        <v>Greater_than_5000</v>
      </c>
      <c r="R405" t="str">
        <f>IF(Table4[[#This Row],[Full Balance]]=Table4[[#This Row],[Current Arrears + Debit]],"OC","Active")</f>
        <v>OC</v>
      </c>
    </row>
    <row r="406" spans="1:18" x14ac:dyDescent="0.3">
      <c r="A406" t="s">
        <v>3780</v>
      </c>
      <c r="B406" t="s">
        <v>1690</v>
      </c>
      <c r="C406" t="s">
        <v>3781</v>
      </c>
      <c r="D406" t="s">
        <v>5220</v>
      </c>
      <c r="E406" t="s">
        <v>35</v>
      </c>
      <c r="F406" t="s">
        <v>3789</v>
      </c>
      <c r="G406" s="5">
        <v>40000</v>
      </c>
      <c r="H406" s="5">
        <v>2467</v>
      </c>
      <c r="I406" s="5">
        <v>59200</v>
      </c>
      <c r="J406">
        <v>6.54</v>
      </c>
      <c r="K406" s="5">
        <v>9790</v>
      </c>
      <c r="L406" s="5">
        <v>59200</v>
      </c>
      <c r="M406" s="5">
        <v>49410</v>
      </c>
      <c r="N406" s="5">
        <v>9790</v>
      </c>
      <c r="O406" t="s">
        <v>3790</v>
      </c>
      <c r="P406" s="5">
        <v>2500</v>
      </c>
      <c r="Q406" t="str">
        <f>IF(Table4[[#This Row],[Current Arrears + Debit]]&lt;=5000,"Less_than_5000","Greater_than_5000")</f>
        <v>Greater_than_5000</v>
      </c>
      <c r="R406" t="str">
        <f>IF(Table4[[#This Row],[Full Balance]]=Table4[[#This Row],[Current Arrears + Debit]],"OC","Active")</f>
        <v>OC</v>
      </c>
    </row>
    <row r="407" spans="1:18" x14ac:dyDescent="0.3">
      <c r="A407" t="s">
        <v>3791</v>
      </c>
      <c r="B407" t="s">
        <v>3677</v>
      </c>
      <c r="C407" t="s">
        <v>3792</v>
      </c>
      <c r="D407" t="s">
        <v>5221</v>
      </c>
      <c r="E407" t="s">
        <v>18</v>
      </c>
      <c r="F407" t="s">
        <v>3800</v>
      </c>
      <c r="G407" s="5">
        <v>25000</v>
      </c>
      <c r="H407" s="5">
        <v>1750</v>
      </c>
      <c r="I407" s="5">
        <v>35000</v>
      </c>
      <c r="J407">
        <v>10</v>
      </c>
      <c r="K407" s="5">
        <v>6000</v>
      </c>
      <c r="L407" s="5">
        <v>35000</v>
      </c>
      <c r="M407" s="5">
        <v>29000</v>
      </c>
      <c r="N407" s="5">
        <v>6000</v>
      </c>
      <c r="O407" t="s">
        <v>3597</v>
      </c>
      <c r="P407" s="5">
        <v>2000</v>
      </c>
      <c r="Q407" t="str">
        <f>IF(Table4[[#This Row],[Current Arrears + Debit]]&lt;=5000,"Less_than_5000","Greater_than_5000")</f>
        <v>Greater_than_5000</v>
      </c>
      <c r="R407" t="str">
        <f>IF(Table4[[#This Row],[Full Balance]]=Table4[[#This Row],[Current Arrears + Debit]],"OC","Active")</f>
        <v>OC</v>
      </c>
    </row>
    <row r="408" spans="1:18" x14ac:dyDescent="0.3">
      <c r="A408" t="s">
        <v>3801</v>
      </c>
      <c r="B408" t="s">
        <v>2992</v>
      </c>
      <c r="C408" t="s">
        <v>3802</v>
      </c>
      <c r="D408" t="s">
        <v>5222</v>
      </c>
      <c r="E408" t="s">
        <v>35</v>
      </c>
      <c r="F408" t="s">
        <v>3789</v>
      </c>
      <c r="G408" s="5">
        <v>40000</v>
      </c>
      <c r="H408" s="5">
        <v>2467</v>
      </c>
      <c r="I408" s="5">
        <v>59200</v>
      </c>
      <c r="J408">
        <v>11.43</v>
      </c>
      <c r="K408" s="5">
        <v>21850</v>
      </c>
      <c r="L408" s="5">
        <v>59200</v>
      </c>
      <c r="M408" s="5">
        <v>37350</v>
      </c>
      <c r="N408" s="5">
        <v>21850</v>
      </c>
      <c r="O408" t="s">
        <v>2519</v>
      </c>
      <c r="P408" s="5">
        <v>10000</v>
      </c>
      <c r="Q408" t="str">
        <f>IF(Table4[[#This Row],[Current Arrears + Debit]]&lt;=5000,"Less_than_5000","Greater_than_5000")</f>
        <v>Greater_than_5000</v>
      </c>
      <c r="R408" t="str">
        <f>IF(Table4[[#This Row],[Full Balance]]=Table4[[#This Row],[Current Arrears + Debit]],"OC","Active")</f>
        <v>OC</v>
      </c>
    </row>
    <row r="409" spans="1:18" x14ac:dyDescent="0.3">
      <c r="A409" t="s">
        <v>3808</v>
      </c>
      <c r="B409" t="s">
        <v>3351</v>
      </c>
      <c r="C409" t="s">
        <v>3809</v>
      </c>
      <c r="D409" t="s">
        <v>5223</v>
      </c>
      <c r="E409" t="s">
        <v>18</v>
      </c>
      <c r="F409" t="s">
        <v>3800</v>
      </c>
      <c r="G409" s="5">
        <v>25000</v>
      </c>
      <c r="H409" s="5">
        <v>1750</v>
      </c>
      <c r="I409" s="5">
        <v>35000</v>
      </c>
      <c r="J409">
        <v>9.43</v>
      </c>
      <c r="K409" s="5">
        <v>4500</v>
      </c>
      <c r="L409" s="5">
        <v>35000</v>
      </c>
      <c r="M409" s="5">
        <v>30500</v>
      </c>
      <c r="N409" s="5">
        <v>4500</v>
      </c>
      <c r="O409" t="s">
        <v>3817</v>
      </c>
      <c r="P409" s="5">
        <v>3000</v>
      </c>
      <c r="Q409" t="str">
        <f>IF(Table4[[#This Row],[Current Arrears + Debit]]&lt;=5000,"Less_than_5000","Greater_than_5000")</f>
        <v>Less_than_5000</v>
      </c>
      <c r="R409" t="str">
        <f>IF(Table4[[#This Row],[Full Balance]]=Table4[[#This Row],[Current Arrears + Debit]],"OC","Active")</f>
        <v>OC</v>
      </c>
    </row>
    <row r="410" spans="1:18" x14ac:dyDescent="0.3">
      <c r="A410" t="s">
        <v>3818</v>
      </c>
      <c r="B410" t="s">
        <v>3819</v>
      </c>
      <c r="C410" t="s">
        <v>3820</v>
      </c>
      <c r="D410" t="s">
        <v>5224</v>
      </c>
      <c r="E410" t="s">
        <v>20</v>
      </c>
      <c r="F410" t="s">
        <v>3825</v>
      </c>
      <c r="G410" s="5">
        <v>25000</v>
      </c>
      <c r="H410" s="5">
        <v>1750</v>
      </c>
      <c r="I410" s="5">
        <v>35000</v>
      </c>
      <c r="J410">
        <v>12.31</v>
      </c>
      <c r="K410" s="5">
        <v>9800</v>
      </c>
      <c r="L410" s="5">
        <v>35000</v>
      </c>
      <c r="M410" s="5">
        <v>25200</v>
      </c>
      <c r="N410" s="5">
        <v>9800</v>
      </c>
      <c r="O410" t="s">
        <v>977</v>
      </c>
      <c r="P410">
        <v>500</v>
      </c>
      <c r="Q410" t="str">
        <f>IF(Table4[[#This Row],[Current Arrears + Debit]]&lt;=5000,"Less_than_5000","Greater_than_5000")</f>
        <v>Greater_than_5000</v>
      </c>
      <c r="R410" t="str">
        <f>IF(Table4[[#This Row],[Full Balance]]=Table4[[#This Row],[Current Arrears + Debit]],"OC","Active")</f>
        <v>OC</v>
      </c>
    </row>
    <row r="411" spans="1:18" x14ac:dyDescent="0.3">
      <c r="A411" t="s">
        <v>3826</v>
      </c>
      <c r="B411" t="s">
        <v>3819</v>
      </c>
      <c r="C411" t="s">
        <v>3827</v>
      </c>
      <c r="D411" t="s">
        <v>5225</v>
      </c>
      <c r="E411" t="s">
        <v>20</v>
      </c>
      <c r="F411" t="s">
        <v>3825</v>
      </c>
      <c r="G411" s="5">
        <v>25000</v>
      </c>
      <c r="H411" s="5">
        <v>1750</v>
      </c>
      <c r="I411" s="5">
        <v>35000</v>
      </c>
      <c r="J411">
        <v>8.8000000000000007</v>
      </c>
      <c r="K411" s="5">
        <v>3650</v>
      </c>
      <c r="L411" s="5">
        <v>35000</v>
      </c>
      <c r="M411" s="5">
        <v>31350</v>
      </c>
      <c r="N411" s="5">
        <v>3650</v>
      </c>
      <c r="O411" t="s">
        <v>2320</v>
      </c>
      <c r="P411" s="5">
        <v>1000</v>
      </c>
      <c r="Q411" t="str">
        <f>IF(Table4[[#This Row],[Current Arrears + Debit]]&lt;=5000,"Less_than_5000","Greater_than_5000")</f>
        <v>Less_than_5000</v>
      </c>
      <c r="R411" t="str">
        <f>IF(Table4[[#This Row],[Full Balance]]=Table4[[#This Row],[Current Arrears + Debit]],"OC","Active")</f>
        <v>OC</v>
      </c>
    </row>
    <row r="412" spans="1:18" x14ac:dyDescent="0.3">
      <c r="A412" t="s">
        <v>3833</v>
      </c>
      <c r="B412" t="s">
        <v>3467</v>
      </c>
      <c r="C412" t="s">
        <v>3834</v>
      </c>
      <c r="D412" t="s">
        <v>5226</v>
      </c>
      <c r="E412" t="s">
        <v>5</v>
      </c>
      <c r="F412" t="s">
        <v>3800</v>
      </c>
      <c r="G412" s="5">
        <v>30000</v>
      </c>
      <c r="H412" s="5">
        <v>2100</v>
      </c>
      <c r="I412" s="5">
        <v>42000</v>
      </c>
      <c r="J412">
        <v>21.86</v>
      </c>
      <c r="K412" s="5">
        <v>31500</v>
      </c>
      <c r="L412" s="5">
        <v>42000</v>
      </c>
      <c r="M412" s="5">
        <v>10500</v>
      </c>
      <c r="N412" s="5">
        <v>31500</v>
      </c>
      <c r="O412" t="s">
        <v>2882</v>
      </c>
      <c r="P412" s="5">
        <v>2100</v>
      </c>
      <c r="Q412" t="str">
        <f>IF(Table4[[#This Row],[Current Arrears + Debit]]&lt;=5000,"Less_than_5000","Greater_than_5000")</f>
        <v>Greater_than_5000</v>
      </c>
      <c r="R412" t="str">
        <f>IF(Table4[[#This Row],[Full Balance]]=Table4[[#This Row],[Current Arrears + Debit]],"OC","Active")</f>
        <v>OC</v>
      </c>
    </row>
    <row r="413" spans="1:18" x14ac:dyDescent="0.3">
      <c r="A413" t="s">
        <v>3841</v>
      </c>
      <c r="B413" t="s">
        <v>3842</v>
      </c>
      <c r="C413" t="s">
        <v>3843</v>
      </c>
      <c r="D413" t="s">
        <v>5227</v>
      </c>
      <c r="E413" t="s">
        <v>21</v>
      </c>
      <c r="F413" t="s">
        <v>3800</v>
      </c>
      <c r="G413" s="5">
        <v>25000</v>
      </c>
      <c r="H413" s="5">
        <v>1750</v>
      </c>
      <c r="I413" s="5">
        <v>35000</v>
      </c>
      <c r="J413">
        <v>12.8</v>
      </c>
      <c r="K413" s="5">
        <v>10900</v>
      </c>
      <c r="L413" s="5">
        <v>35000</v>
      </c>
      <c r="M413" s="5">
        <v>24100</v>
      </c>
      <c r="N413" s="5">
        <v>10900</v>
      </c>
      <c r="O413" t="s">
        <v>2519</v>
      </c>
      <c r="P413" s="5">
        <v>1750</v>
      </c>
      <c r="Q413" t="str">
        <f>IF(Table4[[#This Row],[Current Arrears + Debit]]&lt;=5000,"Less_than_5000","Greater_than_5000")</f>
        <v>Greater_than_5000</v>
      </c>
      <c r="R413" t="str">
        <f>IF(Table4[[#This Row],[Full Balance]]=Table4[[#This Row],[Current Arrears + Debit]],"OC","Active")</f>
        <v>OC</v>
      </c>
    </row>
    <row r="414" spans="1:18" x14ac:dyDescent="0.3">
      <c r="A414" t="s">
        <v>3850</v>
      </c>
      <c r="B414" t="s">
        <v>3707</v>
      </c>
      <c r="C414" t="s">
        <v>3851</v>
      </c>
      <c r="D414" t="s">
        <v>5228</v>
      </c>
      <c r="E414" t="s">
        <v>12</v>
      </c>
      <c r="F414" t="s">
        <v>3800</v>
      </c>
      <c r="G414" s="5">
        <v>25000</v>
      </c>
      <c r="H414" s="5">
        <v>1750</v>
      </c>
      <c r="I414" s="5">
        <v>35000</v>
      </c>
      <c r="J414">
        <v>10.14</v>
      </c>
      <c r="K414" s="5">
        <v>6000</v>
      </c>
      <c r="L414" s="5">
        <v>35000</v>
      </c>
      <c r="M414" s="5">
        <v>29000</v>
      </c>
      <c r="N414" s="5">
        <v>6000</v>
      </c>
      <c r="O414" t="s">
        <v>3859</v>
      </c>
      <c r="P414" s="5">
        <v>3000</v>
      </c>
      <c r="Q414" t="str">
        <f>IF(Table4[[#This Row],[Current Arrears + Debit]]&lt;=5000,"Less_than_5000","Greater_than_5000")</f>
        <v>Greater_than_5000</v>
      </c>
      <c r="R414" t="str">
        <f>IF(Table4[[#This Row],[Full Balance]]=Table4[[#This Row],[Current Arrears + Debit]],"OC","Active")</f>
        <v>OC</v>
      </c>
    </row>
    <row r="415" spans="1:18" x14ac:dyDescent="0.3">
      <c r="A415" t="s">
        <v>3860</v>
      </c>
      <c r="B415" t="s">
        <v>3861</v>
      </c>
      <c r="C415" t="s">
        <v>3862</v>
      </c>
      <c r="D415" t="s">
        <v>5229</v>
      </c>
      <c r="E415" t="s">
        <v>26</v>
      </c>
      <c r="F415" t="s">
        <v>3800</v>
      </c>
      <c r="G415" s="5">
        <v>30000</v>
      </c>
      <c r="H415" s="5">
        <v>2100</v>
      </c>
      <c r="I415" s="5">
        <v>42000</v>
      </c>
      <c r="J415">
        <v>8.93</v>
      </c>
      <c r="K415" s="5">
        <v>4350</v>
      </c>
      <c r="L415" s="5">
        <v>42000</v>
      </c>
      <c r="M415" s="5">
        <v>37650</v>
      </c>
      <c r="N415" s="5">
        <v>4350</v>
      </c>
      <c r="O415" t="s">
        <v>1844</v>
      </c>
      <c r="P415" s="5">
        <v>1400</v>
      </c>
      <c r="Q415" t="str">
        <f>IF(Table4[[#This Row],[Current Arrears + Debit]]&lt;=5000,"Less_than_5000","Greater_than_5000")</f>
        <v>Less_than_5000</v>
      </c>
      <c r="R415" t="str">
        <f>IF(Table4[[#This Row],[Full Balance]]=Table4[[#This Row],[Current Arrears + Debit]],"OC","Active")</f>
        <v>OC</v>
      </c>
    </row>
    <row r="416" spans="1:18" x14ac:dyDescent="0.3">
      <c r="A416" t="s">
        <v>3870</v>
      </c>
      <c r="B416" t="s">
        <v>3451</v>
      </c>
      <c r="C416" t="s">
        <v>3871</v>
      </c>
      <c r="D416" t="s">
        <v>5230</v>
      </c>
      <c r="E416" t="s">
        <v>17</v>
      </c>
      <c r="F416" t="s">
        <v>3800</v>
      </c>
      <c r="G416" s="5">
        <v>30000</v>
      </c>
      <c r="H416" s="5">
        <v>2100</v>
      </c>
      <c r="I416" s="5">
        <v>42000</v>
      </c>
      <c r="J416">
        <v>9.7100000000000009</v>
      </c>
      <c r="K416" s="5">
        <v>6000</v>
      </c>
      <c r="L416" s="5">
        <v>42000</v>
      </c>
      <c r="M416" s="5">
        <v>36000</v>
      </c>
      <c r="N416" s="5">
        <v>6000</v>
      </c>
      <c r="O416" t="s">
        <v>866</v>
      </c>
      <c r="P416" s="5">
        <v>1000</v>
      </c>
      <c r="Q416" t="str">
        <f>IF(Table4[[#This Row],[Current Arrears + Debit]]&lt;=5000,"Less_than_5000","Greater_than_5000")</f>
        <v>Greater_than_5000</v>
      </c>
      <c r="R416" t="str">
        <f>IF(Table4[[#This Row],[Full Balance]]=Table4[[#This Row],[Current Arrears + Debit]],"OC","Active")</f>
        <v>OC</v>
      </c>
    </row>
    <row r="417" spans="1:18" x14ac:dyDescent="0.3">
      <c r="A417" t="s">
        <v>3878</v>
      </c>
      <c r="B417" t="s">
        <v>3879</v>
      </c>
      <c r="C417" t="s">
        <v>3880</v>
      </c>
      <c r="D417" t="s">
        <v>4822</v>
      </c>
      <c r="E417" t="s">
        <v>18</v>
      </c>
      <c r="F417" t="s">
        <v>3886</v>
      </c>
      <c r="G417" s="5">
        <v>25000</v>
      </c>
      <c r="H417" s="5">
        <v>1750</v>
      </c>
      <c r="I417" s="5">
        <v>35000</v>
      </c>
      <c r="J417">
        <v>5.29</v>
      </c>
      <c r="K417">
        <v>750</v>
      </c>
      <c r="L417" s="5">
        <v>35000</v>
      </c>
      <c r="M417" s="5">
        <v>34250</v>
      </c>
      <c r="N417">
        <v>750</v>
      </c>
      <c r="O417" t="s">
        <v>866</v>
      </c>
      <c r="P417" s="5">
        <v>2000</v>
      </c>
      <c r="Q417" t="str">
        <f>IF(Table4[[#This Row],[Current Arrears + Debit]]&lt;=5000,"Less_than_5000","Greater_than_5000")</f>
        <v>Less_than_5000</v>
      </c>
      <c r="R417" t="str">
        <f>IF(Table4[[#This Row],[Full Balance]]=Table4[[#This Row],[Current Arrears + Debit]],"OC","Active")</f>
        <v>OC</v>
      </c>
    </row>
    <row r="418" spans="1:18" x14ac:dyDescent="0.3">
      <c r="A418" t="s">
        <v>3887</v>
      </c>
      <c r="B418" t="s">
        <v>3170</v>
      </c>
      <c r="C418" t="s">
        <v>3888</v>
      </c>
      <c r="D418" t="s">
        <v>5231</v>
      </c>
      <c r="E418" t="s">
        <v>17</v>
      </c>
      <c r="F418" t="s">
        <v>3142</v>
      </c>
      <c r="G418" s="5">
        <v>40000</v>
      </c>
      <c r="H418" s="5">
        <v>2800</v>
      </c>
      <c r="I418" s="5">
        <v>56000</v>
      </c>
      <c r="J418">
        <v>12.82</v>
      </c>
      <c r="K418" s="5">
        <v>19900</v>
      </c>
      <c r="L418" s="5">
        <v>56000</v>
      </c>
      <c r="M418" s="5">
        <v>36100</v>
      </c>
      <c r="N418" s="5">
        <v>19900</v>
      </c>
      <c r="O418" t="s">
        <v>3696</v>
      </c>
      <c r="P418" s="5">
        <v>1000</v>
      </c>
      <c r="Q418" t="str">
        <f>IF(Table4[[#This Row],[Current Arrears + Debit]]&lt;=5000,"Less_than_5000","Greater_than_5000")</f>
        <v>Greater_than_5000</v>
      </c>
      <c r="R418" t="str">
        <f>IF(Table4[[#This Row],[Full Balance]]=Table4[[#This Row],[Current Arrears + Debit]],"OC","Active")</f>
        <v>OC</v>
      </c>
    </row>
    <row r="419" spans="1:18" x14ac:dyDescent="0.3">
      <c r="A419" t="s">
        <v>3894</v>
      </c>
      <c r="B419" t="s">
        <v>3895</v>
      </c>
      <c r="C419" t="s">
        <v>3896</v>
      </c>
      <c r="D419" t="s">
        <v>5232</v>
      </c>
      <c r="E419" t="s">
        <v>29</v>
      </c>
      <c r="F419" t="s">
        <v>2711</v>
      </c>
      <c r="G419" s="5">
        <v>40000</v>
      </c>
      <c r="H419" s="5">
        <v>2467</v>
      </c>
      <c r="I419" s="5">
        <v>59200</v>
      </c>
      <c r="J419">
        <v>12.19</v>
      </c>
      <c r="K419" s="5">
        <v>26200</v>
      </c>
      <c r="L419" s="5">
        <v>59200</v>
      </c>
      <c r="M419" s="5">
        <v>33000</v>
      </c>
      <c r="N419" s="5">
        <v>26200</v>
      </c>
      <c r="O419" t="s">
        <v>866</v>
      </c>
      <c r="P419" s="5">
        <v>2500</v>
      </c>
      <c r="Q419" t="str">
        <f>IF(Table4[[#This Row],[Current Arrears + Debit]]&lt;=5000,"Less_than_5000","Greater_than_5000")</f>
        <v>Greater_than_5000</v>
      </c>
      <c r="R419" t="str">
        <f>IF(Table4[[#This Row],[Full Balance]]=Table4[[#This Row],[Current Arrears + Debit]],"OC","Active")</f>
        <v>OC</v>
      </c>
    </row>
    <row r="420" spans="1:18" x14ac:dyDescent="0.3">
      <c r="A420" t="s">
        <v>3903</v>
      </c>
      <c r="B420" t="s">
        <v>3904</v>
      </c>
      <c r="C420" t="s">
        <v>3905</v>
      </c>
      <c r="D420" t="s">
        <v>5233</v>
      </c>
      <c r="E420" t="s">
        <v>14</v>
      </c>
      <c r="F420" t="s">
        <v>2711</v>
      </c>
      <c r="G420" s="5">
        <v>25000</v>
      </c>
      <c r="H420" s="5">
        <v>1750</v>
      </c>
      <c r="I420" s="5">
        <v>35000</v>
      </c>
      <c r="J420">
        <v>11.37</v>
      </c>
      <c r="K420" s="5">
        <v>10140</v>
      </c>
      <c r="L420" s="5">
        <v>35000</v>
      </c>
      <c r="M420" s="5">
        <v>24860</v>
      </c>
      <c r="N420" s="5">
        <v>10140</v>
      </c>
      <c r="O420" t="s">
        <v>3912</v>
      </c>
      <c r="P420" s="5">
        <v>1500</v>
      </c>
      <c r="Q420" t="str">
        <f>IF(Table4[[#This Row],[Current Arrears + Debit]]&lt;=5000,"Less_than_5000","Greater_than_5000")</f>
        <v>Greater_than_5000</v>
      </c>
      <c r="R420" t="str">
        <f>IF(Table4[[#This Row],[Full Balance]]=Table4[[#This Row],[Current Arrears + Debit]],"OC","Active")</f>
        <v>OC</v>
      </c>
    </row>
    <row r="421" spans="1:18" x14ac:dyDescent="0.3">
      <c r="A421" t="s">
        <v>3913</v>
      </c>
      <c r="B421" t="s">
        <v>3914</v>
      </c>
      <c r="C421" t="s">
        <v>3915</v>
      </c>
      <c r="D421" t="s">
        <v>5234</v>
      </c>
      <c r="E421" t="s">
        <v>29</v>
      </c>
      <c r="F421" t="s">
        <v>2266</v>
      </c>
      <c r="G421" s="5">
        <v>40000</v>
      </c>
      <c r="H421" s="5">
        <v>2467</v>
      </c>
      <c r="I421" s="5">
        <v>59200</v>
      </c>
      <c r="J421">
        <v>2.5499999999999998</v>
      </c>
      <c r="K421" s="5">
        <v>1700</v>
      </c>
      <c r="L421" s="5">
        <v>59200</v>
      </c>
      <c r="M421" s="5">
        <v>57500</v>
      </c>
      <c r="N421" s="5">
        <v>1700</v>
      </c>
      <c r="O421" t="s">
        <v>977</v>
      </c>
      <c r="P421" s="5">
        <v>10000</v>
      </c>
      <c r="Q421" t="str">
        <f>IF(Table4[[#This Row],[Current Arrears + Debit]]&lt;=5000,"Less_than_5000","Greater_than_5000")</f>
        <v>Less_than_5000</v>
      </c>
      <c r="R421" t="str">
        <f>IF(Table4[[#This Row],[Full Balance]]=Table4[[#This Row],[Current Arrears + Debit]],"OC","Active")</f>
        <v>OC</v>
      </c>
    </row>
    <row r="422" spans="1:18" x14ac:dyDescent="0.3">
      <c r="A422" t="s">
        <v>3921</v>
      </c>
      <c r="B422" t="s">
        <v>3707</v>
      </c>
      <c r="C422" t="s">
        <v>3922</v>
      </c>
      <c r="D422" t="s">
        <v>5235</v>
      </c>
      <c r="E422" t="s">
        <v>12</v>
      </c>
      <c r="F422" t="s">
        <v>3929</v>
      </c>
      <c r="G422" s="5">
        <v>25000</v>
      </c>
      <c r="H422" s="5">
        <v>1750</v>
      </c>
      <c r="I422" s="5">
        <v>35000</v>
      </c>
      <c r="J422">
        <v>14.29</v>
      </c>
      <c r="K422" s="5">
        <v>15000</v>
      </c>
      <c r="L422" s="5">
        <v>35000</v>
      </c>
      <c r="M422" s="5">
        <v>20000</v>
      </c>
      <c r="N422" s="5">
        <v>15000</v>
      </c>
      <c r="O422" t="s">
        <v>3930</v>
      </c>
      <c r="P422" s="5">
        <v>4000</v>
      </c>
      <c r="Q422" t="str">
        <f>IF(Table4[[#This Row],[Current Arrears + Debit]]&lt;=5000,"Less_than_5000","Greater_than_5000")</f>
        <v>Greater_than_5000</v>
      </c>
      <c r="R422" t="str">
        <f>IF(Table4[[#This Row],[Full Balance]]=Table4[[#This Row],[Current Arrears + Debit]],"OC","Active")</f>
        <v>OC</v>
      </c>
    </row>
    <row r="423" spans="1:18" x14ac:dyDescent="0.3">
      <c r="A423" t="s">
        <v>3931</v>
      </c>
      <c r="B423" t="s">
        <v>3819</v>
      </c>
      <c r="C423" t="s">
        <v>3932</v>
      </c>
      <c r="D423" t="s">
        <v>5236</v>
      </c>
      <c r="E423" t="s">
        <v>20</v>
      </c>
      <c r="F423" t="s">
        <v>3929</v>
      </c>
      <c r="G423" s="5">
        <v>30000</v>
      </c>
      <c r="H423" s="5">
        <v>2100</v>
      </c>
      <c r="I423" s="5">
        <v>42000</v>
      </c>
      <c r="J423">
        <v>12.86</v>
      </c>
      <c r="K423" s="5">
        <v>15000</v>
      </c>
      <c r="L423" s="5">
        <v>42000</v>
      </c>
      <c r="M423" s="5">
        <v>27000</v>
      </c>
      <c r="N423" s="5">
        <v>15000</v>
      </c>
      <c r="O423" t="s">
        <v>2320</v>
      </c>
      <c r="P423">
        <v>500</v>
      </c>
      <c r="Q423" t="str">
        <f>IF(Table4[[#This Row],[Current Arrears + Debit]]&lt;=5000,"Less_than_5000","Greater_than_5000")</f>
        <v>Greater_than_5000</v>
      </c>
      <c r="R423" t="str">
        <f>IF(Table4[[#This Row],[Full Balance]]=Table4[[#This Row],[Current Arrears + Debit]],"OC","Active")</f>
        <v>OC</v>
      </c>
    </row>
    <row r="424" spans="1:18" x14ac:dyDescent="0.3">
      <c r="A424" t="s">
        <v>3940</v>
      </c>
      <c r="B424" t="s">
        <v>3941</v>
      </c>
      <c r="C424" t="s">
        <v>3942</v>
      </c>
      <c r="D424" t="s">
        <v>5237</v>
      </c>
      <c r="E424" t="s">
        <v>10</v>
      </c>
      <c r="F424" t="s">
        <v>3949</v>
      </c>
      <c r="G424" s="5">
        <v>20000</v>
      </c>
      <c r="H424" s="5">
        <v>1625</v>
      </c>
      <c r="I424" s="5">
        <v>26000</v>
      </c>
      <c r="J424">
        <v>12.55</v>
      </c>
      <c r="K424" s="5">
        <v>4615</v>
      </c>
      <c r="L424" s="5">
        <v>26000</v>
      </c>
      <c r="M424" s="5">
        <v>21385</v>
      </c>
      <c r="N424" s="5">
        <v>4615</v>
      </c>
      <c r="O424" t="s">
        <v>2892</v>
      </c>
      <c r="P424" s="5">
        <v>1700</v>
      </c>
      <c r="Q424" t="str">
        <f>IF(Table4[[#This Row],[Current Arrears + Debit]]&lt;=5000,"Less_than_5000","Greater_than_5000")</f>
        <v>Less_than_5000</v>
      </c>
      <c r="R424" t="str">
        <f>IF(Table4[[#This Row],[Full Balance]]=Table4[[#This Row],[Current Arrears + Debit]],"OC","Active")</f>
        <v>OC</v>
      </c>
    </row>
    <row r="425" spans="1:18" x14ac:dyDescent="0.3">
      <c r="A425" t="s">
        <v>3950</v>
      </c>
      <c r="B425" t="s">
        <v>3951</v>
      </c>
      <c r="C425" t="s">
        <v>3952</v>
      </c>
      <c r="D425" t="s">
        <v>5238</v>
      </c>
      <c r="E425" t="s">
        <v>14</v>
      </c>
      <c r="F425" t="s">
        <v>967</v>
      </c>
      <c r="G425" s="5">
        <v>30000</v>
      </c>
      <c r="H425" s="5">
        <v>2100</v>
      </c>
      <c r="I425" s="5">
        <v>42000</v>
      </c>
      <c r="J425">
        <v>4.74</v>
      </c>
      <c r="K425" s="5">
        <v>2150</v>
      </c>
      <c r="L425" s="5">
        <v>42000</v>
      </c>
      <c r="M425" s="5">
        <v>39850</v>
      </c>
      <c r="N425" s="5">
        <v>2150</v>
      </c>
      <c r="O425" t="s">
        <v>697</v>
      </c>
      <c r="P425" s="5">
        <v>2050</v>
      </c>
      <c r="Q425" t="str">
        <f>IF(Table4[[#This Row],[Current Arrears + Debit]]&lt;=5000,"Less_than_5000","Greater_than_5000")</f>
        <v>Less_than_5000</v>
      </c>
      <c r="R425" t="str">
        <f>IF(Table4[[#This Row],[Full Balance]]=Table4[[#This Row],[Current Arrears + Debit]],"OC","Active")</f>
        <v>OC</v>
      </c>
    </row>
    <row r="426" spans="1:18" x14ac:dyDescent="0.3">
      <c r="A426" t="s">
        <v>3959</v>
      </c>
      <c r="B426" t="s">
        <v>3960</v>
      </c>
      <c r="C426" t="s">
        <v>3961</v>
      </c>
      <c r="D426" t="s">
        <v>5239</v>
      </c>
      <c r="E426" t="s">
        <v>21</v>
      </c>
      <c r="F426" t="s">
        <v>3949</v>
      </c>
      <c r="G426" s="5">
        <v>25000</v>
      </c>
      <c r="H426" s="5">
        <v>1750</v>
      </c>
      <c r="I426" s="5">
        <v>35000</v>
      </c>
      <c r="J426">
        <v>16.14</v>
      </c>
      <c r="K426" s="5">
        <v>18500</v>
      </c>
      <c r="L426" s="5">
        <v>35000</v>
      </c>
      <c r="M426" s="5">
        <v>16500</v>
      </c>
      <c r="N426" s="5">
        <v>18500</v>
      </c>
      <c r="O426" t="s">
        <v>3968</v>
      </c>
      <c r="P426" s="5">
        <v>2500</v>
      </c>
      <c r="Q426" t="str">
        <f>IF(Table4[[#This Row],[Current Arrears + Debit]]&lt;=5000,"Less_than_5000","Greater_than_5000")</f>
        <v>Greater_than_5000</v>
      </c>
      <c r="R426" t="str">
        <f>IF(Table4[[#This Row],[Full Balance]]=Table4[[#This Row],[Current Arrears + Debit]],"OC","Active")</f>
        <v>OC</v>
      </c>
    </row>
    <row r="427" spans="1:18" x14ac:dyDescent="0.3">
      <c r="A427" t="s">
        <v>3969</v>
      </c>
      <c r="B427" t="s">
        <v>3970</v>
      </c>
      <c r="C427" t="s">
        <v>3971</v>
      </c>
      <c r="D427" t="s">
        <v>5240</v>
      </c>
      <c r="E427" t="s">
        <v>9</v>
      </c>
      <c r="F427" t="s">
        <v>2266</v>
      </c>
      <c r="G427" s="5">
        <v>30000</v>
      </c>
      <c r="H427" s="5">
        <v>2100</v>
      </c>
      <c r="I427" s="5">
        <v>42000</v>
      </c>
      <c r="J427">
        <v>8.5</v>
      </c>
      <c r="K427" s="5">
        <v>5850</v>
      </c>
      <c r="L427" s="5">
        <v>42000</v>
      </c>
      <c r="M427" s="5">
        <v>36150</v>
      </c>
      <c r="N427" s="5">
        <v>5850</v>
      </c>
      <c r="O427" t="s">
        <v>977</v>
      </c>
      <c r="P427" s="5">
        <v>2100</v>
      </c>
      <c r="Q427" t="str">
        <f>IF(Table4[[#This Row],[Current Arrears + Debit]]&lt;=5000,"Less_than_5000","Greater_than_5000")</f>
        <v>Greater_than_5000</v>
      </c>
      <c r="R427" t="str">
        <f>IF(Table4[[#This Row],[Full Balance]]=Table4[[#This Row],[Current Arrears + Debit]],"OC","Active")</f>
        <v>OC</v>
      </c>
    </row>
    <row r="428" spans="1:18" x14ac:dyDescent="0.3">
      <c r="A428" t="s">
        <v>3978</v>
      </c>
      <c r="B428" t="s">
        <v>3707</v>
      </c>
      <c r="C428" t="s">
        <v>3979</v>
      </c>
      <c r="D428" t="s">
        <v>5241</v>
      </c>
      <c r="E428" t="s">
        <v>12</v>
      </c>
      <c r="F428" t="s">
        <v>2266</v>
      </c>
      <c r="G428" s="5">
        <v>25000</v>
      </c>
      <c r="H428" s="5">
        <v>1750</v>
      </c>
      <c r="I428" s="5">
        <v>35000</v>
      </c>
      <c r="J428">
        <v>17.399999999999999</v>
      </c>
      <c r="K428" s="5">
        <v>20450</v>
      </c>
      <c r="L428" s="5">
        <v>35000</v>
      </c>
      <c r="M428" s="5">
        <v>14550</v>
      </c>
      <c r="N428" s="5">
        <v>20450</v>
      </c>
      <c r="O428" t="s">
        <v>3624</v>
      </c>
      <c r="P428" s="5">
        <v>2000</v>
      </c>
      <c r="Q428" t="str">
        <f>IF(Table4[[#This Row],[Current Arrears + Debit]]&lt;=5000,"Less_than_5000","Greater_than_5000")</f>
        <v>Greater_than_5000</v>
      </c>
      <c r="R428" t="str">
        <f>IF(Table4[[#This Row],[Full Balance]]=Table4[[#This Row],[Current Arrears + Debit]],"OC","Active")</f>
        <v>OC</v>
      </c>
    </row>
    <row r="429" spans="1:18" x14ac:dyDescent="0.3">
      <c r="A429" t="s">
        <v>3986</v>
      </c>
      <c r="B429" t="s">
        <v>3677</v>
      </c>
      <c r="C429" t="s">
        <v>3987</v>
      </c>
      <c r="D429" t="s">
        <v>5242</v>
      </c>
      <c r="E429" t="s">
        <v>18</v>
      </c>
      <c r="F429" t="s">
        <v>3949</v>
      </c>
      <c r="G429" s="5">
        <v>25000</v>
      </c>
      <c r="H429" s="5">
        <v>1750</v>
      </c>
      <c r="I429" s="5">
        <v>35000</v>
      </c>
      <c r="J429">
        <v>7.29</v>
      </c>
      <c r="K429" s="5">
        <v>3000</v>
      </c>
      <c r="L429" s="5">
        <v>35000</v>
      </c>
      <c r="M429" s="5">
        <v>32000</v>
      </c>
      <c r="N429" s="5">
        <v>3000</v>
      </c>
      <c r="O429" t="s">
        <v>283</v>
      </c>
      <c r="P429" s="5">
        <v>1000</v>
      </c>
      <c r="Q429" t="str">
        <f>IF(Table4[[#This Row],[Current Arrears + Debit]]&lt;=5000,"Less_than_5000","Greater_than_5000")</f>
        <v>Less_than_5000</v>
      </c>
      <c r="R429" t="str">
        <f>IF(Table4[[#This Row],[Full Balance]]=Table4[[#This Row],[Current Arrears + Debit]],"OC","Active")</f>
        <v>OC</v>
      </c>
    </row>
    <row r="430" spans="1:18" x14ac:dyDescent="0.3">
      <c r="A430" t="s">
        <v>3994</v>
      </c>
      <c r="B430" t="s">
        <v>1964</v>
      </c>
      <c r="C430" t="s">
        <v>3995</v>
      </c>
      <c r="D430" t="s">
        <v>5243</v>
      </c>
      <c r="E430" t="s">
        <v>12</v>
      </c>
      <c r="F430" t="s">
        <v>3949</v>
      </c>
      <c r="G430" s="5">
        <v>30000</v>
      </c>
      <c r="H430" s="5">
        <v>2100</v>
      </c>
      <c r="I430" s="5">
        <v>42000</v>
      </c>
      <c r="J430">
        <v>19.14</v>
      </c>
      <c r="K430" s="5">
        <v>28500</v>
      </c>
      <c r="L430" s="5">
        <v>42000</v>
      </c>
      <c r="M430" s="5">
        <v>13500</v>
      </c>
      <c r="N430" s="5">
        <v>28500</v>
      </c>
      <c r="O430" t="s">
        <v>3408</v>
      </c>
      <c r="P430" s="5">
        <v>2100</v>
      </c>
      <c r="Q430" t="str">
        <f>IF(Table4[[#This Row],[Current Arrears + Debit]]&lt;=5000,"Less_than_5000","Greater_than_5000")</f>
        <v>Greater_than_5000</v>
      </c>
      <c r="R430" t="str">
        <f>IF(Table4[[#This Row],[Full Balance]]=Table4[[#This Row],[Current Arrears + Debit]],"OC","Active")</f>
        <v>OC</v>
      </c>
    </row>
    <row r="431" spans="1:18" x14ac:dyDescent="0.3">
      <c r="A431" t="s">
        <v>4003</v>
      </c>
      <c r="B431" t="s">
        <v>4004</v>
      </c>
      <c r="C431" t="s">
        <v>4005</v>
      </c>
      <c r="D431" t="s">
        <v>5244</v>
      </c>
      <c r="E431" t="s">
        <v>30</v>
      </c>
      <c r="F431" t="s">
        <v>3949</v>
      </c>
      <c r="G431" s="5">
        <v>30000</v>
      </c>
      <c r="H431" s="5">
        <v>2100</v>
      </c>
      <c r="I431" s="5">
        <v>42000</v>
      </c>
      <c r="J431">
        <v>10.33</v>
      </c>
      <c r="K431" s="5">
        <v>9700</v>
      </c>
      <c r="L431" s="5">
        <v>42000</v>
      </c>
      <c r="M431" s="5">
        <v>32300</v>
      </c>
      <c r="N431" s="5">
        <v>9700</v>
      </c>
      <c r="O431" t="s">
        <v>4012</v>
      </c>
      <c r="P431" s="5">
        <v>5000</v>
      </c>
      <c r="Q431" t="str">
        <f>IF(Table4[[#This Row],[Current Arrears + Debit]]&lt;=5000,"Less_than_5000","Greater_than_5000")</f>
        <v>Greater_than_5000</v>
      </c>
      <c r="R431" t="str">
        <f>IF(Table4[[#This Row],[Full Balance]]=Table4[[#This Row],[Current Arrears + Debit]],"OC","Active")</f>
        <v>OC</v>
      </c>
    </row>
    <row r="432" spans="1:18" x14ac:dyDescent="0.3">
      <c r="A432" t="s">
        <v>4013</v>
      </c>
      <c r="B432" t="s">
        <v>1964</v>
      </c>
      <c r="C432" t="s">
        <v>4014</v>
      </c>
      <c r="D432" t="s">
        <v>5245</v>
      </c>
      <c r="E432" t="s">
        <v>12</v>
      </c>
      <c r="F432" t="s">
        <v>3949</v>
      </c>
      <c r="G432" s="5">
        <v>30000</v>
      </c>
      <c r="H432" s="5">
        <v>2100</v>
      </c>
      <c r="I432" s="5">
        <v>42000</v>
      </c>
      <c r="J432">
        <v>17.899999999999999</v>
      </c>
      <c r="K432" s="5">
        <v>25900</v>
      </c>
      <c r="L432" s="5">
        <v>42000</v>
      </c>
      <c r="M432" s="5">
        <v>16100</v>
      </c>
      <c r="N432" s="5">
        <v>25900</v>
      </c>
      <c r="O432" t="s">
        <v>3408</v>
      </c>
      <c r="P432">
        <v>600</v>
      </c>
      <c r="Q432" t="str">
        <f>IF(Table4[[#This Row],[Current Arrears + Debit]]&lt;=5000,"Less_than_5000","Greater_than_5000")</f>
        <v>Greater_than_5000</v>
      </c>
      <c r="R432" t="str">
        <f>IF(Table4[[#This Row],[Full Balance]]=Table4[[#This Row],[Current Arrears + Debit]],"OC","Active")</f>
        <v>OC</v>
      </c>
    </row>
    <row r="433" spans="1:18" x14ac:dyDescent="0.3">
      <c r="A433" t="s">
        <v>4021</v>
      </c>
      <c r="B433" t="s">
        <v>4022</v>
      </c>
      <c r="C433" t="s">
        <v>4023</v>
      </c>
      <c r="D433" t="s">
        <v>5246</v>
      </c>
      <c r="E433" t="s">
        <v>10</v>
      </c>
      <c r="F433" t="s">
        <v>3949</v>
      </c>
      <c r="G433" s="5">
        <v>25000</v>
      </c>
      <c r="H433" s="5">
        <v>1750</v>
      </c>
      <c r="I433" s="5">
        <v>35000</v>
      </c>
      <c r="J433">
        <v>10.86</v>
      </c>
      <c r="K433" s="5">
        <v>8750</v>
      </c>
      <c r="L433" s="5">
        <v>35000</v>
      </c>
      <c r="M433" s="5">
        <v>26250</v>
      </c>
      <c r="N433" s="5">
        <v>8750</v>
      </c>
      <c r="O433" t="s">
        <v>4031</v>
      </c>
      <c r="P433">
        <v>200</v>
      </c>
      <c r="Q433" t="str">
        <f>IF(Table4[[#This Row],[Current Arrears + Debit]]&lt;=5000,"Less_than_5000","Greater_than_5000")</f>
        <v>Greater_than_5000</v>
      </c>
      <c r="R433" t="str">
        <f>IF(Table4[[#This Row],[Full Balance]]=Table4[[#This Row],[Current Arrears + Debit]],"OC","Active")</f>
        <v>OC</v>
      </c>
    </row>
    <row r="434" spans="1:18" x14ac:dyDescent="0.3">
      <c r="A434" t="s">
        <v>4032</v>
      </c>
      <c r="B434" t="s">
        <v>4033</v>
      </c>
      <c r="C434" t="s">
        <v>4034</v>
      </c>
      <c r="D434" t="s">
        <v>5247</v>
      </c>
      <c r="E434" t="s">
        <v>10</v>
      </c>
      <c r="F434" t="s">
        <v>3949</v>
      </c>
      <c r="G434" s="5">
        <v>25000</v>
      </c>
      <c r="H434" s="5">
        <v>1750</v>
      </c>
      <c r="I434" s="5">
        <v>35000</v>
      </c>
      <c r="J434">
        <v>11.2</v>
      </c>
      <c r="K434" s="5">
        <v>9350</v>
      </c>
      <c r="L434" s="5">
        <v>35000</v>
      </c>
      <c r="M434" s="5">
        <v>25650</v>
      </c>
      <c r="N434" s="5">
        <v>9350</v>
      </c>
      <c r="O434" t="s">
        <v>977</v>
      </c>
      <c r="P434" s="5">
        <v>5500</v>
      </c>
      <c r="Q434" t="str">
        <f>IF(Table4[[#This Row],[Current Arrears + Debit]]&lt;=5000,"Less_than_5000","Greater_than_5000")</f>
        <v>Greater_than_5000</v>
      </c>
      <c r="R434" t="str">
        <f>IF(Table4[[#This Row],[Full Balance]]=Table4[[#This Row],[Current Arrears + Debit]],"OC","Active")</f>
        <v>OC</v>
      </c>
    </row>
    <row r="435" spans="1:18" x14ac:dyDescent="0.3">
      <c r="A435" t="s">
        <v>4041</v>
      </c>
      <c r="B435" t="s">
        <v>4042</v>
      </c>
      <c r="C435" t="s">
        <v>4043</v>
      </c>
      <c r="D435" t="s">
        <v>5248</v>
      </c>
      <c r="E435" t="s">
        <v>9</v>
      </c>
      <c r="F435" t="s">
        <v>3949</v>
      </c>
      <c r="G435" s="5">
        <v>25000</v>
      </c>
      <c r="H435" s="5">
        <v>2063</v>
      </c>
      <c r="I435" s="5">
        <v>33000</v>
      </c>
      <c r="J435">
        <v>15.87</v>
      </c>
      <c r="K435" s="5">
        <v>13000</v>
      </c>
      <c r="L435" s="5">
        <v>33000</v>
      </c>
      <c r="M435" s="5">
        <v>20000</v>
      </c>
      <c r="N435" s="5">
        <v>13000</v>
      </c>
      <c r="O435" t="s">
        <v>560</v>
      </c>
      <c r="P435" s="5">
        <v>2000</v>
      </c>
      <c r="Q435" t="str">
        <f>IF(Table4[[#This Row],[Current Arrears + Debit]]&lt;=5000,"Less_than_5000","Greater_than_5000")</f>
        <v>Greater_than_5000</v>
      </c>
      <c r="R435" t="str">
        <f>IF(Table4[[#This Row],[Full Balance]]=Table4[[#This Row],[Current Arrears + Debit]],"OC","Active")</f>
        <v>OC</v>
      </c>
    </row>
    <row r="436" spans="1:18" x14ac:dyDescent="0.3">
      <c r="A436" t="s">
        <v>4051</v>
      </c>
      <c r="B436" t="s">
        <v>4052</v>
      </c>
      <c r="C436" t="s">
        <v>4053</v>
      </c>
      <c r="D436" t="s">
        <v>5249</v>
      </c>
      <c r="E436" t="s">
        <v>41</v>
      </c>
      <c r="F436" t="s">
        <v>4060</v>
      </c>
      <c r="G436" s="5">
        <v>40000</v>
      </c>
      <c r="H436" s="5">
        <v>2467</v>
      </c>
      <c r="I436" s="5">
        <v>59200</v>
      </c>
      <c r="J436">
        <v>5.1100000000000003</v>
      </c>
      <c r="K436" s="5">
        <v>11200</v>
      </c>
      <c r="L436" s="5">
        <v>59200</v>
      </c>
      <c r="M436" s="5">
        <v>48000</v>
      </c>
      <c r="N436" s="5">
        <v>11200</v>
      </c>
      <c r="O436" t="s">
        <v>3222</v>
      </c>
      <c r="P436" s="5">
        <v>2500</v>
      </c>
      <c r="Q436" t="str">
        <f>IF(Table4[[#This Row],[Current Arrears + Debit]]&lt;=5000,"Less_than_5000","Greater_than_5000")</f>
        <v>Greater_than_5000</v>
      </c>
      <c r="R436" t="str">
        <f>IF(Table4[[#This Row],[Full Balance]]=Table4[[#This Row],[Current Arrears + Debit]],"OC","Active")</f>
        <v>OC</v>
      </c>
    </row>
    <row r="437" spans="1:18" x14ac:dyDescent="0.3">
      <c r="A437" t="s">
        <v>4061</v>
      </c>
      <c r="B437" t="s">
        <v>4062</v>
      </c>
      <c r="C437" t="s">
        <v>4063</v>
      </c>
      <c r="D437" t="s">
        <v>5250</v>
      </c>
      <c r="E437" t="s">
        <v>14</v>
      </c>
      <c r="F437" t="s">
        <v>3886</v>
      </c>
      <c r="G437" s="5">
        <v>30000</v>
      </c>
      <c r="H437" s="5">
        <v>2100</v>
      </c>
      <c r="I437" s="5">
        <v>42000</v>
      </c>
      <c r="J437">
        <v>8.76</v>
      </c>
      <c r="K437" s="5">
        <v>8500</v>
      </c>
      <c r="L437" s="5">
        <v>42000</v>
      </c>
      <c r="M437" s="5">
        <v>33500</v>
      </c>
      <c r="N437" s="5">
        <v>8500</v>
      </c>
      <c r="O437" t="s">
        <v>839</v>
      </c>
      <c r="P437" s="5">
        <v>2000</v>
      </c>
      <c r="Q437" t="str">
        <f>IF(Table4[[#This Row],[Current Arrears + Debit]]&lt;=5000,"Less_than_5000","Greater_than_5000")</f>
        <v>Greater_than_5000</v>
      </c>
      <c r="R437" t="str">
        <f>IF(Table4[[#This Row],[Full Balance]]=Table4[[#This Row],[Current Arrears + Debit]],"OC","Active")</f>
        <v>OC</v>
      </c>
    </row>
    <row r="438" spans="1:18" x14ac:dyDescent="0.3">
      <c r="A438" t="s">
        <v>4071</v>
      </c>
      <c r="B438" t="s">
        <v>4072</v>
      </c>
      <c r="C438" t="s">
        <v>4073</v>
      </c>
      <c r="D438" t="s">
        <v>5251</v>
      </c>
      <c r="E438" t="s">
        <v>10</v>
      </c>
      <c r="F438" t="s">
        <v>3078</v>
      </c>
      <c r="G438" s="5">
        <v>25000</v>
      </c>
      <c r="H438" s="5">
        <v>2063</v>
      </c>
      <c r="I438" s="5">
        <v>33000</v>
      </c>
      <c r="J438">
        <v>11.67</v>
      </c>
      <c r="K438" s="5">
        <v>6100</v>
      </c>
      <c r="L438" s="5">
        <v>33000</v>
      </c>
      <c r="M438" s="5">
        <v>26900</v>
      </c>
      <c r="N438" s="5">
        <v>6100</v>
      </c>
      <c r="O438" t="s">
        <v>2227</v>
      </c>
      <c r="P438" s="5">
        <v>2000</v>
      </c>
      <c r="Q438" t="str">
        <f>IF(Table4[[#This Row],[Current Arrears + Debit]]&lt;=5000,"Less_than_5000","Greater_than_5000")</f>
        <v>Greater_than_5000</v>
      </c>
      <c r="R438" t="str">
        <f>IF(Table4[[#This Row],[Full Balance]]=Table4[[#This Row],[Current Arrears + Debit]],"OC","Active")</f>
        <v>OC</v>
      </c>
    </row>
    <row r="439" spans="1:18" x14ac:dyDescent="0.3">
      <c r="A439" t="s">
        <v>4081</v>
      </c>
      <c r="B439" t="s">
        <v>3842</v>
      </c>
      <c r="C439" t="s">
        <v>4082</v>
      </c>
      <c r="D439" t="s">
        <v>5252</v>
      </c>
      <c r="E439" t="s">
        <v>21</v>
      </c>
      <c r="F439" t="s">
        <v>4060</v>
      </c>
      <c r="G439" s="5">
        <v>25000</v>
      </c>
      <c r="H439" s="5">
        <v>1750</v>
      </c>
      <c r="I439" s="5">
        <v>35000</v>
      </c>
      <c r="J439">
        <v>10.29</v>
      </c>
      <c r="K439" s="5">
        <v>10000</v>
      </c>
      <c r="L439" s="5">
        <v>35000</v>
      </c>
      <c r="M439" s="5">
        <v>25000</v>
      </c>
      <c r="N439" s="5">
        <v>10000</v>
      </c>
      <c r="O439" t="s">
        <v>2519</v>
      </c>
      <c r="P439" s="5">
        <v>1750</v>
      </c>
      <c r="Q439" t="str">
        <f>IF(Table4[[#This Row],[Current Arrears + Debit]]&lt;=5000,"Less_than_5000","Greater_than_5000")</f>
        <v>Greater_than_5000</v>
      </c>
      <c r="R439" t="str">
        <f>IF(Table4[[#This Row],[Full Balance]]=Table4[[#This Row],[Current Arrears + Debit]],"OC","Active")</f>
        <v>OC</v>
      </c>
    </row>
    <row r="440" spans="1:18" x14ac:dyDescent="0.3">
      <c r="A440" t="s">
        <v>4090</v>
      </c>
      <c r="B440" t="s">
        <v>4091</v>
      </c>
      <c r="C440" t="s">
        <v>4092</v>
      </c>
      <c r="D440" t="s">
        <v>5253</v>
      </c>
      <c r="E440" t="s">
        <v>18</v>
      </c>
      <c r="F440" t="s">
        <v>3078</v>
      </c>
      <c r="G440" s="5">
        <v>25000</v>
      </c>
      <c r="H440" s="5">
        <v>1750</v>
      </c>
      <c r="I440" s="5">
        <v>35000</v>
      </c>
      <c r="J440">
        <v>8.51</v>
      </c>
      <c r="K440" s="5">
        <v>6650</v>
      </c>
      <c r="L440" s="5">
        <v>35000</v>
      </c>
      <c r="M440" s="5">
        <v>28350</v>
      </c>
      <c r="N440" s="5">
        <v>6650</v>
      </c>
      <c r="O440" t="s">
        <v>977</v>
      </c>
      <c r="P440" s="5">
        <v>3000</v>
      </c>
      <c r="Q440" t="str">
        <f>IF(Table4[[#This Row],[Current Arrears + Debit]]&lt;=5000,"Less_than_5000","Greater_than_5000")</f>
        <v>Greater_than_5000</v>
      </c>
      <c r="R440" t="str">
        <f>IF(Table4[[#This Row],[Full Balance]]=Table4[[#This Row],[Current Arrears + Debit]],"OC","Active")</f>
        <v>OC</v>
      </c>
    </row>
    <row r="441" spans="1:18" x14ac:dyDescent="0.3">
      <c r="A441" t="s">
        <v>4098</v>
      </c>
      <c r="B441" t="s">
        <v>4099</v>
      </c>
      <c r="C441" t="s">
        <v>4100</v>
      </c>
      <c r="D441" t="s">
        <v>5254</v>
      </c>
      <c r="E441" t="s">
        <v>18</v>
      </c>
      <c r="F441" t="s">
        <v>3078</v>
      </c>
      <c r="G441" s="5">
        <v>25000</v>
      </c>
      <c r="H441" s="5">
        <v>1750</v>
      </c>
      <c r="I441" s="5">
        <v>35000</v>
      </c>
      <c r="J441">
        <v>12.57</v>
      </c>
      <c r="K441" s="5">
        <v>14000</v>
      </c>
      <c r="L441" s="5">
        <v>35000</v>
      </c>
      <c r="M441" s="5">
        <v>21000</v>
      </c>
      <c r="N441" s="5">
        <v>14000</v>
      </c>
      <c r="O441" t="s">
        <v>3696</v>
      </c>
      <c r="P441" s="5">
        <v>1250</v>
      </c>
      <c r="Q441" t="str">
        <f>IF(Table4[[#This Row],[Current Arrears + Debit]]&lt;=5000,"Less_than_5000","Greater_than_5000")</f>
        <v>Greater_than_5000</v>
      </c>
      <c r="R441" t="str">
        <f>IF(Table4[[#This Row],[Full Balance]]=Table4[[#This Row],[Current Arrears + Debit]],"OC","Active")</f>
        <v>OC</v>
      </c>
    </row>
    <row r="442" spans="1:18" x14ac:dyDescent="0.3">
      <c r="A442" t="s">
        <v>4106</v>
      </c>
      <c r="B442" t="s">
        <v>4107</v>
      </c>
      <c r="C442" t="s">
        <v>4108</v>
      </c>
      <c r="D442" t="s">
        <v>5255</v>
      </c>
      <c r="E442" t="s">
        <v>21</v>
      </c>
      <c r="F442" t="s">
        <v>3078</v>
      </c>
      <c r="G442" s="5">
        <v>15000</v>
      </c>
      <c r="H442" s="5">
        <v>1219</v>
      </c>
      <c r="I442" s="5">
        <v>19500</v>
      </c>
      <c r="J442">
        <v>15.49</v>
      </c>
      <c r="K442" s="5">
        <v>8430</v>
      </c>
      <c r="L442" s="5">
        <v>19500</v>
      </c>
      <c r="M442" s="5">
        <v>11070</v>
      </c>
      <c r="N442" s="5">
        <v>8430</v>
      </c>
      <c r="O442" t="s">
        <v>1142</v>
      </c>
      <c r="P442">
        <v>500</v>
      </c>
      <c r="Q442" t="str">
        <f>IF(Table4[[#This Row],[Current Arrears + Debit]]&lt;=5000,"Less_than_5000","Greater_than_5000")</f>
        <v>Greater_than_5000</v>
      </c>
      <c r="R442" t="str">
        <f>IF(Table4[[#This Row],[Full Balance]]=Table4[[#This Row],[Current Arrears + Debit]],"OC","Active")</f>
        <v>OC</v>
      </c>
    </row>
    <row r="443" spans="1:18" x14ac:dyDescent="0.3">
      <c r="A443" t="s">
        <v>4115</v>
      </c>
      <c r="B443" t="s">
        <v>3390</v>
      </c>
      <c r="C443" t="s">
        <v>4116</v>
      </c>
      <c r="D443" t="s">
        <v>5256</v>
      </c>
      <c r="E443" t="s">
        <v>18</v>
      </c>
      <c r="F443" t="s">
        <v>4060</v>
      </c>
      <c r="G443" s="5">
        <v>35000</v>
      </c>
      <c r="H443" s="5">
        <v>2450</v>
      </c>
      <c r="I443" s="5">
        <v>49000</v>
      </c>
      <c r="J443">
        <v>8.14</v>
      </c>
      <c r="K443" s="5">
        <v>8750</v>
      </c>
      <c r="L443" s="5">
        <v>49000</v>
      </c>
      <c r="M443" s="5">
        <v>40250</v>
      </c>
      <c r="N443" s="5">
        <v>8750</v>
      </c>
      <c r="O443" t="s">
        <v>2583</v>
      </c>
      <c r="P443" s="5">
        <v>2000</v>
      </c>
      <c r="Q443" t="str">
        <f>IF(Table4[[#This Row],[Current Arrears + Debit]]&lt;=5000,"Less_than_5000","Greater_than_5000")</f>
        <v>Greater_than_5000</v>
      </c>
      <c r="R443" t="str">
        <f>IF(Table4[[#This Row],[Full Balance]]=Table4[[#This Row],[Current Arrears + Debit]],"OC","Active")</f>
        <v>OC</v>
      </c>
    </row>
    <row r="444" spans="1:18" x14ac:dyDescent="0.3">
      <c r="A444" t="s">
        <v>4124</v>
      </c>
      <c r="B444" t="s">
        <v>3390</v>
      </c>
      <c r="C444" t="s">
        <v>4125</v>
      </c>
      <c r="D444" t="s">
        <v>5257</v>
      </c>
      <c r="E444" t="s">
        <v>18</v>
      </c>
      <c r="F444" t="s">
        <v>4060</v>
      </c>
      <c r="G444" s="5">
        <v>40000</v>
      </c>
      <c r="H444" s="5">
        <v>2467</v>
      </c>
      <c r="I444" s="5">
        <v>59200</v>
      </c>
      <c r="J444">
        <v>2.27</v>
      </c>
      <c r="K444" s="5">
        <v>4200</v>
      </c>
      <c r="L444" s="5">
        <v>59200</v>
      </c>
      <c r="M444" s="5">
        <v>55000</v>
      </c>
      <c r="N444" s="5">
        <v>4200</v>
      </c>
      <c r="O444" t="s">
        <v>2583</v>
      </c>
      <c r="P444" s="5">
        <v>2500</v>
      </c>
      <c r="Q444" t="str">
        <f>IF(Table4[[#This Row],[Current Arrears + Debit]]&lt;=5000,"Less_than_5000","Greater_than_5000")</f>
        <v>Less_than_5000</v>
      </c>
      <c r="R444" t="str">
        <f>IF(Table4[[#This Row],[Full Balance]]=Table4[[#This Row],[Current Arrears + Debit]],"OC","Active")</f>
        <v>OC</v>
      </c>
    </row>
    <row r="445" spans="1:18" x14ac:dyDescent="0.3">
      <c r="A445" t="s">
        <v>4131</v>
      </c>
      <c r="B445" t="s">
        <v>3657</v>
      </c>
      <c r="C445" t="s">
        <v>4132</v>
      </c>
      <c r="D445" t="s">
        <v>5258</v>
      </c>
      <c r="E445" t="s">
        <v>20</v>
      </c>
      <c r="F445" t="s">
        <v>2593</v>
      </c>
      <c r="G445" s="5">
        <v>20000</v>
      </c>
      <c r="H445" s="5">
        <v>1625</v>
      </c>
      <c r="I445" s="5">
        <v>26000</v>
      </c>
      <c r="J445">
        <v>12.96</v>
      </c>
      <c r="K445" s="5">
        <v>6900</v>
      </c>
      <c r="L445" s="5">
        <v>26000</v>
      </c>
      <c r="M445" s="5">
        <v>19100</v>
      </c>
      <c r="N445" s="5">
        <v>6900</v>
      </c>
      <c r="O445" t="s">
        <v>2320</v>
      </c>
      <c r="P445">
        <v>750</v>
      </c>
      <c r="Q445" t="str">
        <f>IF(Table4[[#This Row],[Current Arrears + Debit]]&lt;=5000,"Less_than_5000","Greater_than_5000")</f>
        <v>Greater_than_5000</v>
      </c>
      <c r="R445" t="str">
        <f>IF(Table4[[#This Row],[Full Balance]]=Table4[[#This Row],[Current Arrears + Debit]],"OC","Active")</f>
        <v>OC</v>
      </c>
    </row>
    <row r="446" spans="1:18" x14ac:dyDescent="0.3">
      <c r="A446" t="s">
        <v>4139</v>
      </c>
      <c r="B446" t="s">
        <v>3842</v>
      </c>
      <c r="C446" t="s">
        <v>4140</v>
      </c>
      <c r="D446" t="s">
        <v>5259</v>
      </c>
      <c r="E446" t="s">
        <v>21</v>
      </c>
      <c r="F446" t="s">
        <v>2593</v>
      </c>
      <c r="G446" s="5">
        <v>25000</v>
      </c>
      <c r="H446" s="5">
        <v>1750</v>
      </c>
      <c r="I446" s="5">
        <v>35000</v>
      </c>
      <c r="J446">
        <v>10.57</v>
      </c>
      <c r="K446" s="5">
        <v>10500</v>
      </c>
      <c r="L446" s="5">
        <v>35000</v>
      </c>
      <c r="M446" s="5">
        <v>24500</v>
      </c>
      <c r="N446" s="5">
        <v>10500</v>
      </c>
      <c r="O446" t="s">
        <v>3398</v>
      </c>
      <c r="P446">
        <v>150</v>
      </c>
      <c r="Q446" t="str">
        <f>IF(Table4[[#This Row],[Current Arrears + Debit]]&lt;=5000,"Less_than_5000","Greater_than_5000")</f>
        <v>Greater_than_5000</v>
      </c>
      <c r="R446" t="str">
        <f>IF(Table4[[#This Row],[Full Balance]]=Table4[[#This Row],[Current Arrears + Debit]],"OC","Active")</f>
        <v>OC</v>
      </c>
    </row>
    <row r="447" spans="1:18" x14ac:dyDescent="0.3">
      <c r="A447" t="s">
        <v>4148</v>
      </c>
      <c r="B447" t="s">
        <v>4149</v>
      </c>
      <c r="C447" t="s">
        <v>4150</v>
      </c>
      <c r="D447" t="s">
        <v>5260</v>
      </c>
      <c r="E447" t="s">
        <v>9</v>
      </c>
      <c r="F447" t="s">
        <v>2593</v>
      </c>
      <c r="G447" s="5">
        <v>20000</v>
      </c>
      <c r="H447" s="5">
        <v>1625</v>
      </c>
      <c r="I447" s="5">
        <v>26000</v>
      </c>
      <c r="J447">
        <v>12.2</v>
      </c>
      <c r="K447" s="5">
        <v>5900</v>
      </c>
      <c r="L447" s="5">
        <v>26000</v>
      </c>
      <c r="M447" s="5">
        <v>20100</v>
      </c>
      <c r="N447" s="5">
        <v>5900</v>
      </c>
      <c r="O447" t="s">
        <v>3408</v>
      </c>
      <c r="P447" s="5">
        <v>1700</v>
      </c>
      <c r="Q447" t="str">
        <f>IF(Table4[[#This Row],[Current Arrears + Debit]]&lt;=5000,"Less_than_5000","Greater_than_5000")</f>
        <v>Greater_than_5000</v>
      </c>
      <c r="R447" t="str">
        <f>IF(Table4[[#This Row],[Full Balance]]=Table4[[#This Row],[Current Arrears + Debit]],"OC","Active")</f>
        <v>OC</v>
      </c>
    </row>
    <row r="448" spans="1:18" x14ac:dyDescent="0.3">
      <c r="A448" t="s">
        <v>4157</v>
      </c>
      <c r="B448" t="s">
        <v>3657</v>
      </c>
      <c r="C448" t="s">
        <v>4158</v>
      </c>
      <c r="D448" t="s">
        <v>5261</v>
      </c>
      <c r="E448" t="s">
        <v>20</v>
      </c>
      <c r="F448" t="s">
        <v>2593</v>
      </c>
      <c r="G448" s="5">
        <v>25000</v>
      </c>
      <c r="H448" s="5">
        <v>1750</v>
      </c>
      <c r="I448" s="5">
        <v>35000</v>
      </c>
      <c r="J448">
        <v>13.86</v>
      </c>
      <c r="K448" s="5">
        <v>16000</v>
      </c>
      <c r="L448" s="5">
        <v>35000</v>
      </c>
      <c r="M448" s="5">
        <v>19000</v>
      </c>
      <c r="N448" s="5">
        <v>16000</v>
      </c>
      <c r="O448" t="s">
        <v>2320</v>
      </c>
      <c r="P448">
        <v>500</v>
      </c>
      <c r="Q448" t="str">
        <f>IF(Table4[[#This Row],[Current Arrears + Debit]]&lt;=5000,"Less_than_5000","Greater_than_5000")</f>
        <v>Greater_than_5000</v>
      </c>
      <c r="R448" t="str">
        <f>IF(Table4[[#This Row],[Full Balance]]=Table4[[#This Row],[Current Arrears + Debit]],"OC","Active")</f>
        <v>OC</v>
      </c>
    </row>
    <row r="449" spans="1:18" x14ac:dyDescent="0.3">
      <c r="A449" t="s">
        <v>4166</v>
      </c>
      <c r="B449" t="s">
        <v>3144</v>
      </c>
      <c r="C449" t="s">
        <v>4167</v>
      </c>
      <c r="D449" t="s">
        <v>5262</v>
      </c>
      <c r="E449" t="s">
        <v>21</v>
      </c>
      <c r="F449" t="s">
        <v>2593</v>
      </c>
      <c r="G449" s="5">
        <v>25000</v>
      </c>
      <c r="H449" s="5">
        <v>1750</v>
      </c>
      <c r="I449" s="5">
        <v>35000</v>
      </c>
      <c r="J449">
        <v>6.43</v>
      </c>
      <c r="K449" s="5">
        <v>3000</v>
      </c>
      <c r="L449" s="5">
        <v>35000</v>
      </c>
      <c r="M449" s="5">
        <v>32000</v>
      </c>
      <c r="N449" s="5">
        <v>3000</v>
      </c>
      <c r="O449" t="s">
        <v>3696</v>
      </c>
      <c r="P449" s="5">
        <v>1000</v>
      </c>
      <c r="Q449" t="str">
        <f>IF(Table4[[#This Row],[Current Arrears + Debit]]&lt;=5000,"Less_than_5000","Greater_than_5000")</f>
        <v>Less_than_5000</v>
      </c>
      <c r="R449" t="str">
        <f>IF(Table4[[#This Row],[Full Balance]]=Table4[[#This Row],[Current Arrears + Debit]],"OC","Active")</f>
        <v>OC</v>
      </c>
    </row>
    <row r="450" spans="1:18" x14ac:dyDescent="0.3">
      <c r="A450" t="s">
        <v>4174</v>
      </c>
      <c r="B450" t="s">
        <v>3657</v>
      </c>
      <c r="C450" t="s">
        <v>4175</v>
      </c>
      <c r="D450" t="s">
        <v>5263</v>
      </c>
      <c r="E450" t="s">
        <v>20</v>
      </c>
      <c r="F450" t="s">
        <v>2593</v>
      </c>
      <c r="G450" s="5">
        <v>25000</v>
      </c>
      <c r="H450" s="5">
        <v>1750</v>
      </c>
      <c r="I450" s="5">
        <v>35000</v>
      </c>
      <c r="J450">
        <v>17.309999999999999</v>
      </c>
      <c r="K450" s="5">
        <v>22050</v>
      </c>
      <c r="L450" s="5">
        <v>35000</v>
      </c>
      <c r="M450" s="5">
        <v>12950</v>
      </c>
      <c r="N450" s="5">
        <v>22050</v>
      </c>
      <c r="O450" t="s">
        <v>3930</v>
      </c>
      <c r="P450">
        <v>500</v>
      </c>
      <c r="Q450" t="str">
        <f>IF(Table4[[#This Row],[Current Arrears + Debit]]&lt;=5000,"Less_than_5000","Greater_than_5000")</f>
        <v>Greater_than_5000</v>
      </c>
      <c r="R450" t="str">
        <f>IF(Table4[[#This Row],[Full Balance]]=Table4[[#This Row],[Current Arrears + Debit]],"OC","Active")</f>
        <v>OC</v>
      </c>
    </row>
    <row r="451" spans="1:18" x14ac:dyDescent="0.3">
      <c r="A451" t="s">
        <v>4183</v>
      </c>
      <c r="B451" t="s">
        <v>3657</v>
      </c>
      <c r="C451" t="s">
        <v>4184</v>
      </c>
      <c r="D451" t="s">
        <v>5264</v>
      </c>
      <c r="E451" t="s">
        <v>20</v>
      </c>
      <c r="F451" t="s">
        <v>2593</v>
      </c>
      <c r="G451" s="5">
        <v>20000</v>
      </c>
      <c r="H451" s="5">
        <v>1625</v>
      </c>
      <c r="I451" s="5">
        <v>26000</v>
      </c>
      <c r="J451">
        <v>10.56</v>
      </c>
      <c r="K451" s="5">
        <v>3000</v>
      </c>
      <c r="L451" s="5">
        <v>26000</v>
      </c>
      <c r="M451" s="5">
        <v>23000</v>
      </c>
      <c r="N451" s="5">
        <v>3000</v>
      </c>
      <c r="O451" t="s">
        <v>2320</v>
      </c>
      <c r="P451">
        <v>750</v>
      </c>
      <c r="Q451" t="str">
        <f>IF(Table4[[#This Row],[Current Arrears + Debit]]&lt;=5000,"Less_than_5000","Greater_than_5000")</f>
        <v>Less_than_5000</v>
      </c>
      <c r="R451" t="str">
        <f>IF(Table4[[#This Row],[Full Balance]]=Table4[[#This Row],[Current Arrears + Debit]],"OC","Active")</f>
        <v>OC</v>
      </c>
    </row>
    <row r="452" spans="1:18" x14ac:dyDescent="0.3">
      <c r="A452" t="s">
        <v>4192</v>
      </c>
      <c r="B452" t="s">
        <v>3914</v>
      </c>
      <c r="C452" t="s">
        <v>5265</v>
      </c>
      <c r="D452" t="s">
        <v>5266</v>
      </c>
      <c r="E452" t="s">
        <v>29</v>
      </c>
      <c r="F452" t="s">
        <v>4202</v>
      </c>
      <c r="G452" s="5">
        <v>40000</v>
      </c>
      <c r="H452" s="5">
        <v>2467</v>
      </c>
      <c r="I452" s="5">
        <v>59200</v>
      </c>
      <c r="J452">
        <v>2.29</v>
      </c>
      <c r="K452" s="5">
        <v>5641</v>
      </c>
      <c r="L452" s="5">
        <v>56741</v>
      </c>
      <c r="M452" s="5">
        <v>51100</v>
      </c>
      <c r="N452" s="5">
        <v>8100</v>
      </c>
      <c r="O452" t="s">
        <v>2227</v>
      </c>
      <c r="P452" s="5">
        <v>1500</v>
      </c>
      <c r="Q452" t="str">
        <f>IF(Table4[[#This Row],[Current Arrears + Debit]]&lt;=5000,"Less_than_5000","Greater_than_5000")</f>
        <v>Greater_than_5000</v>
      </c>
      <c r="R452" t="str">
        <f>IF(Table4[[#This Row],[Full Balance]]=Table4[[#This Row],[Current Arrears + Debit]],"OC","Active")</f>
        <v>Active</v>
      </c>
    </row>
    <row r="453" spans="1:18" x14ac:dyDescent="0.3">
      <c r="A453" t="s">
        <v>4204</v>
      </c>
      <c r="B453" t="s">
        <v>4193</v>
      </c>
      <c r="C453" t="s">
        <v>4194</v>
      </c>
      <c r="D453" t="s">
        <v>5267</v>
      </c>
      <c r="E453" t="s">
        <v>12</v>
      </c>
      <c r="F453" t="s">
        <v>4202</v>
      </c>
      <c r="G453" s="5">
        <v>25000</v>
      </c>
      <c r="H453" s="5">
        <v>1750</v>
      </c>
      <c r="I453" s="5">
        <v>35000</v>
      </c>
      <c r="J453">
        <v>18.29</v>
      </c>
      <c r="K453" s="5">
        <v>25750</v>
      </c>
      <c r="L453" s="5">
        <v>35000</v>
      </c>
      <c r="M453" s="5">
        <v>9250</v>
      </c>
      <c r="N453" s="5">
        <v>25750</v>
      </c>
      <c r="O453" t="s">
        <v>4203</v>
      </c>
      <c r="P453" s="5">
        <v>2000</v>
      </c>
      <c r="Q453" t="str">
        <f>IF(Table4[[#This Row],[Current Arrears + Debit]]&lt;=5000,"Less_than_5000","Greater_than_5000")</f>
        <v>Greater_than_5000</v>
      </c>
      <c r="R453" t="str">
        <f>IF(Table4[[#This Row],[Full Balance]]=Table4[[#This Row],[Current Arrears + Debit]],"OC","Active")</f>
        <v>OC</v>
      </c>
    </row>
    <row r="454" spans="1:18" x14ac:dyDescent="0.3">
      <c r="A454" t="s">
        <v>4213</v>
      </c>
      <c r="B454" t="s">
        <v>3144</v>
      </c>
      <c r="C454" t="s">
        <v>4205</v>
      </c>
      <c r="D454" t="s">
        <v>5268</v>
      </c>
      <c r="E454" t="s">
        <v>21</v>
      </c>
      <c r="F454" t="s">
        <v>2530</v>
      </c>
      <c r="G454" s="5">
        <v>10000</v>
      </c>
      <c r="H454">
        <v>813</v>
      </c>
      <c r="I454" s="5">
        <v>13000</v>
      </c>
      <c r="J454">
        <v>12.77</v>
      </c>
      <c r="K454" s="5">
        <v>3300</v>
      </c>
      <c r="L454" s="5">
        <v>13000</v>
      </c>
      <c r="M454" s="5">
        <v>9700</v>
      </c>
      <c r="N454" s="5">
        <v>3300</v>
      </c>
      <c r="O454" t="s">
        <v>3044</v>
      </c>
      <c r="P454">
        <v>900</v>
      </c>
      <c r="Q454" t="str">
        <f>IF(Table4[[#This Row],[Current Arrears + Debit]]&lt;=5000,"Less_than_5000","Greater_than_5000")</f>
        <v>Less_than_5000</v>
      </c>
      <c r="R454" t="str">
        <f>IF(Table4[[#This Row],[Full Balance]]=Table4[[#This Row],[Current Arrears + Debit]],"OC","Active")</f>
        <v>OC</v>
      </c>
    </row>
    <row r="455" spans="1:18" x14ac:dyDescent="0.3">
      <c r="A455" t="s">
        <v>4223</v>
      </c>
      <c r="B455" t="s">
        <v>4214</v>
      </c>
      <c r="C455" t="s">
        <v>4215</v>
      </c>
      <c r="D455" t="s">
        <v>5269</v>
      </c>
      <c r="E455" t="s">
        <v>10</v>
      </c>
      <c r="F455" t="s">
        <v>4202</v>
      </c>
      <c r="G455" s="5">
        <v>25000</v>
      </c>
      <c r="H455" s="5">
        <v>1750</v>
      </c>
      <c r="I455" s="5">
        <v>35000</v>
      </c>
      <c r="J455">
        <v>5</v>
      </c>
      <c r="K455" s="5">
        <v>2250</v>
      </c>
      <c r="L455" s="5">
        <v>35000</v>
      </c>
      <c r="M455" s="5">
        <v>32750</v>
      </c>
      <c r="N455" s="5">
        <v>2250</v>
      </c>
      <c r="O455" t="s">
        <v>2320</v>
      </c>
      <c r="P455" s="5">
        <v>2500</v>
      </c>
      <c r="Q455" t="str">
        <f>IF(Table4[[#This Row],[Current Arrears + Debit]]&lt;=5000,"Less_than_5000","Greater_than_5000")</f>
        <v>Less_than_5000</v>
      </c>
      <c r="R455" t="str">
        <f>IF(Table4[[#This Row],[Full Balance]]=Table4[[#This Row],[Current Arrears + Debit]],"OC","Active")</f>
        <v>OC</v>
      </c>
    </row>
    <row r="456" spans="1:18" x14ac:dyDescent="0.3">
      <c r="A456" t="s">
        <v>4232</v>
      </c>
      <c r="B456" t="s">
        <v>4224</v>
      </c>
      <c r="C456" t="s">
        <v>4225</v>
      </c>
      <c r="D456" t="s">
        <v>5270</v>
      </c>
      <c r="E456" t="s">
        <v>10</v>
      </c>
      <c r="F456" t="s">
        <v>4202</v>
      </c>
      <c r="G456" s="5">
        <v>25000</v>
      </c>
      <c r="H456" s="5">
        <v>1750</v>
      </c>
      <c r="I456" s="5">
        <v>35000</v>
      </c>
      <c r="J456">
        <v>12.68</v>
      </c>
      <c r="K456" s="5">
        <v>15690</v>
      </c>
      <c r="L456" s="5">
        <v>35000</v>
      </c>
      <c r="M456" s="5">
        <v>19310</v>
      </c>
      <c r="N456" s="5">
        <v>15690</v>
      </c>
      <c r="O456" t="s">
        <v>977</v>
      </c>
      <c r="P456" s="5">
        <v>5000</v>
      </c>
      <c r="Q456" t="str">
        <f>IF(Table4[[#This Row],[Current Arrears + Debit]]&lt;=5000,"Less_than_5000","Greater_than_5000")</f>
        <v>Greater_than_5000</v>
      </c>
      <c r="R456" t="str">
        <f>IF(Table4[[#This Row],[Full Balance]]=Table4[[#This Row],[Current Arrears + Debit]],"OC","Active")</f>
        <v>OC</v>
      </c>
    </row>
    <row r="457" spans="1:18" x14ac:dyDescent="0.3">
      <c r="A457" t="s">
        <v>4241</v>
      </c>
      <c r="B457" t="s">
        <v>4224</v>
      </c>
      <c r="C457" t="s">
        <v>4233</v>
      </c>
      <c r="D457" t="s">
        <v>5271</v>
      </c>
      <c r="E457" t="s">
        <v>10</v>
      </c>
      <c r="F457" t="s">
        <v>4202</v>
      </c>
      <c r="G457" s="5">
        <v>25000</v>
      </c>
      <c r="H457" s="5">
        <v>1750</v>
      </c>
      <c r="I457" s="5">
        <v>35000</v>
      </c>
      <c r="J457">
        <v>7.71</v>
      </c>
      <c r="K457" s="5">
        <v>7000</v>
      </c>
      <c r="L457" s="5">
        <v>35000</v>
      </c>
      <c r="M457" s="5">
        <v>28000</v>
      </c>
      <c r="N457" s="5">
        <v>7000</v>
      </c>
      <c r="O457" t="s">
        <v>3817</v>
      </c>
      <c r="P457" s="5">
        <v>1750</v>
      </c>
      <c r="Q457" t="str">
        <f>IF(Table4[[#This Row],[Current Arrears + Debit]]&lt;=5000,"Less_than_5000","Greater_than_5000")</f>
        <v>Greater_than_5000</v>
      </c>
      <c r="R457" t="str">
        <f>IF(Table4[[#This Row],[Full Balance]]=Table4[[#This Row],[Current Arrears + Debit]],"OC","Active")</f>
        <v>OC</v>
      </c>
    </row>
    <row r="458" spans="1:18" x14ac:dyDescent="0.3">
      <c r="A458" t="s">
        <v>4250</v>
      </c>
      <c r="B458" t="s">
        <v>4224</v>
      </c>
      <c r="C458" t="s">
        <v>4242</v>
      </c>
      <c r="D458" t="s">
        <v>5272</v>
      </c>
      <c r="E458" t="s">
        <v>10</v>
      </c>
      <c r="F458" t="s">
        <v>4202</v>
      </c>
      <c r="G458" s="5">
        <v>25000</v>
      </c>
      <c r="H458" s="5">
        <v>1750</v>
      </c>
      <c r="I458" s="5">
        <v>35000</v>
      </c>
      <c r="J458">
        <v>7</v>
      </c>
      <c r="K458" s="5">
        <v>5750</v>
      </c>
      <c r="L458" s="5">
        <v>35000</v>
      </c>
      <c r="M458" s="5">
        <v>29250</v>
      </c>
      <c r="N458" s="5">
        <v>5750</v>
      </c>
      <c r="O458" t="s">
        <v>560</v>
      </c>
      <c r="P458" s="5">
        <v>3000</v>
      </c>
      <c r="Q458" t="str">
        <f>IF(Table4[[#This Row],[Current Arrears + Debit]]&lt;=5000,"Less_than_5000","Greater_than_5000")</f>
        <v>Greater_than_5000</v>
      </c>
      <c r="R458" t="str">
        <f>IF(Table4[[#This Row],[Full Balance]]=Table4[[#This Row],[Current Arrears + Debit]],"OC","Active")</f>
        <v>OC</v>
      </c>
    </row>
    <row r="459" spans="1:18" x14ac:dyDescent="0.3">
      <c r="A459" t="s">
        <v>4258</v>
      </c>
      <c r="B459" t="s">
        <v>4224</v>
      </c>
      <c r="C459" t="s">
        <v>4251</v>
      </c>
      <c r="D459" t="s">
        <v>5273</v>
      </c>
      <c r="E459" t="s">
        <v>10</v>
      </c>
      <c r="F459" t="s">
        <v>4202</v>
      </c>
      <c r="G459" s="5">
        <v>25000</v>
      </c>
      <c r="H459" s="5">
        <v>1750</v>
      </c>
      <c r="I459" s="5">
        <v>35000</v>
      </c>
      <c r="J459">
        <v>13.14</v>
      </c>
      <c r="K459" s="5">
        <v>16500</v>
      </c>
      <c r="L459" s="5">
        <v>35000</v>
      </c>
      <c r="M459" s="5">
        <v>18500</v>
      </c>
      <c r="N459" s="5">
        <v>16500</v>
      </c>
      <c r="O459" t="s">
        <v>3817</v>
      </c>
      <c r="P459" s="5">
        <v>2500</v>
      </c>
      <c r="Q459" t="str">
        <f>IF(Table4[[#This Row],[Current Arrears + Debit]]&lt;=5000,"Less_than_5000","Greater_than_5000")</f>
        <v>Greater_than_5000</v>
      </c>
      <c r="R459" t="str">
        <f>IF(Table4[[#This Row],[Full Balance]]=Table4[[#This Row],[Current Arrears + Debit]],"OC","Active")</f>
        <v>OC</v>
      </c>
    </row>
    <row r="460" spans="1:18" x14ac:dyDescent="0.3">
      <c r="A460" t="s">
        <v>4266</v>
      </c>
      <c r="B460" t="s">
        <v>4224</v>
      </c>
      <c r="C460" t="s">
        <v>4259</v>
      </c>
      <c r="D460" t="s">
        <v>5274</v>
      </c>
      <c r="E460" t="s">
        <v>10</v>
      </c>
      <c r="F460" t="s">
        <v>4202</v>
      </c>
      <c r="G460" s="5">
        <v>25000</v>
      </c>
      <c r="H460" s="5">
        <v>1750</v>
      </c>
      <c r="I460" s="5">
        <v>35000</v>
      </c>
      <c r="J460">
        <v>7.69</v>
      </c>
      <c r="K460" s="5">
        <v>6950</v>
      </c>
      <c r="L460" s="5">
        <v>35000</v>
      </c>
      <c r="M460" s="5">
        <v>28050</v>
      </c>
      <c r="N460" s="5">
        <v>6950</v>
      </c>
      <c r="O460" t="s">
        <v>697</v>
      </c>
      <c r="P460" s="5">
        <v>1750</v>
      </c>
      <c r="Q460" t="str">
        <f>IF(Table4[[#This Row],[Current Arrears + Debit]]&lt;=5000,"Less_than_5000","Greater_than_5000")</f>
        <v>Greater_than_5000</v>
      </c>
      <c r="R460" t="str">
        <f>IF(Table4[[#This Row],[Full Balance]]=Table4[[#This Row],[Current Arrears + Debit]],"OC","Active")</f>
        <v>OC</v>
      </c>
    </row>
    <row r="461" spans="1:18" x14ac:dyDescent="0.3">
      <c r="A461" t="s">
        <v>4276</v>
      </c>
      <c r="B461" t="s">
        <v>4267</v>
      </c>
      <c r="C461" t="s">
        <v>4268</v>
      </c>
      <c r="D461" t="s">
        <v>5275</v>
      </c>
      <c r="E461" t="s">
        <v>12</v>
      </c>
      <c r="F461" t="s">
        <v>4275</v>
      </c>
      <c r="G461" s="5">
        <v>25000</v>
      </c>
      <c r="H461" s="5">
        <v>1750</v>
      </c>
      <c r="I461" s="5">
        <v>35000</v>
      </c>
      <c r="J461">
        <v>10.49</v>
      </c>
      <c r="K461" s="5">
        <v>12100</v>
      </c>
      <c r="L461" s="5">
        <v>35000</v>
      </c>
      <c r="M461" s="5">
        <v>22900</v>
      </c>
      <c r="N461" s="5">
        <v>12100</v>
      </c>
      <c r="O461" t="s">
        <v>839</v>
      </c>
      <c r="P461" s="5">
        <v>2000</v>
      </c>
      <c r="Q461" t="str">
        <f>IF(Table4[[#This Row],[Current Arrears + Debit]]&lt;=5000,"Less_than_5000","Greater_than_5000")</f>
        <v>Greater_than_5000</v>
      </c>
      <c r="R461" t="str">
        <f>IF(Table4[[#This Row],[Full Balance]]=Table4[[#This Row],[Current Arrears + Debit]],"OC","Active")</f>
        <v>OC</v>
      </c>
    </row>
    <row r="462" spans="1:18" x14ac:dyDescent="0.3">
      <c r="A462" t="s">
        <v>4285</v>
      </c>
      <c r="B462" t="s">
        <v>4277</v>
      </c>
      <c r="C462" t="s">
        <v>4278</v>
      </c>
      <c r="D462" t="s">
        <v>5162</v>
      </c>
      <c r="E462" t="s">
        <v>14</v>
      </c>
      <c r="F462" t="s">
        <v>967</v>
      </c>
      <c r="G462" s="5">
        <v>25000</v>
      </c>
      <c r="H462" s="5">
        <v>1750</v>
      </c>
      <c r="I462" s="5">
        <v>35000</v>
      </c>
      <c r="J462">
        <v>5.54</v>
      </c>
      <c r="K462" s="5">
        <v>3200</v>
      </c>
      <c r="L462" s="5">
        <v>35000</v>
      </c>
      <c r="M462" s="5">
        <v>31800</v>
      </c>
      <c r="N462" s="5">
        <v>3200</v>
      </c>
      <c r="O462" t="s">
        <v>4012</v>
      </c>
      <c r="P462" s="5">
        <v>1750</v>
      </c>
      <c r="Q462" t="str">
        <f>IF(Table4[[#This Row],[Current Arrears + Debit]]&lt;=5000,"Less_than_5000","Greater_than_5000")</f>
        <v>Less_than_5000</v>
      </c>
      <c r="R462" t="str">
        <f>IF(Table4[[#This Row],[Full Balance]]=Table4[[#This Row],[Current Arrears + Debit]],"OC","Active")</f>
        <v>OC</v>
      </c>
    </row>
    <row r="463" spans="1:18" x14ac:dyDescent="0.3">
      <c r="A463" t="s">
        <v>4292</v>
      </c>
      <c r="B463" t="s">
        <v>4277</v>
      </c>
      <c r="C463" t="s">
        <v>4286</v>
      </c>
      <c r="D463" t="s">
        <v>5276</v>
      </c>
      <c r="E463" t="s">
        <v>14</v>
      </c>
      <c r="F463" t="s">
        <v>967</v>
      </c>
      <c r="G463" s="5">
        <v>25000</v>
      </c>
      <c r="H463" s="5">
        <v>1750</v>
      </c>
      <c r="I463" s="5">
        <v>35000</v>
      </c>
      <c r="J463">
        <v>6.57</v>
      </c>
      <c r="K463" s="5">
        <v>5000</v>
      </c>
      <c r="L463" s="5">
        <v>35000</v>
      </c>
      <c r="M463" s="5">
        <v>30000</v>
      </c>
      <c r="N463" s="5">
        <v>5000</v>
      </c>
      <c r="O463" t="s">
        <v>2320</v>
      </c>
      <c r="P463">
        <v>500</v>
      </c>
      <c r="Q463" t="str">
        <f>IF(Table4[[#This Row],[Current Arrears + Debit]]&lt;=5000,"Less_than_5000","Greater_than_5000")</f>
        <v>Less_than_5000</v>
      </c>
      <c r="R463" t="str">
        <f>IF(Table4[[#This Row],[Full Balance]]=Table4[[#This Row],[Current Arrears + Debit]],"OC","Active")</f>
        <v>OC</v>
      </c>
    </row>
    <row r="464" spans="1:18" x14ac:dyDescent="0.3">
      <c r="A464" t="s">
        <v>4299</v>
      </c>
      <c r="B464" t="s">
        <v>4293</v>
      </c>
      <c r="C464" t="s">
        <v>4294</v>
      </c>
      <c r="D464" t="s">
        <v>5277</v>
      </c>
      <c r="E464" t="s">
        <v>21</v>
      </c>
      <c r="F464" t="s">
        <v>4275</v>
      </c>
      <c r="G464" s="5">
        <v>20000</v>
      </c>
      <c r="H464" s="5">
        <v>1625</v>
      </c>
      <c r="I464" s="5">
        <v>26000</v>
      </c>
      <c r="J464">
        <v>11.7</v>
      </c>
      <c r="K464" s="5">
        <v>6250</v>
      </c>
      <c r="L464" s="5">
        <v>26000</v>
      </c>
      <c r="M464" s="5">
        <v>19750</v>
      </c>
      <c r="N464" s="5">
        <v>6250</v>
      </c>
      <c r="O464" t="s">
        <v>2152</v>
      </c>
      <c r="P464" s="5">
        <v>2300</v>
      </c>
      <c r="Q464" t="str">
        <f>IF(Table4[[#This Row],[Current Arrears + Debit]]&lt;=5000,"Less_than_5000","Greater_than_5000")</f>
        <v>Greater_than_5000</v>
      </c>
      <c r="R464" t="str">
        <f>IF(Table4[[#This Row],[Full Balance]]=Table4[[#This Row],[Current Arrears + Debit]],"OC","Active")</f>
        <v>OC</v>
      </c>
    </row>
    <row r="465" spans="1:18" x14ac:dyDescent="0.3">
      <c r="A465" t="s">
        <v>4309</v>
      </c>
      <c r="B465" t="s">
        <v>4300</v>
      </c>
      <c r="C465" t="s">
        <v>4301</v>
      </c>
      <c r="D465" t="s">
        <v>5278</v>
      </c>
      <c r="E465" t="s">
        <v>30</v>
      </c>
      <c r="F465" t="s">
        <v>4275</v>
      </c>
      <c r="G465" s="5">
        <v>25000</v>
      </c>
      <c r="H465" s="5">
        <v>2063</v>
      </c>
      <c r="I465" s="5">
        <v>33000</v>
      </c>
      <c r="J465">
        <v>10.65</v>
      </c>
      <c r="K465" s="5">
        <v>6050</v>
      </c>
      <c r="L465" s="5">
        <v>33000</v>
      </c>
      <c r="M465" s="5">
        <v>26950</v>
      </c>
      <c r="N465" s="5">
        <v>6050</v>
      </c>
      <c r="O465" t="s">
        <v>3597</v>
      </c>
      <c r="P465" s="5">
        <v>2100</v>
      </c>
      <c r="Q465" t="str">
        <f>IF(Table4[[#This Row],[Current Arrears + Debit]]&lt;=5000,"Less_than_5000","Greater_than_5000")</f>
        <v>Greater_than_5000</v>
      </c>
      <c r="R465" t="str">
        <f>IF(Table4[[#This Row],[Full Balance]]=Table4[[#This Row],[Current Arrears + Debit]],"OC","Active")</f>
        <v>OC</v>
      </c>
    </row>
    <row r="466" spans="1:18" x14ac:dyDescent="0.3">
      <c r="A466" t="s">
        <v>4317</v>
      </c>
      <c r="B466" t="s">
        <v>4267</v>
      </c>
      <c r="C466" t="s">
        <v>4310</v>
      </c>
      <c r="D466" t="s">
        <v>5279</v>
      </c>
      <c r="E466" t="s">
        <v>12</v>
      </c>
      <c r="F466" t="s">
        <v>3292</v>
      </c>
      <c r="G466" s="5">
        <v>25000</v>
      </c>
      <c r="H466" s="5">
        <v>1750</v>
      </c>
      <c r="I466" s="5">
        <v>35000</v>
      </c>
      <c r="J466">
        <v>10.14</v>
      </c>
      <c r="K466" s="5">
        <v>13250</v>
      </c>
      <c r="L466" s="5">
        <v>35000</v>
      </c>
      <c r="M466" s="5">
        <v>21750</v>
      </c>
      <c r="N466" s="5">
        <v>13250</v>
      </c>
      <c r="O466" t="s">
        <v>839</v>
      </c>
      <c r="P466" s="5">
        <v>2000</v>
      </c>
      <c r="Q466" t="str">
        <f>IF(Table4[[#This Row],[Current Arrears + Debit]]&lt;=5000,"Less_than_5000","Greater_than_5000")</f>
        <v>Greater_than_5000</v>
      </c>
      <c r="R466" t="str">
        <f>IF(Table4[[#This Row],[Full Balance]]=Table4[[#This Row],[Current Arrears + Debit]],"OC","Active")</f>
        <v>OC</v>
      </c>
    </row>
    <row r="467" spans="1:18" x14ac:dyDescent="0.3">
      <c r="A467" t="s">
        <v>4325</v>
      </c>
      <c r="B467" t="s">
        <v>4267</v>
      </c>
      <c r="C467" t="s">
        <v>4318</v>
      </c>
      <c r="D467" t="s">
        <v>5280</v>
      </c>
      <c r="E467" t="s">
        <v>12</v>
      </c>
      <c r="F467" t="s">
        <v>4275</v>
      </c>
      <c r="G467" s="5">
        <v>25000</v>
      </c>
      <c r="H467" s="5">
        <v>1750</v>
      </c>
      <c r="I467" s="5">
        <v>35000</v>
      </c>
      <c r="J467">
        <v>18.71</v>
      </c>
      <c r="K467" s="5">
        <v>26500</v>
      </c>
      <c r="L467" s="5">
        <v>35000</v>
      </c>
      <c r="M467" s="5">
        <v>8500</v>
      </c>
      <c r="N467" s="5">
        <v>26500</v>
      </c>
      <c r="O467" t="s">
        <v>4324</v>
      </c>
      <c r="P467" s="5">
        <v>1000</v>
      </c>
      <c r="Q467" t="str">
        <f>IF(Table4[[#This Row],[Current Arrears + Debit]]&lt;=5000,"Less_than_5000","Greater_than_5000")</f>
        <v>Greater_than_5000</v>
      </c>
      <c r="R467" t="str">
        <f>IF(Table4[[#This Row],[Full Balance]]=Table4[[#This Row],[Current Arrears + Debit]],"OC","Active")</f>
        <v>OC</v>
      </c>
    </row>
    <row r="468" spans="1:18" x14ac:dyDescent="0.3">
      <c r="A468" t="s">
        <v>4333</v>
      </c>
      <c r="B468" t="s">
        <v>3819</v>
      </c>
      <c r="C468" t="s">
        <v>4326</v>
      </c>
      <c r="D468" t="s">
        <v>5281</v>
      </c>
      <c r="E468" t="s">
        <v>20</v>
      </c>
      <c r="F468" t="s">
        <v>4275</v>
      </c>
      <c r="G468" s="5">
        <v>25000</v>
      </c>
      <c r="H468" s="5">
        <v>1750</v>
      </c>
      <c r="I468" s="5">
        <v>35000</v>
      </c>
      <c r="J468">
        <v>12.89</v>
      </c>
      <c r="K468" s="5">
        <v>16050</v>
      </c>
      <c r="L468" s="5">
        <v>35000</v>
      </c>
      <c r="M468" s="5">
        <v>18950</v>
      </c>
      <c r="N468" s="5">
        <v>16050</v>
      </c>
      <c r="O468" t="s">
        <v>2227</v>
      </c>
      <c r="P468">
        <v>500</v>
      </c>
      <c r="Q468" t="str">
        <f>IF(Table4[[#This Row],[Current Arrears + Debit]]&lt;=5000,"Less_than_5000","Greater_than_5000")</f>
        <v>Greater_than_5000</v>
      </c>
      <c r="R468" t="str">
        <f>IF(Table4[[#This Row],[Full Balance]]=Table4[[#This Row],[Current Arrears + Debit]],"OC","Active")</f>
        <v>OC</v>
      </c>
    </row>
    <row r="469" spans="1:18" x14ac:dyDescent="0.3">
      <c r="A469" t="s">
        <v>4341</v>
      </c>
      <c r="B469" t="s">
        <v>4334</v>
      </c>
      <c r="C469" t="s">
        <v>5282</v>
      </c>
      <c r="D469" t="s">
        <v>5283</v>
      </c>
      <c r="E469" t="s">
        <v>29</v>
      </c>
      <c r="F469" t="s">
        <v>4411</v>
      </c>
      <c r="G469" s="5">
        <v>40000</v>
      </c>
      <c r="H469" s="5">
        <v>2467</v>
      </c>
      <c r="I469" s="5">
        <v>59200</v>
      </c>
      <c r="J469">
        <v>7.02</v>
      </c>
      <c r="K469" s="5">
        <v>17307</v>
      </c>
      <c r="L469" s="5">
        <v>51807</v>
      </c>
      <c r="M469" s="5">
        <v>34500</v>
      </c>
      <c r="N469" s="5">
        <v>24700</v>
      </c>
      <c r="O469" t="s">
        <v>3696</v>
      </c>
      <c r="P469" s="5">
        <v>2500</v>
      </c>
      <c r="Q469" t="str">
        <f>IF(Table4[[#This Row],[Current Arrears + Debit]]&lt;=5000,"Less_than_5000","Greater_than_5000")</f>
        <v>Greater_than_5000</v>
      </c>
      <c r="R469" t="str">
        <f>IF(Table4[[#This Row],[Full Balance]]=Table4[[#This Row],[Current Arrears + Debit]],"OC","Active")</f>
        <v>Active</v>
      </c>
    </row>
    <row r="470" spans="1:18" x14ac:dyDescent="0.3">
      <c r="A470" t="s">
        <v>4350</v>
      </c>
      <c r="B470" t="s">
        <v>4334</v>
      </c>
      <c r="C470" t="s">
        <v>5284</v>
      </c>
      <c r="D470" t="s">
        <v>5285</v>
      </c>
      <c r="E470" t="s">
        <v>29</v>
      </c>
      <c r="F470" t="s">
        <v>5286</v>
      </c>
      <c r="G470" s="5">
        <v>40000</v>
      </c>
      <c r="H470" s="5">
        <v>2467</v>
      </c>
      <c r="I470" s="5">
        <v>59200</v>
      </c>
      <c r="J470">
        <v>-0.28999999999999998</v>
      </c>
      <c r="K470">
        <v>-726</v>
      </c>
      <c r="L470" s="5">
        <v>54274</v>
      </c>
      <c r="M470" s="5">
        <v>55000</v>
      </c>
      <c r="N470" s="5">
        <v>4200</v>
      </c>
      <c r="O470" t="s">
        <v>866</v>
      </c>
      <c r="P470" s="5">
        <v>2500</v>
      </c>
      <c r="Q470" t="str">
        <f>IF(Table4[[#This Row],[Current Arrears + Debit]]&lt;=5000,"Less_than_5000","Greater_than_5000")</f>
        <v>Less_than_5000</v>
      </c>
      <c r="R470" t="str">
        <f>IF(Table4[[#This Row],[Full Balance]]=Table4[[#This Row],[Current Arrears + Debit]],"OC","Active")</f>
        <v>Active</v>
      </c>
    </row>
    <row r="471" spans="1:18" x14ac:dyDescent="0.3">
      <c r="A471" t="s">
        <v>4359</v>
      </c>
      <c r="B471" t="s">
        <v>4334</v>
      </c>
      <c r="C471" t="s">
        <v>4335</v>
      </c>
      <c r="D471" t="s">
        <v>5287</v>
      </c>
      <c r="E471" t="s">
        <v>29</v>
      </c>
      <c r="F471" t="s">
        <v>3380</v>
      </c>
      <c r="G471" s="5">
        <v>30000</v>
      </c>
      <c r="H471" s="5">
        <v>2100</v>
      </c>
      <c r="I471" s="5">
        <v>42000</v>
      </c>
      <c r="J471">
        <v>6.67</v>
      </c>
      <c r="K471" s="5">
        <v>12200</v>
      </c>
      <c r="L471" s="5">
        <v>42000</v>
      </c>
      <c r="M471" s="5">
        <v>29800</v>
      </c>
      <c r="N471" s="5">
        <v>12200</v>
      </c>
      <c r="O471" t="s">
        <v>3696</v>
      </c>
      <c r="P471" s="5">
        <v>2100</v>
      </c>
      <c r="Q471" t="str">
        <f>IF(Table4[[#This Row],[Current Arrears + Debit]]&lt;=5000,"Less_than_5000","Greater_than_5000")</f>
        <v>Greater_than_5000</v>
      </c>
      <c r="R471" t="str">
        <f>IF(Table4[[#This Row],[Full Balance]]=Table4[[#This Row],[Current Arrears + Debit]],"OC","Active")</f>
        <v>OC</v>
      </c>
    </row>
    <row r="472" spans="1:18" x14ac:dyDescent="0.3">
      <c r="A472" t="s">
        <v>4367</v>
      </c>
      <c r="B472" t="s">
        <v>5288</v>
      </c>
      <c r="C472" t="s">
        <v>5289</v>
      </c>
      <c r="D472" t="s">
        <v>5290</v>
      </c>
      <c r="E472" t="s">
        <v>29</v>
      </c>
      <c r="F472" t="s">
        <v>5286</v>
      </c>
      <c r="G472" s="5">
        <v>40000</v>
      </c>
      <c r="H472" s="5">
        <v>2467</v>
      </c>
      <c r="I472" s="5">
        <v>59200</v>
      </c>
      <c r="J472">
        <v>2.75</v>
      </c>
      <c r="K472" s="5">
        <v>6774</v>
      </c>
      <c r="L472" s="5">
        <v>54274</v>
      </c>
      <c r="M472" s="5">
        <v>47500</v>
      </c>
      <c r="N472" s="5">
        <v>11700</v>
      </c>
      <c r="O472" t="s">
        <v>2320</v>
      </c>
      <c r="P472" s="5">
        <v>2500</v>
      </c>
      <c r="Q472" t="str">
        <f>IF(Table4[[#This Row],[Current Arrears + Debit]]&lt;=5000,"Less_than_5000","Greater_than_5000")</f>
        <v>Greater_than_5000</v>
      </c>
      <c r="R472" t="str">
        <f>IF(Table4[[#This Row],[Full Balance]]=Table4[[#This Row],[Current Arrears + Debit]],"OC","Active")</f>
        <v>Active</v>
      </c>
    </row>
    <row r="473" spans="1:18" x14ac:dyDescent="0.3">
      <c r="A473" t="s">
        <v>4376</v>
      </c>
      <c r="B473" t="s">
        <v>4334</v>
      </c>
      <c r="C473" t="s">
        <v>5291</v>
      </c>
      <c r="D473" t="s">
        <v>5292</v>
      </c>
      <c r="E473" t="s">
        <v>29</v>
      </c>
      <c r="F473" t="s">
        <v>5286</v>
      </c>
      <c r="G473" s="5">
        <v>40000</v>
      </c>
      <c r="H473" s="5">
        <v>2467</v>
      </c>
      <c r="I473" s="5">
        <v>59200</v>
      </c>
      <c r="J473">
        <v>-0.28999999999999998</v>
      </c>
      <c r="K473">
        <v>-726</v>
      </c>
      <c r="L473" s="5">
        <v>54274</v>
      </c>
      <c r="M473" s="5">
        <v>55000</v>
      </c>
      <c r="N473" s="5">
        <v>4200</v>
      </c>
      <c r="O473" t="s">
        <v>866</v>
      </c>
      <c r="P473" s="5">
        <v>2500</v>
      </c>
      <c r="Q473" t="str">
        <f>IF(Table4[[#This Row],[Current Arrears + Debit]]&lt;=5000,"Less_than_5000","Greater_than_5000")</f>
        <v>Less_than_5000</v>
      </c>
      <c r="R473" t="str">
        <f>IF(Table4[[#This Row],[Full Balance]]=Table4[[#This Row],[Current Arrears + Debit]],"OC","Active")</f>
        <v>Active</v>
      </c>
    </row>
    <row r="474" spans="1:18" x14ac:dyDescent="0.3">
      <c r="A474" t="s">
        <v>4386</v>
      </c>
      <c r="B474" t="s">
        <v>4342</v>
      </c>
      <c r="C474" t="s">
        <v>4343</v>
      </c>
      <c r="D474" t="s">
        <v>5293</v>
      </c>
      <c r="E474" t="s">
        <v>12</v>
      </c>
      <c r="F474" t="s">
        <v>3292</v>
      </c>
      <c r="G474" s="5">
        <v>30000</v>
      </c>
      <c r="H474" s="5">
        <v>2100</v>
      </c>
      <c r="I474" s="5">
        <v>42000</v>
      </c>
      <c r="J474">
        <v>5.57</v>
      </c>
      <c r="K474" s="5">
        <v>6300</v>
      </c>
      <c r="L474" s="5">
        <v>42000</v>
      </c>
      <c r="M474" s="5">
        <v>35700</v>
      </c>
      <c r="N474" s="5">
        <v>6300</v>
      </c>
      <c r="O474" t="s">
        <v>4012</v>
      </c>
      <c r="P474" s="5">
        <v>2100</v>
      </c>
      <c r="Q474" t="str">
        <f>IF(Table4[[#This Row],[Current Arrears + Debit]]&lt;=5000,"Less_than_5000","Greater_than_5000")</f>
        <v>Greater_than_5000</v>
      </c>
      <c r="R474" t="str">
        <f>IF(Table4[[#This Row],[Full Balance]]=Table4[[#This Row],[Current Arrears + Debit]],"OC","Active")</f>
        <v>OC</v>
      </c>
    </row>
    <row r="475" spans="1:18" x14ac:dyDescent="0.3">
      <c r="A475" t="s">
        <v>4395</v>
      </c>
      <c r="B475" t="s">
        <v>3819</v>
      </c>
      <c r="C475" t="s">
        <v>4351</v>
      </c>
      <c r="D475" t="s">
        <v>5294</v>
      </c>
      <c r="E475" t="s">
        <v>20</v>
      </c>
      <c r="F475" t="s">
        <v>3292</v>
      </c>
      <c r="G475" s="5">
        <v>20000</v>
      </c>
      <c r="H475" s="5">
        <v>1625</v>
      </c>
      <c r="I475" s="5">
        <v>26000</v>
      </c>
      <c r="J475">
        <v>12.25</v>
      </c>
      <c r="K475" s="5">
        <v>9000</v>
      </c>
      <c r="L475" s="5">
        <v>26000</v>
      </c>
      <c r="M475" s="5">
        <v>17000</v>
      </c>
      <c r="N475" s="5">
        <v>9000</v>
      </c>
      <c r="O475" t="s">
        <v>4358</v>
      </c>
      <c r="P475">
        <v>500</v>
      </c>
      <c r="Q475" t="str">
        <f>IF(Table4[[#This Row],[Current Arrears + Debit]]&lt;=5000,"Less_than_5000","Greater_than_5000")</f>
        <v>Greater_than_5000</v>
      </c>
      <c r="R475" t="str">
        <f>IF(Table4[[#This Row],[Full Balance]]=Table4[[#This Row],[Current Arrears + Debit]],"OC","Active")</f>
        <v>OC</v>
      </c>
    </row>
    <row r="476" spans="1:18" x14ac:dyDescent="0.3">
      <c r="A476" t="s">
        <v>4402</v>
      </c>
      <c r="B476" t="s">
        <v>3478</v>
      </c>
      <c r="C476" t="s">
        <v>4360</v>
      </c>
      <c r="D476" t="s">
        <v>5295</v>
      </c>
      <c r="E476" t="s">
        <v>10</v>
      </c>
      <c r="F476" t="s">
        <v>3292</v>
      </c>
      <c r="G476" s="5">
        <v>30000</v>
      </c>
      <c r="H476" s="5">
        <v>2100</v>
      </c>
      <c r="I476" s="5">
        <v>42000</v>
      </c>
      <c r="J476">
        <v>5.52</v>
      </c>
      <c r="K476" s="5">
        <v>5900</v>
      </c>
      <c r="L476" s="5">
        <v>42000</v>
      </c>
      <c r="M476" s="5">
        <v>36100</v>
      </c>
      <c r="N476" s="5">
        <v>5900</v>
      </c>
      <c r="O476" t="s">
        <v>977</v>
      </c>
      <c r="P476" s="5">
        <v>2000</v>
      </c>
      <c r="Q476" t="str">
        <f>IF(Table4[[#This Row],[Current Arrears + Debit]]&lt;=5000,"Less_than_5000","Greater_than_5000")</f>
        <v>Greater_than_5000</v>
      </c>
      <c r="R476" t="str">
        <f>IF(Table4[[#This Row],[Full Balance]]=Table4[[#This Row],[Current Arrears + Debit]],"OC","Active")</f>
        <v>OC</v>
      </c>
    </row>
    <row r="477" spans="1:18" x14ac:dyDescent="0.3">
      <c r="A477" t="s">
        <v>4412</v>
      </c>
      <c r="B477" t="s">
        <v>1369</v>
      </c>
      <c r="C477" t="s">
        <v>4368</v>
      </c>
      <c r="D477" t="s">
        <v>5296</v>
      </c>
      <c r="E477" t="s">
        <v>20</v>
      </c>
      <c r="F477" t="s">
        <v>3292</v>
      </c>
      <c r="G477" s="5">
        <v>25000</v>
      </c>
      <c r="H477" s="5">
        <v>1750</v>
      </c>
      <c r="I477" s="5">
        <v>35000</v>
      </c>
      <c r="J477">
        <v>7.26</v>
      </c>
      <c r="K477" s="5">
        <v>8200</v>
      </c>
      <c r="L477" s="5">
        <v>35000</v>
      </c>
      <c r="M477" s="5">
        <v>26800</v>
      </c>
      <c r="N477" s="5">
        <v>8200</v>
      </c>
      <c r="O477" t="s">
        <v>3431</v>
      </c>
      <c r="P477" s="5">
        <v>2000</v>
      </c>
      <c r="Q477" t="str">
        <f>IF(Table4[[#This Row],[Current Arrears + Debit]]&lt;=5000,"Less_than_5000","Greater_than_5000")</f>
        <v>Greater_than_5000</v>
      </c>
      <c r="R477" t="str">
        <f>IF(Table4[[#This Row],[Full Balance]]=Table4[[#This Row],[Current Arrears + Debit]],"OC","Active")</f>
        <v>OC</v>
      </c>
    </row>
    <row r="478" spans="1:18" x14ac:dyDescent="0.3">
      <c r="A478" t="s">
        <v>4423</v>
      </c>
      <c r="B478" t="s">
        <v>3657</v>
      </c>
      <c r="C478" t="s">
        <v>4377</v>
      </c>
      <c r="D478" t="s">
        <v>5297</v>
      </c>
      <c r="E478" t="s">
        <v>20</v>
      </c>
      <c r="F478" t="s">
        <v>3292</v>
      </c>
      <c r="G478" s="5">
        <v>25000</v>
      </c>
      <c r="H478" s="5">
        <v>1750</v>
      </c>
      <c r="I478" s="5">
        <v>35000</v>
      </c>
      <c r="J478">
        <v>17.14</v>
      </c>
      <c r="K478" s="5">
        <v>25250</v>
      </c>
      <c r="L478" s="5">
        <v>35000</v>
      </c>
      <c r="M478" s="5">
        <v>9750</v>
      </c>
      <c r="N478" s="5">
        <v>25250</v>
      </c>
      <c r="O478" t="s">
        <v>4385</v>
      </c>
      <c r="P478" s="5">
        <v>1000</v>
      </c>
      <c r="Q478" t="str">
        <f>IF(Table4[[#This Row],[Current Arrears + Debit]]&lt;=5000,"Less_than_5000","Greater_than_5000")</f>
        <v>Greater_than_5000</v>
      </c>
      <c r="R478" t="str">
        <f>IF(Table4[[#This Row],[Full Balance]]=Table4[[#This Row],[Current Arrears + Debit]],"OC","Active")</f>
        <v>OC</v>
      </c>
    </row>
    <row r="479" spans="1:18" x14ac:dyDescent="0.3">
      <c r="A479" t="s">
        <v>4431</v>
      </c>
      <c r="B479" t="s">
        <v>3657</v>
      </c>
      <c r="C479" t="s">
        <v>4387</v>
      </c>
      <c r="D479" t="s">
        <v>5298</v>
      </c>
      <c r="E479" t="s">
        <v>20</v>
      </c>
      <c r="F479" t="s">
        <v>3292</v>
      </c>
      <c r="G479" s="5">
        <v>25000</v>
      </c>
      <c r="H479" s="5">
        <v>1750</v>
      </c>
      <c r="I479" s="5">
        <v>35000</v>
      </c>
      <c r="J479">
        <v>11.97</v>
      </c>
      <c r="K479" s="5">
        <v>16200</v>
      </c>
      <c r="L479" s="5">
        <v>35000</v>
      </c>
      <c r="M479" s="5">
        <v>18800</v>
      </c>
      <c r="N479" s="5">
        <v>16200</v>
      </c>
      <c r="O479" t="s">
        <v>2227</v>
      </c>
      <c r="P479" s="5">
        <v>2000</v>
      </c>
      <c r="Q479" t="str">
        <f>IF(Table4[[#This Row],[Current Arrears + Debit]]&lt;=5000,"Less_than_5000","Greater_than_5000")</f>
        <v>Greater_than_5000</v>
      </c>
      <c r="R479" t="str">
        <f>IF(Table4[[#This Row],[Full Balance]]=Table4[[#This Row],[Current Arrears + Debit]],"OC","Active")</f>
        <v>OC</v>
      </c>
    </row>
    <row r="480" spans="1:18" x14ac:dyDescent="0.3">
      <c r="A480" t="s">
        <v>4439</v>
      </c>
      <c r="B480" t="s">
        <v>3819</v>
      </c>
      <c r="C480" t="s">
        <v>4396</v>
      </c>
      <c r="D480" t="s">
        <v>5299</v>
      </c>
      <c r="E480" t="s">
        <v>20</v>
      </c>
      <c r="F480" t="s">
        <v>3292</v>
      </c>
      <c r="G480" s="5">
        <v>35000</v>
      </c>
      <c r="H480" s="5">
        <v>2450</v>
      </c>
      <c r="I480" s="5">
        <v>49000</v>
      </c>
      <c r="J480">
        <v>14.98</v>
      </c>
      <c r="K480" s="5">
        <v>30050</v>
      </c>
      <c r="L480" s="5">
        <v>49000</v>
      </c>
      <c r="M480" s="5">
        <v>18950</v>
      </c>
      <c r="N480" s="5">
        <v>30050</v>
      </c>
      <c r="O480" t="s">
        <v>839</v>
      </c>
      <c r="P480">
        <v>500</v>
      </c>
      <c r="Q480" t="str">
        <f>IF(Table4[[#This Row],[Current Arrears + Debit]]&lt;=5000,"Less_than_5000","Greater_than_5000")</f>
        <v>Greater_than_5000</v>
      </c>
      <c r="R480" t="str">
        <f>IF(Table4[[#This Row],[Full Balance]]=Table4[[#This Row],[Current Arrears + Debit]],"OC","Active")</f>
        <v>OC</v>
      </c>
    </row>
    <row r="481" spans="1:18" x14ac:dyDescent="0.3">
      <c r="A481" t="s">
        <v>4446</v>
      </c>
      <c r="B481" t="s">
        <v>4334</v>
      </c>
      <c r="C481" t="s">
        <v>5300</v>
      </c>
      <c r="D481" t="s">
        <v>5301</v>
      </c>
      <c r="E481" t="s">
        <v>29</v>
      </c>
      <c r="F481" t="s">
        <v>4411</v>
      </c>
      <c r="G481" s="5">
        <v>40000</v>
      </c>
      <c r="H481" s="5">
        <v>2467</v>
      </c>
      <c r="I481" s="5">
        <v>59200</v>
      </c>
      <c r="J481">
        <v>1.95</v>
      </c>
      <c r="K481" s="5">
        <v>4807</v>
      </c>
      <c r="L481" s="5">
        <v>51807</v>
      </c>
      <c r="M481" s="5">
        <v>47000</v>
      </c>
      <c r="N481" s="5">
        <v>12200</v>
      </c>
      <c r="O481" t="s">
        <v>866</v>
      </c>
      <c r="P481" s="5">
        <v>2500</v>
      </c>
      <c r="Q481" t="str">
        <f>IF(Table4[[#This Row],[Current Arrears + Debit]]&lt;=5000,"Less_than_5000","Greater_than_5000")</f>
        <v>Less_than_5000</v>
      </c>
      <c r="R481" t="str">
        <f>IF(Table4[[#This Row],[Full Balance]]=Table4[[#This Row],[Current Arrears + Debit]],"OC","Active")</f>
        <v>Active</v>
      </c>
    </row>
    <row r="482" spans="1:18" x14ac:dyDescent="0.3">
      <c r="A482" t="s">
        <v>4456</v>
      </c>
      <c r="B482" t="s">
        <v>4403</v>
      </c>
      <c r="C482" t="s">
        <v>4404</v>
      </c>
      <c r="D482" t="s">
        <v>5302</v>
      </c>
      <c r="E482" t="s">
        <v>29</v>
      </c>
      <c r="F482" t="s">
        <v>4411</v>
      </c>
      <c r="G482" s="5">
        <v>30000</v>
      </c>
      <c r="H482" s="5">
        <v>2438</v>
      </c>
      <c r="I482" s="5">
        <v>39000</v>
      </c>
      <c r="J482">
        <v>12.44</v>
      </c>
      <c r="K482" s="5">
        <v>16750</v>
      </c>
      <c r="L482" s="5">
        <v>39000</v>
      </c>
      <c r="M482" s="5">
        <v>22250</v>
      </c>
      <c r="N482" s="5">
        <v>16750</v>
      </c>
      <c r="O482" t="s">
        <v>2519</v>
      </c>
      <c r="P482" s="5">
        <v>2250</v>
      </c>
      <c r="Q482" t="str">
        <f>IF(Table4[[#This Row],[Current Arrears + Debit]]&lt;=5000,"Less_than_5000","Greater_than_5000")</f>
        <v>Greater_than_5000</v>
      </c>
      <c r="R482" t="str">
        <f>IF(Table4[[#This Row],[Full Balance]]=Table4[[#This Row],[Current Arrears + Debit]],"OC","Active")</f>
        <v>OC</v>
      </c>
    </row>
    <row r="483" spans="1:18" x14ac:dyDescent="0.3">
      <c r="A483" t="s">
        <v>4465</v>
      </c>
      <c r="B483" t="s">
        <v>4413</v>
      </c>
      <c r="C483" t="s">
        <v>4414</v>
      </c>
      <c r="D483" t="s">
        <v>5303</v>
      </c>
      <c r="E483" t="s">
        <v>18</v>
      </c>
      <c r="F483" t="s">
        <v>4422</v>
      </c>
      <c r="G483" s="5">
        <v>25000</v>
      </c>
      <c r="H483" s="5">
        <v>2063</v>
      </c>
      <c r="I483" s="5">
        <v>33000</v>
      </c>
      <c r="J483">
        <v>8.56</v>
      </c>
      <c r="K483" s="5">
        <v>4100</v>
      </c>
      <c r="L483" s="5">
        <v>33000</v>
      </c>
      <c r="M483" s="5">
        <v>28900</v>
      </c>
      <c r="N483" s="5">
        <v>4100</v>
      </c>
      <c r="O483" t="s">
        <v>560</v>
      </c>
      <c r="P483" s="5">
        <v>3000</v>
      </c>
      <c r="Q483" t="str">
        <f>IF(Table4[[#This Row],[Current Arrears + Debit]]&lt;=5000,"Less_than_5000","Greater_than_5000")</f>
        <v>Less_than_5000</v>
      </c>
      <c r="R483" t="str">
        <f>IF(Table4[[#This Row],[Full Balance]]=Table4[[#This Row],[Current Arrears + Debit]],"OC","Active")</f>
        <v>OC</v>
      </c>
    </row>
    <row r="484" spans="1:18" x14ac:dyDescent="0.3">
      <c r="A484" t="s">
        <v>4474</v>
      </c>
      <c r="B484" t="s">
        <v>4413</v>
      </c>
      <c r="C484" t="s">
        <v>4424</v>
      </c>
      <c r="D484" t="s">
        <v>5304</v>
      </c>
      <c r="E484" t="s">
        <v>18</v>
      </c>
      <c r="F484" t="s">
        <v>4422</v>
      </c>
      <c r="G484" s="5">
        <v>25000</v>
      </c>
      <c r="H484" s="5">
        <v>1750</v>
      </c>
      <c r="I484" s="5">
        <v>35000</v>
      </c>
      <c r="J484">
        <v>16.690000000000001</v>
      </c>
      <c r="K484" s="5">
        <v>24700</v>
      </c>
      <c r="L484" s="5">
        <v>35000</v>
      </c>
      <c r="M484" s="5">
        <v>10300</v>
      </c>
      <c r="N484" s="5">
        <v>24700</v>
      </c>
      <c r="O484" t="s">
        <v>3431</v>
      </c>
      <c r="P484" s="5">
        <v>5000</v>
      </c>
      <c r="Q484" t="str">
        <f>IF(Table4[[#This Row],[Current Arrears + Debit]]&lt;=5000,"Less_than_5000","Greater_than_5000")</f>
        <v>Greater_than_5000</v>
      </c>
      <c r="R484" t="str">
        <f>IF(Table4[[#This Row],[Full Balance]]=Table4[[#This Row],[Current Arrears + Debit]],"OC","Active")</f>
        <v>OC</v>
      </c>
    </row>
    <row r="485" spans="1:18" x14ac:dyDescent="0.3">
      <c r="A485" t="s">
        <v>4480</v>
      </c>
      <c r="B485" t="s">
        <v>4432</v>
      </c>
      <c r="C485" t="s">
        <v>4433</v>
      </c>
      <c r="D485" t="s">
        <v>5305</v>
      </c>
      <c r="E485" t="s">
        <v>30</v>
      </c>
      <c r="F485" t="s">
        <v>4411</v>
      </c>
      <c r="G485" s="5">
        <v>30000</v>
      </c>
      <c r="H485" s="5">
        <v>2100</v>
      </c>
      <c r="I485" s="5">
        <v>42000</v>
      </c>
      <c r="J485">
        <v>12.71</v>
      </c>
      <c r="K485" s="5">
        <v>23100</v>
      </c>
      <c r="L485" s="5">
        <v>42000</v>
      </c>
      <c r="M485" s="5">
        <v>18900</v>
      </c>
      <c r="N485" s="5">
        <v>23100</v>
      </c>
      <c r="O485" t="s">
        <v>3685</v>
      </c>
      <c r="P485" s="5">
        <v>2100</v>
      </c>
      <c r="Q485" t="str">
        <f>IF(Table4[[#This Row],[Current Arrears + Debit]]&lt;=5000,"Less_than_5000","Greater_than_5000")</f>
        <v>Greater_than_5000</v>
      </c>
      <c r="R485" t="str">
        <f>IF(Table4[[#This Row],[Full Balance]]=Table4[[#This Row],[Current Arrears + Debit]],"OC","Active")</f>
        <v>OC</v>
      </c>
    </row>
    <row r="486" spans="1:18" x14ac:dyDescent="0.3">
      <c r="A486" t="s">
        <v>4489</v>
      </c>
      <c r="B486" t="s">
        <v>4432</v>
      </c>
      <c r="C486" t="s">
        <v>4440</v>
      </c>
      <c r="D486" t="s">
        <v>5306</v>
      </c>
      <c r="E486" t="s">
        <v>30</v>
      </c>
      <c r="F486" t="s">
        <v>4411</v>
      </c>
      <c r="G486" s="5">
        <v>30000</v>
      </c>
      <c r="H486" s="5">
        <v>2100</v>
      </c>
      <c r="I486" s="5">
        <v>42000</v>
      </c>
      <c r="J486">
        <v>14.64</v>
      </c>
      <c r="K486" s="5">
        <v>27150</v>
      </c>
      <c r="L486" s="5">
        <v>42000</v>
      </c>
      <c r="M486" s="5">
        <v>14850</v>
      </c>
      <c r="N486" s="5">
        <v>27150</v>
      </c>
      <c r="O486" t="s">
        <v>3685</v>
      </c>
      <c r="P486" s="5">
        <v>2200</v>
      </c>
      <c r="Q486" t="str">
        <f>IF(Table4[[#This Row],[Current Arrears + Debit]]&lt;=5000,"Less_than_5000","Greater_than_5000")</f>
        <v>Greater_than_5000</v>
      </c>
      <c r="R486" t="str">
        <f>IF(Table4[[#This Row],[Full Balance]]=Table4[[#This Row],[Current Arrears + Debit]],"OC","Active")</f>
        <v>OC</v>
      </c>
    </row>
    <row r="487" spans="1:18" x14ac:dyDescent="0.3">
      <c r="A487" t="s">
        <v>4498</v>
      </c>
      <c r="B487" t="s">
        <v>4447</v>
      </c>
      <c r="C487" t="s">
        <v>4448</v>
      </c>
      <c r="D487" t="s">
        <v>5307</v>
      </c>
      <c r="E487" t="s">
        <v>10</v>
      </c>
      <c r="F487" t="s">
        <v>4422</v>
      </c>
      <c r="G487" s="5">
        <v>25000</v>
      </c>
      <c r="H487" s="5">
        <v>1750</v>
      </c>
      <c r="I487" s="5">
        <v>35000</v>
      </c>
      <c r="J487">
        <v>2.69</v>
      </c>
      <c r="K487">
        <v>200</v>
      </c>
      <c r="L487" s="5">
        <v>35000</v>
      </c>
      <c r="M487" s="5">
        <v>34800</v>
      </c>
      <c r="N487">
        <v>200</v>
      </c>
      <c r="O487" t="s">
        <v>777</v>
      </c>
      <c r="P487" s="5">
        <v>3000</v>
      </c>
      <c r="Q487" t="str">
        <f>IF(Table4[[#This Row],[Current Arrears + Debit]]&lt;=5000,"Less_than_5000","Greater_than_5000")</f>
        <v>Less_than_5000</v>
      </c>
      <c r="R487" t="str">
        <f>IF(Table4[[#This Row],[Full Balance]]=Table4[[#This Row],[Current Arrears + Debit]],"OC","Active")</f>
        <v>OC</v>
      </c>
    </row>
    <row r="488" spans="1:18" x14ac:dyDescent="0.3">
      <c r="A488" t="s">
        <v>4507</v>
      </c>
      <c r="B488" t="s">
        <v>4457</v>
      </c>
      <c r="C488" t="s">
        <v>4458</v>
      </c>
      <c r="D488" t="s">
        <v>5308</v>
      </c>
      <c r="E488" t="s">
        <v>18</v>
      </c>
      <c r="F488" t="s">
        <v>295</v>
      </c>
      <c r="G488" s="5">
        <v>25000</v>
      </c>
      <c r="H488" s="5">
        <v>1750</v>
      </c>
      <c r="I488" s="5">
        <v>35000</v>
      </c>
      <c r="J488">
        <v>2.4300000000000002</v>
      </c>
      <c r="K488" s="5">
        <v>1500</v>
      </c>
      <c r="L488" s="5">
        <v>35000</v>
      </c>
      <c r="M488" s="5">
        <v>33500</v>
      </c>
      <c r="N488" s="5">
        <v>1500</v>
      </c>
      <c r="O488" t="s">
        <v>1142</v>
      </c>
      <c r="P488" s="5">
        <v>1000</v>
      </c>
      <c r="Q488" t="str">
        <f>IF(Table4[[#This Row],[Current Arrears + Debit]]&lt;=5000,"Less_than_5000","Greater_than_5000")</f>
        <v>Less_than_5000</v>
      </c>
      <c r="R488" t="str">
        <f>IF(Table4[[#This Row],[Full Balance]]=Table4[[#This Row],[Current Arrears + Debit]],"OC","Active")</f>
        <v>OC</v>
      </c>
    </row>
    <row r="489" spans="1:18" x14ac:dyDescent="0.3">
      <c r="A489" t="s">
        <v>4516</v>
      </c>
      <c r="B489" t="s">
        <v>3657</v>
      </c>
      <c r="C489" t="s">
        <v>4466</v>
      </c>
      <c r="D489" t="s">
        <v>5309</v>
      </c>
      <c r="E489" t="s">
        <v>20</v>
      </c>
      <c r="F489" t="s">
        <v>3240</v>
      </c>
      <c r="G489" s="5">
        <v>30000</v>
      </c>
      <c r="H489" s="5">
        <v>2100</v>
      </c>
      <c r="I489" s="5">
        <v>42000</v>
      </c>
      <c r="J489">
        <v>17.329999999999998</v>
      </c>
      <c r="K489" s="5">
        <v>32800</v>
      </c>
      <c r="L489" s="5">
        <v>42000</v>
      </c>
      <c r="M489" s="5">
        <v>9200</v>
      </c>
      <c r="N489" s="5">
        <v>32800</v>
      </c>
      <c r="O489" t="s">
        <v>2152</v>
      </c>
      <c r="P489">
        <v>500</v>
      </c>
      <c r="Q489" t="str">
        <f>IF(Table4[[#This Row],[Current Arrears + Debit]]&lt;=5000,"Less_than_5000","Greater_than_5000")</f>
        <v>Greater_than_5000</v>
      </c>
      <c r="R489" t="str">
        <f>IF(Table4[[#This Row],[Full Balance]]=Table4[[#This Row],[Current Arrears + Debit]],"OC","Active")</f>
        <v>OC</v>
      </c>
    </row>
    <row r="490" spans="1:18" x14ac:dyDescent="0.3">
      <c r="A490" t="s">
        <v>4524</v>
      </c>
      <c r="B490" t="s">
        <v>5310</v>
      </c>
      <c r="C490" t="s">
        <v>5311</v>
      </c>
      <c r="D490" t="s">
        <v>5312</v>
      </c>
      <c r="E490" t="s">
        <v>29</v>
      </c>
      <c r="F490" t="s">
        <v>295</v>
      </c>
      <c r="G490" s="5">
        <v>40000</v>
      </c>
      <c r="H490" s="5">
        <v>2467</v>
      </c>
      <c r="I490" s="5">
        <v>59200</v>
      </c>
      <c r="J490">
        <v>-0.12</v>
      </c>
      <c r="K490">
        <v>-293</v>
      </c>
      <c r="L490" s="5">
        <v>51807</v>
      </c>
      <c r="M490" s="5">
        <v>52100</v>
      </c>
      <c r="N490" s="5">
        <v>7100</v>
      </c>
      <c r="O490" t="s">
        <v>866</v>
      </c>
      <c r="P490" s="5">
        <v>2500</v>
      </c>
      <c r="Q490" t="str">
        <f>IF(Table4[[#This Row],[Current Arrears + Debit]]&lt;=5000,"Less_than_5000","Greater_than_5000")</f>
        <v>Less_than_5000</v>
      </c>
      <c r="R490" t="str">
        <f>IF(Table4[[#This Row],[Full Balance]]=Table4[[#This Row],[Current Arrears + Debit]],"OC","Active")</f>
        <v>Active</v>
      </c>
    </row>
    <row r="491" spans="1:18" x14ac:dyDescent="0.3">
      <c r="A491" t="s">
        <v>4533</v>
      </c>
      <c r="B491" t="s">
        <v>5310</v>
      </c>
      <c r="C491" t="s">
        <v>5313</v>
      </c>
      <c r="D491" t="s">
        <v>5314</v>
      </c>
      <c r="E491" t="s">
        <v>29</v>
      </c>
      <c r="F491" t="s">
        <v>295</v>
      </c>
      <c r="G491" s="5">
        <v>40000</v>
      </c>
      <c r="H491" s="5">
        <v>2467</v>
      </c>
      <c r="I491" s="5">
        <v>59200</v>
      </c>
      <c r="J491">
        <v>-0.28000000000000003</v>
      </c>
      <c r="K491">
        <v>-693</v>
      </c>
      <c r="L491" s="5">
        <v>51807</v>
      </c>
      <c r="M491" s="5">
        <v>52500</v>
      </c>
      <c r="N491" s="5">
        <v>6700</v>
      </c>
      <c r="O491" t="s">
        <v>866</v>
      </c>
      <c r="P491" s="5">
        <v>2500</v>
      </c>
      <c r="Q491" t="str">
        <f>IF(Table4[[#This Row],[Current Arrears + Debit]]&lt;=5000,"Less_than_5000","Greater_than_5000")</f>
        <v>Less_than_5000</v>
      </c>
      <c r="R491" t="str">
        <f>IF(Table4[[#This Row],[Full Balance]]=Table4[[#This Row],[Current Arrears + Debit]],"OC","Active")</f>
        <v>Active</v>
      </c>
    </row>
    <row r="492" spans="1:18" x14ac:dyDescent="0.3">
      <c r="A492" t="s">
        <v>4541</v>
      </c>
      <c r="B492" t="s">
        <v>4432</v>
      </c>
      <c r="C492" t="s">
        <v>4475</v>
      </c>
      <c r="D492" t="s">
        <v>5315</v>
      </c>
      <c r="E492" t="s">
        <v>30</v>
      </c>
      <c r="F492" t="s">
        <v>4479</v>
      </c>
      <c r="G492" s="5">
        <v>30000</v>
      </c>
      <c r="H492" s="5">
        <v>2100</v>
      </c>
      <c r="I492" s="5">
        <v>42000</v>
      </c>
      <c r="J492">
        <v>12.67</v>
      </c>
      <c r="K492" s="5">
        <v>23000</v>
      </c>
      <c r="L492" s="5">
        <v>42000</v>
      </c>
      <c r="M492" s="5">
        <v>19000</v>
      </c>
      <c r="N492" s="5">
        <v>23000</v>
      </c>
      <c r="O492" t="s">
        <v>3685</v>
      </c>
      <c r="P492" s="5">
        <v>2100</v>
      </c>
      <c r="Q492" t="str">
        <f>IF(Table4[[#This Row],[Current Arrears + Debit]]&lt;=5000,"Less_than_5000","Greater_than_5000")</f>
        <v>Greater_than_5000</v>
      </c>
      <c r="R492" t="str">
        <f>IF(Table4[[#This Row],[Full Balance]]=Table4[[#This Row],[Current Arrears + Debit]],"OC","Active")</f>
        <v>OC</v>
      </c>
    </row>
    <row r="493" spans="1:18" x14ac:dyDescent="0.3">
      <c r="A493" t="s">
        <v>4551</v>
      </c>
      <c r="B493" t="s">
        <v>4481</v>
      </c>
      <c r="C493" t="s">
        <v>4482</v>
      </c>
      <c r="D493" t="s">
        <v>5316</v>
      </c>
      <c r="E493" t="s">
        <v>29</v>
      </c>
      <c r="F493" t="s">
        <v>3380</v>
      </c>
      <c r="G493" s="5">
        <v>25000</v>
      </c>
      <c r="H493" s="5">
        <v>1750</v>
      </c>
      <c r="I493" s="5">
        <v>35000</v>
      </c>
      <c r="J493">
        <v>4</v>
      </c>
      <c r="K493" s="5">
        <v>6000</v>
      </c>
      <c r="L493" s="5">
        <v>35000</v>
      </c>
      <c r="M493" s="5">
        <v>29000</v>
      </c>
      <c r="N493" s="5">
        <v>6000</v>
      </c>
      <c r="O493" t="s">
        <v>2648</v>
      </c>
      <c r="P493" s="5">
        <v>1750</v>
      </c>
      <c r="Q493" t="str">
        <f>IF(Table4[[#This Row],[Current Arrears + Debit]]&lt;=5000,"Less_than_5000","Greater_than_5000")</f>
        <v>Greater_than_5000</v>
      </c>
      <c r="R493" t="str">
        <f>IF(Table4[[#This Row],[Full Balance]]=Table4[[#This Row],[Current Arrears + Debit]],"OC","Active")</f>
        <v>OC</v>
      </c>
    </row>
    <row r="494" spans="1:18" x14ac:dyDescent="0.3">
      <c r="A494" t="s">
        <v>4561</v>
      </c>
      <c r="B494" t="s">
        <v>4490</v>
      </c>
      <c r="C494" t="s">
        <v>4491</v>
      </c>
      <c r="D494" t="s">
        <v>5317</v>
      </c>
      <c r="E494" t="s">
        <v>29</v>
      </c>
      <c r="F494" t="s">
        <v>874</v>
      </c>
      <c r="G494" s="5">
        <v>25000</v>
      </c>
      <c r="H494" s="5">
        <v>1750</v>
      </c>
      <c r="I494" s="5">
        <v>35000</v>
      </c>
      <c r="J494">
        <v>0.83</v>
      </c>
      <c r="K494">
        <v>450</v>
      </c>
      <c r="L494" s="5">
        <v>35000</v>
      </c>
      <c r="M494" s="5">
        <v>34550</v>
      </c>
      <c r="N494">
        <v>450</v>
      </c>
      <c r="O494" t="s">
        <v>1737</v>
      </c>
      <c r="P494" s="5">
        <v>2000</v>
      </c>
      <c r="Q494" t="str">
        <f>IF(Table4[[#This Row],[Current Arrears + Debit]]&lt;=5000,"Less_than_5000","Greater_than_5000")</f>
        <v>Less_than_5000</v>
      </c>
      <c r="R494" t="str">
        <f>IF(Table4[[#This Row],[Full Balance]]=Table4[[#This Row],[Current Arrears + Debit]],"OC","Active")</f>
        <v>OC</v>
      </c>
    </row>
    <row r="495" spans="1:18" x14ac:dyDescent="0.3">
      <c r="A495" t="s">
        <v>4568</v>
      </c>
      <c r="B495" t="s">
        <v>4499</v>
      </c>
      <c r="C495" t="s">
        <v>4500</v>
      </c>
      <c r="D495" t="s">
        <v>5318</v>
      </c>
      <c r="E495" t="s">
        <v>29</v>
      </c>
      <c r="F495" t="s">
        <v>874</v>
      </c>
      <c r="G495" s="5">
        <v>25000</v>
      </c>
      <c r="H495" s="5">
        <v>1750</v>
      </c>
      <c r="I495" s="5">
        <v>35000</v>
      </c>
      <c r="J495">
        <v>1.57</v>
      </c>
      <c r="K495" s="5">
        <v>1500</v>
      </c>
      <c r="L495" s="5">
        <v>35000</v>
      </c>
      <c r="M495" s="5">
        <v>33500</v>
      </c>
      <c r="N495" s="5">
        <v>1500</v>
      </c>
      <c r="O495" t="s">
        <v>977</v>
      </c>
      <c r="P495" s="5">
        <v>1750</v>
      </c>
      <c r="Q495" t="str">
        <f>IF(Table4[[#This Row],[Current Arrears + Debit]]&lt;=5000,"Less_than_5000","Greater_than_5000")</f>
        <v>Less_than_5000</v>
      </c>
      <c r="R495" t="str">
        <f>IF(Table4[[#This Row],[Full Balance]]=Table4[[#This Row],[Current Arrears + Debit]],"OC","Active")</f>
        <v>OC</v>
      </c>
    </row>
    <row r="496" spans="1:18" x14ac:dyDescent="0.3">
      <c r="A496" t="s">
        <v>4578</v>
      </c>
      <c r="B496" t="s">
        <v>4508</v>
      </c>
      <c r="C496" t="s">
        <v>4509</v>
      </c>
      <c r="D496" t="s">
        <v>5319</v>
      </c>
      <c r="E496" t="s">
        <v>9</v>
      </c>
      <c r="F496" t="s">
        <v>3380</v>
      </c>
      <c r="G496" s="5">
        <v>25000</v>
      </c>
      <c r="H496" s="5">
        <v>1750</v>
      </c>
      <c r="I496" s="5">
        <v>35000</v>
      </c>
      <c r="J496">
        <v>3.29</v>
      </c>
      <c r="K496" s="5">
        <v>4250</v>
      </c>
      <c r="L496" s="5">
        <v>35000</v>
      </c>
      <c r="M496" s="5">
        <v>30750</v>
      </c>
      <c r="N496" s="5">
        <v>4250</v>
      </c>
      <c r="O496" t="s">
        <v>866</v>
      </c>
      <c r="P496" s="5">
        <v>2000</v>
      </c>
      <c r="Q496" t="str">
        <f>IF(Table4[[#This Row],[Current Arrears + Debit]]&lt;=5000,"Less_than_5000","Greater_than_5000")</f>
        <v>Less_than_5000</v>
      </c>
      <c r="R496" t="str">
        <f>IF(Table4[[#This Row],[Full Balance]]=Table4[[#This Row],[Current Arrears + Debit]],"OC","Active")</f>
        <v>OC</v>
      </c>
    </row>
    <row r="497" spans="1:18" x14ac:dyDescent="0.3">
      <c r="A497" t="s">
        <v>4587</v>
      </c>
      <c r="B497" t="s">
        <v>4508</v>
      </c>
      <c r="C497" t="s">
        <v>4517</v>
      </c>
      <c r="D497" t="s">
        <v>5320</v>
      </c>
      <c r="E497" t="s">
        <v>9</v>
      </c>
      <c r="F497" t="s">
        <v>3380</v>
      </c>
      <c r="G497" s="5">
        <v>25000</v>
      </c>
      <c r="H497" s="5">
        <v>1750</v>
      </c>
      <c r="I497" s="5">
        <v>35000</v>
      </c>
      <c r="J497">
        <v>7.77</v>
      </c>
      <c r="K497" s="5">
        <v>12100</v>
      </c>
      <c r="L497" s="5">
        <v>35000</v>
      </c>
      <c r="M497" s="5">
        <v>22900</v>
      </c>
      <c r="N497" s="5">
        <v>12100</v>
      </c>
      <c r="O497" t="s">
        <v>866</v>
      </c>
      <c r="P497" s="5">
        <v>2000</v>
      </c>
      <c r="Q497" t="str">
        <f>IF(Table4[[#This Row],[Current Arrears + Debit]]&lt;=5000,"Less_than_5000","Greater_than_5000")</f>
        <v>Greater_than_5000</v>
      </c>
      <c r="R497" t="str">
        <f>IF(Table4[[#This Row],[Full Balance]]=Table4[[#This Row],[Current Arrears + Debit]],"OC","Active")</f>
        <v>OC</v>
      </c>
    </row>
    <row r="498" spans="1:18" x14ac:dyDescent="0.3">
      <c r="A498" t="s">
        <v>4595</v>
      </c>
      <c r="B498" t="s">
        <v>4508</v>
      </c>
      <c r="C498" t="s">
        <v>4525</v>
      </c>
      <c r="D498" t="s">
        <v>5321</v>
      </c>
      <c r="E498" t="s">
        <v>9</v>
      </c>
      <c r="F498" t="s">
        <v>3380</v>
      </c>
      <c r="G498" s="5">
        <v>25000</v>
      </c>
      <c r="H498" s="5">
        <v>1750</v>
      </c>
      <c r="I498" s="5">
        <v>35000</v>
      </c>
      <c r="J498">
        <v>5.29</v>
      </c>
      <c r="K498" s="5">
        <v>7750</v>
      </c>
      <c r="L498" s="5">
        <v>35000</v>
      </c>
      <c r="M498" s="5">
        <v>27250</v>
      </c>
      <c r="N498" s="5">
        <v>7750</v>
      </c>
      <c r="O498" t="s">
        <v>866</v>
      </c>
      <c r="P498" s="5">
        <v>2000</v>
      </c>
      <c r="Q498" t="str">
        <f>IF(Table4[[#This Row],[Current Arrears + Debit]]&lt;=5000,"Less_than_5000","Greater_than_5000")</f>
        <v>Greater_than_5000</v>
      </c>
      <c r="R498" t="str">
        <f>IF(Table4[[#This Row],[Full Balance]]=Table4[[#This Row],[Current Arrears + Debit]],"OC","Active")</f>
        <v>OC</v>
      </c>
    </row>
    <row r="499" spans="1:18" x14ac:dyDescent="0.3">
      <c r="A499" t="s">
        <v>4603</v>
      </c>
      <c r="B499" t="s">
        <v>4534</v>
      </c>
      <c r="C499" t="s">
        <v>4535</v>
      </c>
      <c r="D499" t="s">
        <v>5322</v>
      </c>
      <c r="E499" t="s">
        <v>18</v>
      </c>
      <c r="F499" t="s">
        <v>1952</v>
      </c>
      <c r="G499" s="5">
        <v>35000</v>
      </c>
      <c r="H499" s="5">
        <v>2450</v>
      </c>
      <c r="I499" s="5">
        <v>49000</v>
      </c>
      <c r="J499">
        <v>1.65</v>
      </c>
      <c r="K499" s="5">
        <v>2300</v>
      </c>
      <c r="L499" s="5">
        <v>49000</v>
      </c>
      <c r="M499" s="5">
        <v>46700</v>
      </c>
      <c r="N499" s="5">
        <v>2300</v>
      </c>
      <c r="O499" t="s">
        <v>977</v>
      </c>
      <c r="P499" s="5">
        <v>2500</v>
      </c>
      <c r="Q499" t="str">
        <f>IF(Table4[[#This Row],[Current Arrears + Debit]]&lt;=5000,"Less_than_5000","Greater_than_5000")</f>
        <v>Less_than_5000</v>
      </c>
      <c r="R499" t="str">
        <f>IF(Table4[[#This Row],[Full Balance]]=Table4[[#This Row],[Current Arrears + Debit]],"OC","Active")</f>
        <v>OC</v>
      </c>
    </row>
    <row r="500" spans="1:18" x14ac:dyDescent="0.3">
      <c r="A500" t="s">
        <v>4610</v>
      </c>
      <c r="B500" t="s">
        <v>4542</v>
      </c>
      <c r="C500" t="s">
        <v>4543</v>
      </c>
      <c r="D500" t="s">
        <v>5323</v>
      </c>
      <c r="E500" t="s">
        <v>18</v>
      </c>
      <c r="F500" t="s">
        <v>1952</v>
      </c>
      <c r="G500" s="5">
        <v>25000</v>
      </c>
      <c r="H500" s="5">
        <v>1750</v>
      </c>
      <c r="I500" s="5">
        <v>35000</v>
      </c>
      <c r="J500">
        <v>1.86</v>
      </c>
      <c r="K500" s="5">
        <v>1750</v>
      </c>
      <c r="L500" s="5">
        <v>35000</v>
      </c>
      <c r="M500" s="5">
        <v>33250</v>
      </c>
      <c r="N500" s="5">
        <v>1750</v>
      </c>
      <c r="O500" t="s">
        <v>4550</v>
      </c>
      <c r="P500" s="5">
        <v>1750</v>
      </c>
      <c r="Q500" t="str">
        <f>IF(Table4[[#This Row],[Current Arrears + Debit]]&lt;=5000,"Less_than_5000","Greater_than_5000")</f>
        <v>Less_than_5000</v>
      </c>
      <c r="R500" t="str">
        <f>IF(Table4[[#This Row],[Full Balance]]=Table4[[#This Row],[Current Arrears + Debit]],"OC","Active")</f>
        <v>OC</v>
      </c>
    </row>
    <row r="501" spans="1:18" x14ac:dyDescent="0.3">
      <c r="A501" t="s">
        <v>4618</v>
      </c>
      <c r="B501" t="s">
        <v>4552</v>
      </c>
      <c r="C501" t="s">
        <v>4553</v>
      </c>
      <c r="D501" t="s">
        <v>5324</v>
      </c>
      <c r="E501" t="s">
        <v>35</v>
      </c>
      <c r="F501" t="s">
        <v>4560</v>
      </c>
      <c r="G501" s="5">
        <v>25000</v>
      </c>
      <c r="H501" s="5">
        <v>1750</v>
      </c>
      <c r="I501" s="5">
        <v>35000</v>
      </c>
      <c r="J501">
        <v>2.86</v>
      </c>
      <c r="K501" s="5">
        <v>3500</v>
      </c>
      <c r="L501" s="5">
        <v>35000</v>
      </c>
      <c r="M501" s="5">
        <v>31500</v>
      </c>
      <c r="N501" s="5">
        <v>3500</v>
      </c>
      <c r="O501" t="s">
        <v>560</v>
      </c>
      <c r="P501" s="5">
        <v>1750</v>
      </c>
      <c r="Q501" t="str">
        <f>IF(Table4[[#This Row],[Current Arrears + Debit]]&lt;=5000,"Less_than_5000","Greater_than_5000")</f>
        <v>Less_than_5000</v>
      </c>
      <c r="R501" t="str">
        <f>IF(Table4[[#This Row],[Full Balance]]=Table4[[#This Row],[Current Arrears + Debit]],"OC","Active")</f>
        <v>OC</v>
      </c>
    </row>
    <row r="502" spans="1:18" x14ac:dyDescent="0.3">
      <c r="A502" t="s">
        <v>4627</v>
      </c>
      <c r="B502" t="s">
        <v>4552</v>
      </c>
      <c r="C502" t="s">
        <v>4562</v>
      </c>
      <c r="D502" t="s">
        <v>5325</v>
      </c>
      <c r="E502" t="s">
        <v>35</v>
      </c>
      <c r="F502" t="s">
        <v>4560</v>
      </c>
      <c r="G502" s="5">
        <v>25000</v>
      </c>
      <c r="H502" s="5">
        <v>1750</v>
      </c>
      <c r="I502" s="5">
        <v>35000</v>
      </c>
      <c r="J502">
        <v>2.29</v>
      </c>
      <c r="K502" s="5">
        <v>2500</v>
      </c>
      <c r="L502" s="5">
        <v>35000</v>
      </c>
      <c r="M502" s="5">
        <v>32500</v>
      </c>
      <c r="N502" s="5">
        <v>2500</v>
      </c>
      <c r="O502" t="s">
        <v>839</v>
      </c>
      <c r="P502" s="5">
        <v>1000</v>
      </c>
      <c r="Q502" t="str">
        <f>IF(Table4[[#This Row],[Current Arrears + Debit]]&lt;=5000,"Less_than_5000","Greater_than_5000")</f>
        <v>Less_than_5000</v>
      </c>
      <c r="R502" t="str">
        <f>IF(Table4[[#This Row],[Full Balance]]=Table4[[#This Row],[Current Arrears + Debit]],"OC","Active")</f>
        <v>OC</v>
      </c>
    </row>
    <row r="503" spans="1:18" x14ac:dyDescent="0.3">
      <c r="A503" t="s">
        <v>4636</v>
      </c>
      <c r="B503" t="s">
        <v>4569</v>
      </c>
      <c r="C503" t="s">
        <v>4570</v>
      </c>
      <c r="D503" t="s">
        <v>5326</v>
      </c>
      <c r="E503" t="s">
        <v>18</v>
      </c>
      <c r="F503" t="s">
        <v>1952</v>
      </c>
      <c r="G503" s="5">
        <v>35000</v>
      </c>
      <c r="H503" s="5">
        <v>2450</v>
      </c>
      <c r="I503" s="5">
        <v>49000</v>
      </c>
      <c r="J503">
        <v>3.78</v>
      </c>
      <c r="K503" s="5">
        <v>7850</v>
      </c>
      <c r="L503" s="5">
        <v>49000</v>
      </c>
      <c r="M503" s="5">
        <v>41150</v>
      </c>
      <c r="N503" s="5">
        <v>7850</v>
      </c>
      <c r="O503" t="s">
        <v>2583</v>
      </c>
      <c r="P503" s="5">
        <v>1900</v>
      </c>
      <c r="Q503" t="str">
        <f>IF(Table4[[#This Row],[Current Arrears + Debit]]&lt;=5000,"Less_than_5000","Greater_than_5000")</f>
        <v>Greater_than_5000</v>
      </c>
      <c r="R503" t="str">
        <f>IF(Table4[[#This Row],[Full Balance]]=Table4[[#This Row],[Current Arrears + Debit]],"OC","Active")</f>
        <v>OC</v>
      </c>
    </row>
    <row r="504" spans="1:18" x14ac:dyDescent="0.3">
      <c r="A504" t="s">
        <v>4644</v>
      </c>
      <c r="B504" t="s">
        <v>4579</v>
      </c>
      <c r="C504" t="s">
        <v>4580</v>
      </c>
      <c r="D504" t="s">
        <v>5327</v>
      </c>
      <c r="E504" t="s">
        <v>14</v>
      </c>
      <c r="F504" t="s">
        <v>874</v>
      </c>
      <c r="G504" s="5">
        <v>25000</v>
      </c>
      <c r="H504" s="5">
        <v>1750</v>
      </c>
      <c r="I504" s="5">
        <v>35000</v>
      </c>
      <c r="J504">
        <v>4.71</v>
      </c>
      <c r="K504" s="5">
        <v>7000</v>
      </c>
      <c r="L504" s="5">
        <v>35000</v>
      </c>
      <c r="M504" s="5">
        <v>28000</v>
      </c>
      <c r="N504" s="5">
        <v>7000</v>
      </c>
      <c r="O504" t="s">
        <v>560</v>
      </c>
      <c r="P504" s="5">
        <v>2000</v>
      </c>
      <c r="Q504" t="str">
        <f>IF(Table4[[#This Row],[Current Arrears + Debit]]&lt;=5000,"Less_than_5000","Greater_than_5000")</f>
        <v>Greater_than_5000</v>
      </c>
      <c r="R504" t="str">
        <f>IF(Table4[[#This Row],[Full Balance]]=Table4[[#This Row],[Current Arrears + Debit]],"OC","Active")</f>
        <v>OC</v>
      </c>
    </row>
    <row r="505" spans="1:18" x14ac:dyDescent="0.3">
      <c r="A505" t="s">
        <v>4652</v>
      </c>
      <c r="B505" t="s">
        <v>4588</v>
      </c>
      <c r="C505" t="s">
        <v>4589</v>
      </c>
      <c r="D505" t="s">
        <v>5328</v>
      </c>
      <c r="E505" t="s">
        <v>30</v>
      </c>
      <c r="F505" t="s">
        <v>4560</v>
      </c>
      <c r="G505" s="5">
        <v>30000</v>
      </c>
      <c r="H505" s="5">
        <v>2100</v>
      </c>
      <c r="I505" s="5">
        <v>42000</v>
      </c>
      <c r="J505">
        <v>3.31</v>
      </c>
      <c r="K505" s="5">
        <v>5450</v>
      </c>
      <c r="L505" s="5">
        <v>42000</v>
      </c>
      <c r="M505" s="5">
        <v>36550</v>
      </c>
      <c r="N505" s="5">
        <v>5450</v>
      </c>
      <c r="O505" t="s">
        <v>839</v>
      </c>
      <c r="P505" s="5">
        <v>1500</v>
      </c>
      <c r="Q505" t="str">
        <f>IF(Table4[[#This Row],[Current Arrears + Debit]]&lt;=5000,"Less_than_5000","Greater_than_5000")</f>
        <v>Greater_than_5000</v>
      </c>
      <c r="R505" t="str">
        <f>IF(Table4[[#This Row],[Full Balance]]=Table4[[#This Row],[Current Arrears + Debit]],"OC","Active")</f>
        <v>OC</v>
      </c>
    </row>
    <row r="506" spans="1:18" x14ac:dyDescent="0.3">
      <c r="A506" t="s">
        <v>4662</v>
      </c>
      <c r="B506" t="s">
        <v>4588</v>
      </c>
      <c r="C506" t="s">
        <v>4596</v>
      </c>
      <c r="D506" t="s">
        <v>5329</v>
      </c>
      <c r="E506" t="s">
        <v>30</v>
      </c>
      <c r="F506" t="s">
        <v>4560</v>
      </c>
      <c r="G506" s="5">
        <v>30000</v>
      </c>
      <c r="H506" s="5">
        <v>2100</v>
      </c>
      <c r="I506" s="5">
        <v>42000</v>
      </c>
      <c r="J506">
        <v>2.48</v>
      </c>
      <c r="K506" s="5">
        <v>3700</v>
      </c>
      <c r="L506" s="5">
        <v>42000</v>
      </c>
      <c r="M506" s="5">
        <v>38300</v>
      </c>
      <c r="N506" s="5">
        <v>3700</v>
      </c>
      <c r="O506" t="s">
        <v>283</v>
      </c>
      <c r="P506" s="5">
        <v>2600</v>
      </c>
      <c r="Q506" t="str">
        <f>IF(Table4[[#This Row],[Current Arrears + Debit]]&lt;=5000,"Less_than_5000","Greater_than_5000")</f>
        <v>Less_than_5000</v>
      </c>
      <c r="R506" t="str">
        <f>IF(Table4[[#This Row],[Full Balance]]=Table4[[#This Row],[Current Arrears + Debit]],"OC","Active")</f>
        <v>OC</v>
      </c>
    </row>
    <row r="507" spans="1:18" x14ac:dyDescent="0.3">
      <c r="A507" t="s">
        <v>4670</v>
      </c>
      <c r="B507" t="s">
        <v>4588</v>
      </c>
      <c r="C507" t="s">
        <v>4604</v>
      </c>
      <c r="D507" t="s">
        <v>5330</v>
      </c>
      <c r="E507" t="s">
        <v>30</v>
      </c>
      <c r="F507" t="s">
        <v>4560</v>
      </c>
      <c r="G507" s="5">
        <v>30000</v>
      </c>
      <c r="H507" s="5">
        <v>2100</v>
      </c>
      <c r="I507" s="5">
        <v>42000</v>
      </c>
      <c r="J507">
        <v>5.29</v>
      </c>
      <c r="K507" s="5">
        <v>9600</v>
      </c>
      <c r="L507" s="5">
        <v>42000</v>
      </c>
      <c r="M507" s="5">
        <v>32400</v>
      </c>
      <c r="N507" s="5">
        <v>9600</v>
      </c>
      <c r="O507" t="s">
        <v>977</v>
      </c>
      <c r="P507" s="5">
        <v>2100</v>
      </c>
      <c r="Q507" t="str">
        <f>IF(Table4[[#This Row],[Current Arrears + Debit]]&lt;=5000,"Less_than_5000","Greater_than_5000")</f>
        <v>Greater_than_5000</v>
      </c>
      <c r="R507" t="str">
        <f>IF(Table4[[#This Row],[Full Balance]]=Table4[[#This Row],[Current Arrears + Debit]],"OC","Active")</f>
        <v>OC</v>
      </c>
    </row>
    <row r="508" spans="1:18" x14ac:dyDescent="0.3">
      <c r="A508" t="s">
        <v>4678</v>
      </c>
      <c r="B508" t="s">
        <v>1144</v>
      </c>
      <c r="C508" t="s">
        <v>4611</v>
      </c>
      <c r="D508" t="s">
        <v>5331</v>
      </c>
      <c r="E508" t="s">
        <v>20</v>
      </c>
      <c r="F508" t="s">
        <v>874</v>
      </c>
      <c r="G508" s="5">
        <v>30000</v>
      </c>
      <c r="H508" s="5">
        <v>2100</v>
      </c>
      <c r="I508" s="5">
        <v>42000</v>
      </c>
      <c r="J508">
        <v>3.71</v>
      </c>
      <c r="K508" s="5">
        <v>6300</v>
      </c>
      <c r="L508" s="5">
        <v>42000</v>
      </c>
      <c r="M508" s="5">
        <v>35700</v>
      </c>
      <c r="N508" s="5">
        <v>6300</v>
      </c>
      <c r="O508" t="s">
        <v>2320</v>
      </c>
      <c r="P508" s="5">
        <v>1000</v>
      </c>
      <c r="Q508" t="str">
        <f>IF(Table4[[#This Row],[Current Arrears + Debit]]&lt;=5000,"Less_than_5000","Greater_than_5000")</f>
        <v>Greater_than_5000</v>
      </c>
      <c r="R508" t="str">
        <f>IF(Table4[[#This Row],[Full Balance]]=Table4[[#This Row],[Current Arrears + Debit]],"OC","Active")</f>
        <v>OC</v>
      </c>
    </row>
    <row r="509" spans="1:18" x14ac:dyDescent="0.3">
      <c r="A509" t="s">
        <v>4687</v>
      </c>
      <c r="B509" t="s">
        <v>1144</v>
      </c>
      <c r="C509" t="s">
        <v>4619</v>
      </c>
      <c r="D509" t="s">
        <v>5332</v>
      </c>
      <c r="E509" t="s">
        <v>20</v>
      </c>
      <c r="F509" t="s">
        <v>874</v>
      </c>
      <c r="G509" s="5">
        <v>25000</v>
      </c>
      <c r="H509" s="5">
        <v>1750</v>
      </c>
      <c r="I509" s="5">
        <v>35000</v>
      </c>
      <c r="J509">
        <v>3.74</v>
      </c>
      <c r="K509" s="5">
        <v>5300</v>
      </c>
      <c r="L509" s="5">
        <v>35000</v>
      </c>
      <c r="M509" s="5">
        <v>29700</v>
      </c>
      <c r="N509" s="5">
        <v>5300</v>
      </c>
      <c r="O509" t="s">
        <v>977</v>
      </c>
      <c r="P509">
        <v>700</v>
      </c>
      <c r="Q509" t="str">
        <f>IF(Table4[[#This Row],[Current Arrears + Debit]]&lt;=5000,"Less_than_5000","Greater_than_5000")</f>
        <v>Greater_than_5000</v>
      </c>
      <c r="R509" t="str">
        <f>IF(Table4[[#This Row],[Full Balance]]=Table4[[#This Row],[Current Arrears + Debit]],"OC","Active")</f>
        <v>OC</v>
      </c>
    </row>
    <row r="510" spans="1:18" x14ac:dyDescent="0.3">
      <c r="A510" t="s">
        <v>4695</v>
      </c>
      <c r="B510" t="s">
        <v>4628</v>
      </c>
      <c r="C510" t="s">
        <v>4629</v>
      </c>
      <c r="D510" t="s">
        <v>5333</v>
      </c>
      <c r="E510" t="s">
        <v>21</v>
      </c>
      <c r="F510" t="s">
        <v>874</v>
      </c>
      <c r="G510" s="5">
        <v>25000</v>
      </c>
      <c r="H510" s="5">
        <v>1750</v>
      </c>
      <c r="I510" s="5">
        <v>35000</v>
      </c>
      <c r="J510">
        <v>3.51</v>
      </c>
      <c r="K510" s="5">
        <v>4900</v>
      </c>
      <c r="L510" s="5">
        <v>35000</v>
      </c>
      <c r="M510" s="5">
        <v>30100</v>
      </c>
      <c r="N510" s="5">
        <v>4900</v>
      </c>
      <c r="O510" t="s">
        <v>839</v>
      </c>
      <c r="P510" s="5">
        <v>1000</v>
      </c>
      <c r="Q510" t="str">
        <f>IF(Table4[[#This Row],[Current Arrears + Debit]]&lt;=5000,"Less_than_5000","Greater_than_5000")</f>
        <v>Less_than_5000</v>
      </c>
      <c r="R510" t="str">
        <f>IF(Table4[[#This Row],[Full Balance]]=Table4[[#This Row],[Current Arrears + Debit]],"OC","Active")</f>
        <v>OC</v>
      </c>
    </row>
    <row r="511" spans="1:18" x14ac:dyDescent="0.3">
      <c r="A511" t="s">
        <v>4704</v>
      </c>
      <c r="B511" t="s">
        <v>4042</v>
      </c>
      <c r="C511" t="s">
        <v>4637</v>
      </c>
      <c r="D511" t="s">
        <v>5334</v>
      </c>
      <c r="E511" t="s">
        <v>9</v>
      </c>
      <c r="F511" t="s">
        <v>874</v>
      </c>
      <c r="G511" s="5">
        <v>25000</v>
      </c>
      <c r="H511" s="5">
        <v>1750</v>
      </c>
      <c r="I511" s="5">
        <v>35000</v>
      </c>
      <c r="J511">
        <v>7.54</v>
      </c>
      <c r="K511" s="5">
        <v>12200</v>
      </c>
      <c r="L511" s="5">
        <v>35000</v>
      </c>
      <c r="M511" s="5">
        <v>22800</v>
      </c>
      <c r="N511" s="5">
        <v>12200</v>
      </c>
      <c r="O511" t="s">
        <v>283</v>
      </c>
      <c r="P511" s="5">
        <v>1000</v>
      </c>
      <c r="Q511" t="str">
        <f>IF(Table4[[#This Row],[Current Arrears + Debit]]&lt;=5000,"Less_than_5000","Greater_than_5000")</f>
        <v>Greater_than_5000</v>
      </c>
      <c r="R511" t="str">
        <f>IF(Table4[[#This Row],[Full Balance]]=Table4[[#This Row],[Current Arrears + Debit]],"OC","Active")</f>
        <v>OC</v>
      </c>
    </row>
    <row r="512" spans="1:18" x14ac:dyDescent="0.3">
      <c r="A512" t="s">
        <v>4712</v>
      </c>
      <c r="B512" t="s">
        <v>4042</v>
      </c>
      <c r="C512" t="s">
        <v>4645</v>
      </c>
      <c r="D512" t="s">
        <v>5335</v>
      </c>
      <c r="E512" t="s">
        <v>9</v>
      </c>
      <c r="F512" t="s">
        <v>874</v>
      </c>
      <c r="G512" s="5">
        <v>25000</v>
      </c>
      <c r="H512" s="5">
        <v>1750</v>
      </c>
      <c r="I512" s="5">
        <v>35000</v>
      </c>
      <c r="J512">
        <v>8.14</v>
      </c>
      <c r="K512" s="5">
        <v>13250</v>
      </c>
      <c r="L512" s="5">
        <v>35000</v>
      </c>
      <c r="M512" s="5">
        <v>21750</v>
      </c>
      <c r="N512" s="5">
        <v>13250</v>
      </c>
      <c r="O512" t="s">
        <v>283</v>
      </c>
      <c r="P512" s="5">
        <v>1000</v>
      </c>
      <c r="Q512" t="str">
        <f>IF(Table4[[#This Row],[Current Arrears + Debit]]&lt;=5000,"Less_than_5000","Greater_than_5000")</f>
        <v>Greater_than_5000</v>
      </c>
      <c r="R512" t="str">
        <f>IF(Table4[[#This Row],[Full Balance]]=Table4[[#This Row],[Current Arrears + Debit]],"OC","Active")</f>
        <v>OC</v>
      </c>
    </row>
    <row r="513" spans="1:18" x14ac:dyDescent="0.3">
      <c r="A513" t="s">
        <v>4722</v>
      </c>
      <c r="B513" t="s">
        <v>4653</v>
      </c>
      <c r="C513" t="s">
        <v>4654</v>
      </c>
      <c r="D513" t="s">
        <v>5336</v>
      </c>
      <c r="E513" t="s">
        <v>18</v>
      </c>
      <c r="F513" t="s">
        <v>874</v>
      </c>
      <c r="G513" s="5">
        <v>25000</v>
      </c>
      <c r="H513" s="5">
        <v>1750</v>
      </c>
      <c r="I513" s="5">
        <v>35000</v>
      </c>
      <c r="J513">
        <v>3</v>
      </c>
      <c r="K513" s="5">
        <v>3750</v>
      </c>
      <c r="L513" s="5">
        <v>35000</v>
      </c>
      <c r="M513" s="5">
        <v>31250</v>
      </c>
      <c r="N513" s="5">
        <v>3750</v>
      </c>
      <c r="O513" t="s">
        <v>560</v>
      </c>
      <c r="P513" s="5">
        <v>3000</v>
      </c>
      <c r="Q513" t="str">
        <f>IF(Table4[[#This Row],[Current Arrears + Debit]]&lt;=5000,"Less_than_5000","Greater_than_5000")</f>
        <v>Less_than_5000</v>
      </c>
      <c r="R513" t="str">
        <f>IF(Table4[[#This Row],[Full Balance]]=Table4[[#This Row],[Current Arrears + Debit]],"OC","Active")</f>
        <v>OC</v>
      </c>
    </row>
    <row r="514" spans="1:18" x14ac:dyDescent="0.3">
      <c r="A514" t="s">
        <v>4731</v>
      </c>
      <c r="B514" t="s">
        <v>2354</v>
      </c>
      <c r="C514" t="s">
        <v>4663</v>
      </c>
      <c r="D514" t="s">
        <v>5337</v>
      </c>
      <c r="E514" t="s">
        <v>5</v>
      </c>
      <c r="F514" t="s">
        <v>4560</v>
      </c>
      <c r="G514" s="5">
        <v>25000</v>
      </c>
      <c r="H514" s="5">
        <v>2063</v>
      </c>
      <c r="I514" s="5">
        <v>33000</v>
      </c>
      <c r="J514">
        <v>6.26</v>
      </c>
      <c r="K514" s="5">
        <v>2900</v>
      </c>
      <c r="L514" s="5">
        <v>33000</v>
      </c>
      <c r="M514" s="5">
        <v>30100</v>
      </c>
      <c r="N514" s="5">
        <v>2900</v>
      </c>
      <c r="O514" t="s">
        <v>3597</v>
      </c>
      <c r="P514" s="5">
        <v>5000</v>
      </c>
      <c r="Q514" t="str">
        <f>IF(Table4[[#This Row],[Current Arrears + Debit]]&lt;=5000,"Less_than_5000","Greater_than_5000")</f>
        <v>Less_than_5000</v>
      </c>
      <c r="R514" t="str">
        <f>IF(Table4[[#This Row],[Full Balance]]=Table4[[#This Row],[Current Arrears + Debit]],"OC","Active")</f>
        <v>OC</v>
      </c>
    </row>
    <row r="515" spans="1:18" x14ac:dyDescent="0.3">
      <c r="A515" t="s">
        <v>4739</v>
      </c>
      <c r="B515" t="s">
        <v>1932</v>
      </c>
      <c r="C515" t="s">
        <v>4671</v>
      </c>
      <c r="D515" t="s">
        <v>5338</v>
      </c>
      <c r="E515" t="s">
        <v>12</v>
      </c>
      <c r="F515" t="s">
        <v>4560</v>
      </c>
      <c r="G515" s="5">
        <v>30000</v>
      </c>
      <c r="H515" s="5">
        <v>2100</v>
      </c>
      <c r="I515" s="5">
        <v>42000</v>
      </c>
      <c r="J515">
        <v>4.71</v>
      </c>
      <c r="K515" s="5">
        <v>8400</v>
      </c>
      <c r="L515" s="5">
        <v>42000</v>
      </c>
      <c r="M515" s="5">
        <v>33600</v>
      </c>
      <c r="N515" s="5">
        <v>8400</v>
      </c>
      <c r="O515" t="s">
        <v>2583</v>
      </c>
      <c r="P515" s="5">
        <v>2100</v>
      </c>
      <c r="Q515" t="str">
        <f>IF(Table4[[#This Row],[Current Arrears + Debit]]&lt;=5000,"Less_than_5000","Greater_than_5000")</f>
        <v>Greater_than_5000</v>
      </c>
      <c r="R515" t="str">
        <f>IF(Table4[[#This Row],[Full Balance]]=Table4[[#This Row],[Current Arrears + Debit]],"OC","Active")</f>
        <v>OC</v>
      </c>
    </row>
    <row r="516" spans="1:18" x14ac:dyDescent="0.3">
      <c r="A516" t="s">
        <v>4749</v>
      </c>
      <c r="B516" t="s">
        <v>4679</v>
      </c>
      <c r="C516" t="s">
        <v>4680</v>
      </c>
      <c r="D516" t="s">
        <v>5339</v>
      </c>
      <c r="E516" t="s">
        <v>14</v>
      </c>
      <c r="F516" t="s">
        <v>3232</v>
      </c>
      <c r="G516" s="5">
        <v>25000</v>
      </c>
      <c r="H516" s="5">
        <v>1750</v>
      </c>
      <c r="I516" s="5">
        <v>35000</v>
      </c>
      <c r="J516">
        <v>1.71</v>
      </c>
      <c r="K516" s="5">
        <v>1750</v>
      </c>
      <c r="L516" s="5">
        <v>35000</v>
      </c>
      <c r="M516" s="5">
        <v>33250</v>
      </c>
      <c r="N516" s="5">
        <v>1750</v>
      </c>
      <c r="O516" t="s">
        <v>1737</v>
      </c>
      <c r="P516" s="5">
        <v>1750</v>
      </c>
      <c r="Q516" t="str">
        <f>IF(Table4[[#This Row],[Current Arrears + Debit]]&lt;=5000,"Less_than_5000","Greater_than_5000")</f>
        <v>Less_than_5000</v>
      </c>
      <c r="R516" t="str">
        <f>IF(Table4[[#This Row],[Full Balance]]=Table4[[#This Row],[Current Arrears + Debit]],"OC","Active")</f>
        <v>OC</v>
      </c>
    </row>
    <row r="517" spans="1:18" x14ac:dyDescent="0.3">
      <c r="A517" t="s">
        <v>4757</v>
      </c>
      <c r="B517" t="s">
        <v>4679</v>
      </c>
      <c r="C517" t="s">
        <v>4688</v>
      </c>
      <c r="D517" t="s">
        <v>5340</v>
      </c>
      <c r="E517" t="s">
        <v>14</v>
      </c>
      <c r="F517" t="s">
        <v>3232</v>
      </c>
      <c r="G517" s="5">
        <v>25000</v>
      </c>
      <c r="H517" s="5">
        <v>1750</v>
      </c>
      <c r="I517" s="5">
        <v>35000</v>
      </c>
      <c r="J517">
        <v>3.71</v>
      </c>
      <c r="K517" s="5">
        <v>5250</v>
      </c>
      <c r="L517" s="5">
        <v>35000</v>
      </c>
      <c r="M517" s="5">
        <v>29750</v>
      </c>
      <c r="N517" s="5">
        <v>5250</v>
      </c>
      <c r="O517" t="s">
        <v>697</v>
      </c>
      <c r="P517" s="5">
        <v>1750</v>
      </c>
      <c r="Q517" t="str">
        <f>IF(Table4[[#This Row],[Current Arrears + Debit]]&lt;=5000,"Less_than_5000","Greater_than_5000")</f>
        <v>Greater_than_5000</v>
      </c>
      <c r="R517" t="str">
        <f>IF(Table4[[#This Row],[Full Balance]]=Table4[[#This Row],[Current Arrears + Debit]],"OC","Active")</f>
        <v>OC</v>
      </c>
    </row>
    <row r="518" spans="1:18" x14ac:dyDescent="0.3">
      <c r="A518" t="s">
        <v>4765</v>
      </c>
      <c r="B518" t="s">
        <v>4696</v>
      </c>
      <c r="C518" t="s">
        <v>4697</v>
      </c>
      <c r="D518" t="s">
        <v>5341</v>
      </c>
      <c r="E518" t="s">
        <v>12</v>
      </c>
      <c r="F518" t="s">
        <v>3232</v>
      </c>
      <c r="G518" s="5">
        <v>25000</v>
      </c>
      <c r="H518" s="5">
        <v>1750</v>
      </c>
      <c r="I518" s="5">
        <v>35000</v>
      </c>
      <c r="J518">
        <v>4.8600000000000003</v>
      </c>
      <c r="K518" s="5">
        <v>7000</v>
      </c>
      <c r="L518" s="5">
        <v>35000</v>
      </c>
      <c r="M518" s="5">
        <v>28000</v>
      </c>
      <c r="N518" s="5">
        <v>7000</v>
      </c>
      <c r="O518" t="s">
        <v>2648</v>
      </c>
      <c r="P518" s="5">
        <v>1750</v>
      </c>
      <c r="Q518" t="str">
        <f>IF(Table4[[#This Row],[Current Arrears + Debit]]&lt;=5000,"Less_than_5000","Greater_than_5000")</f>
        <v>Greater_than_5000</v>
      </c>
      <c r="R518" t="str">
        <f>IF(Table4[[#This Row],[Full Balance]]=Table4[[#This Row],[Current Arrears + Debit]],"OC","Active")</f>
        <v>OC</v>
      </c>
    </row>
    <row r="519" spans="1:18" x14ac:dyDescent="0.3">
      <c r="A519" t="s">
        <v>4775</v>
      </c>
      <c r="B519" t="s">
        <v>4696</v>
      </c>
      <c r="C519" t="s">
        <v>4705</v>
      </c>
      <c r="D519" t="s">
        <v>5342</v>
      </c>
      <c r="E519" t="s">
        <v>12</v>
      </c>
      <c r="F519" t="s">
        <v>3232</v>
      </c>
      <c r="G519" s="5">
        <v>25000</v>
      </c>
      <c r="H519" s="5">
        <v>1750</v>
      </c>
      <c r="I519" s="5">
        <v>35000</v>
      </c>
      <c r="J519">
        <v>7.86</v>
      </c>
      <c r="K519" s="5">
        <v>12250</v>
      </c>
      <c r="L519" s="5">
        <v>35000</v>
      </c>
      <c r="M519" s="5">
        <v>22750</v>
      </c>
      <c r="N519" s="5">
        <v>12250</v>
      </c>
      <c r="O519" t="s">
        <v>4711</v>
      </c>
      <c r="P519" s="5">
        <v>1750</v>
      </c>
      <c r="Q519" t="str">
        <f>IF(Table4[[#This Row],[Current Arrears + Debit]]&lt;=5000,"Less_than_5000","Greater_than_5000")</f>
        <v>Greater_than_5000</v>
      </c>
      <c r="R519" t="str">
        <f>IF(Table4[[#This Row],[Full Balance]]=Table4[[#This Row],[Current Arrears + Debit]],"OC","Active")</f>
        <v>OC</v>
      </c>
    </row>
    <row r="520" spans="1:18" x14ac:dyDescent="0.3">
      <c r="A520" t="s">
        <v>4785</v>
      </c>
      <c r="B520" t="s">
        <v>4713</v>
      </c>
      <c r="C520" t="s">
        <v>4714</v>
      </c>
      <c r="D520" t="s">
        <v>5343</v>
      </c>
      <c r="E520" t="s">
        <v>20</v>
      </c>
      <c r="F520" t="s">
        <v>4560</v>
      </c>
      <c r="G520" s="5">
        <v>30000</v>
      </c>
      <c r="H520" s="5">
        <v>2100</v>
      </c>
      <c r="I520" s="5">
        <v>42000</v>
      </c>
      <c r="J520">
        <v>12.07</v>
      </c>
      <c r="K520" s="5">
        <v>23850</v>
      </c>
      <c r="L520" s="5">
        <v>42000</v>
      </c>
      <c r="M520" s="5">
        <v>18150</v>
      </c>
      <c r="N520" s="5">
        <v>23850</v>
      </c>
      <c r="O520" t="s">
        <v>1142</v>
      </c>
      <c r="P520">
        <v>500</v>
      </c>
      <c r="Q520" t="str">
        <f>IF(Table4[[#This Row],[Current Arrears + Debit]]&lt;=5000,"Less_than_5000","Greater_than_5000")</f>
        <v>Greater_than_5000</v>
      </c>
      <c r="R520" t="str">
        <f>IF(Table4[[#This Row],[Full Balance]]=Table4[[#This Row],[Current Arrears + Debit]],"OC","Active")</f>
        <v>OC</v>
      </c>
    </row>
    <row r="521" spans="1:18" x14ac:dyDescent="0.3">
      <c r="A521" t="s">
        <v>4795</v>
      </c>
      <c r="B521" t="s">
        <v>4723</v>
      </c>
      <c r="C521" t="s">
        <v>4724</v>
      </c>
      <c r="D521" t="s">
        <v>5344</v>
      </c>
      <c r="E521" t="s">
        <v>18</v>
      </c>
      <c r="F521" t="s">
        <v>3232</v>
      </c>
      <c r="G521" s="5">
        <v>30000</v>
      </c>
      <c r="H521" s="5">
        <v>2100</v>
      </c>
      <c r="I521" s="5">
        <v>42000</v>
      </c>
      <c r="J521">
        <v>3.52</v>
      </c>
      <c r="K521" s="5">
        <v>6200</v>
      </c>
      <c r="L521" s="5">
        <v>42000</v>
      </c>
      <c r="M521" s="5">
        <v>35800</v>
      </c>
      <c r="N521" s="5">
        <v>6200</v>
      </c>
      <c r="O521" t="s">
        <v>2648</v>
      </c>
      <c r="P521" s="5">
        <v>2100</v>
      </c>
      <c r="Q521" t="str">
        <f>IF(Table4[[#This Row],[Current Arrears + Debit]]&lt;=5000,"Less_than_5000","Greater_than_5000")</f>
        <v>Greater_than_5000</v>
      </c>
      <c r="R521" t="str">
        <f>IF(Table4[[#This Row],[Full Balance]]=Table4[[#This Row],[Current Arrears + Debit]],"OC","Active")</f>
        <v>OC</v>
      </c>
    </row>
    <row r="522" spans="1:18" x14ac:dyDescent="0.3">
      <c r="A522" t="s">
        <v>5345</v>
      </c>
      <c r="B522" t="s">
        <v>4457</v>
      </c>
      <c r="C522" t="s">
        <v>5346</v>
      </c>
      <c r="D522" t="s">
        <v>5347</v>
      </c>
      <c r="E522" t="s">
        <v>18</v>
      </c>
      <c r="F522" t="s">
        <v>5348</v>
      </c>
      <c r="G522" s="5">
        <v>25000</v>
      </c>
      <c r="H522" s="5">
        <v>1750</v>
      </c>
      <c r="I522" s="5">
        <v>35000</v>
      </c>
      <c r="J522">
        <v>11.86</v>
      </c>
      <c r="K522" s="5">
        <v>20750</v>
      </c>
      <c r="L522" s="5">
        <v>33250</v>
      </c>
      <c r="M522" s="5">
        <v>12500</v>
      </c>
      <c r="N522" s="5">
        <v>22500</v>
      </c>
      <c r="O522" t="s">
        <v>3590</v>
      </c>
      <c r="P522" s="5">
        <v>2000</v>
      </c>
      <c r="Q522" t="str">
        <f>IF(Table4[[#This Row],[Current Arrears + Debit]]&lt;=5000,"Less_than_5000","Greater_than_5000")</f>
        <v>Greater_than_5000</v>
      </c>
      <c r="R522" t="str">
        <f>IF(Table4[[#This Row],[Full Balance]]=Table4[[#This Row],[Current Arrears + Debit]],"OC","Active")</f>
        <v>Active</v>
      </c>
    </row>
    <row r="523" spans="1:18" x14ac:dyDescent="0.3">
      <c r="A523" t="s">
        <v>5349</v>
      </c>
      <c r="B523" t="s">
        <v>3960</v>
      </c>
      <c r="C523" t="s">
        <v>4732</v>
      </c>
      <c r="D523" t="s">
        <v>5350</v>
      </c>
      <c r="E523" t="s">
        <v>21</v>
      </c>
      <c r="F523" t="s">
        <v>3232</v>
      </c>
      <c r="G523" s="5">
        <v>25000</v>
      </c>
      <c r="H523" s="5">
        <v>1750</v>
      </c>
      <c r="I523" s="5">
        <v>35000</v>
      </c>
      <c r="J523">
        <v>5.17</v>
      </c>
      <c r="K523" s="5">
        <v>8050</v>
      </c>
      <c r="L523" s="5">
        <v>35000</v>
      </c>
      <c r="M523" s="5">
        <v>26950</v>
      </c>
      <c r="N523" s="5">
        <v>8050</v>
      </c>
      <c r="O523" t="s">
        <v>2583</v>
      </c>
      <c r="P523">
        <v>250</v>
      </c>
      <c r="Q523" t="str">
        <f>IF(Table4[[#This Row],[Current Arrears + Debit]]&lt;=5000,"Less_than_5000","Greater_than_5000")</f>
        <v>Greater_than_5000</v>
      </c>
      <c r="R523" t="str">
        <f>IF(Table4[[#This Row],[Full Balance]]=Table4[[#This Row],[Current Arrears + Debit]],"OC","Active")</f>
        <v>OC</v>
      </c>
    </row>
    <row r="524" spans="1:18" x14ac:dyDescent="0.3">
      <c r="A524" t="s">
        <v>5351</v>
      </c>
      <c r="B524" t="s">
        <v>5352</v>
      </c>
      <c r="C524" t="s">
        <v>5353</v>
      </c>
      <c r="D524" t="s">
        <v>5354</v>
      </c>
      <c r="E524" t="s">
        <v>35</v>
      </c>
      <c r="F524" t="s">
        <v>5348</v>
      </c>
      <c r="G524" s="5">
        <v>25000</v>
      </c>
      <c r="H524" s="5">
        <v>1750</v>
      </c>
      <c r="I524" s="5">
        <v>35000</v>
      </c>
      <c r="J524">
        <v>1.1399999999999999</v>
      </c>
      <c r="K524" s="5">
        <v>2000</v>
      </c>
      <c r="L524" s="5">
        <v>33250</v>
      </c>
      <c r="M524" s="5">
        <v>31250</v>
      </c>
      <c r="N524" s="5">
        <v>3750</v>
      </c>
      <c r="O524" t="s">
        <v>2227</v>
      </c>
      <c r="P524" s="5">
        <v>1500</v>
      </c>
      <c r="Q524" t="str">
        <f>IF(Table4[[#This Row],[Current Arrears + Debit]]&lt;=5000,"Less_than_5000","Greater_than_5000")</f>
        <v>Less_than_5000</v>
      </c>
      <c r="R524" t="str">
        <f>IF(Table4[[#This Row],[Full Balance]]=Table4[[#This Row],[Current Arrears + Debit]],"OC","Active")</f>
        <v>Active</v>
      </c>
    </row>
    <row r="525" spans="1:18" x14ac:dyDescent="0.3">
      <c r="A525" t="s">
        <v>5355</v>
      </c>
      <c r="B525" t="s">
        <v>5352</v>
      </c>
      <c r="C525" t="s">
        <v>5356</v>
      </c>
      <c r="D525" t="s">
        <v>5357</v>
      </c>
      <c r="E525" t="s">
        <v>35</v>
      </c>
      <c r="F525" t="s">
        <v>5348</v>
      </c>
      <c r="G525" s="5">
        <v>25000</v>
      </c>
      <c r="H525" s="5">
        <v>1750</v>
      </c>
      <c r="I525" s="5">
        <v>35000</v>
      </c>
      <c r="J525">
        <v>-0.43</v>
      </c>
      <c r="K525">
        <v>-750</v>
      </c>
      <c r="L525" s="5">
        <v>33250</v>
      </c>
      <c r="M525" s="5">
        <v>34000</v>
      </c>
      <c r="N525" s="5">
        <v>1000</v>
      </c>
      <c r="O525" t="s">
        <v>625</v>
      </c>
      <c r="P525" s="5">
        <v>1750</v>
      </c>
      <c r="Q525" t="str">
        <f>IF(Table4[[#This Row],[Current Arrears + Debit]]&lt;=5000,"Less_than_5000","Greater_than_5000")</f>
        <v>Less_than_5000</v>
      </c>
      <c r="R525" t="str">
        <f>IF(Table4[[#This Row],[Full Balance]]=Table4[[#This Row],[Current Arrears + Debit]],"OC","Active")</f>
        <v>Active</v>
      </c>
    </row>
    <row r="526" spans="1:18" x14ac:dyDescent="0.3">
      <c r="A526" t="s">
        <v>5358</v>
      </c>
      <c r="B526" t="s">
        <v>5352</v>
      </c>
      <c r="C526" t="s">
        <v>5359</v>
      </c>
      <c r="D526" t="s">
        <v>5360</v>
      </c>
      <c r="E526" t="s">
        <v>35</v>
      </c>
      <c r="F526" t="s">
        <v>5348</v>
      </c>
      <c r="G526" s="5">
        <v>25000</v>
      </c>
      <c r="H526" s="5">
        <v>1750</v>
      </c>
      <c r="I526" s="5">
        <v>35000</v>
      </c>
      <c r="J526">
        <v>2</v>
      </c>
      <c r="K526" s="5">
        <v>3500</v>
      </c>
      <c r="L526" s="5">
        <v>33250</v>
      </c>
      <c r="M526" s="5">
        <v>29750</v>
      </c>
      <c r="N526" s="5">
        <v>5250</v>
      </c>
      <c r="O526" t="s">
        <v>2227</v>
      </c>
      <c r="P526">
        <v>200</v>
      </c>
      <c r="Q526" t="str">
        <f>IF(Table4[[#This Row],[Current Arrears + Debit]]&lt;=5000,"Less_than_5000","Greater_than_5000")</f>
        <v>Less_than_5000</v>
      </c>
      <c r="R526" t="str">
        <f>IF(Table4[[#This Row],[Full Balance]]=Table4[[#This Row],[Current Arrears + Debit]],"OC","Active")</f>
        <v>Active</v>
      </c>
    </row>
    <row r="527" spans="1:18" x14ac:dyDescent="0.3">
      <c r="A527" t="s">
        <v>5361</v>
      </c>
      <c r="B527" t="s">
        <v>4740</v>
      </c>
      <c r="C527" t="s">
        <v>4741</v>
      </c>
      <c r="D527" t="s">
        <v>5362</v>
      </c>
      <c r="E527" t="s">
        <v>26</v>
      </c>
      <c r="F527" t="s">
        <v>3232</v>
      </c>
      <c r="G527" s="5">
        <v>30000</v>
      </c>
      <c r="H527" s="5">
        <v>2100</v>
      </c>
      <c r="I527" s="5">
        <v>42000</v>
      </c>
      <c r="J527">
        <v>1.71</v>
      </c>
      <c r="K527" s="5">
        <v>2100</v>
      </c>
      <c r="L527" s="5">
        <v>42000</v>
      </c>
      <c r="M527" s="5">
        <v>39900</v>
      </c>
      <c r="N527" s="5">
        <v>2100</v>
      </c>
      <c r="O527" t="s">
        <v>2320</v>
      </c>
      <c r="P527" s="5">
        <v>4200</v>
      </c>
      <c r="Q527" t="str">
        <f>IF(Table4[[#This Row],[Current Arrears + Debit]]&lt;=5000,"Less_than_5000","Greater_than_5000")</f>
        <v>Less_than_5000</v>
      </c>
      <c r="R527" t="str">
        <f>IF(Table4[[#This Row],[Full Balance]]=Table4[[#This Row],[Current Arrears + Debit]],"OC","Active")</f>
        <v>OC</v>
      </c>
    </row>
    <row r="528" spans="1:18" x14ac:dyDescent="0.3">
      <c r="A528" t="s">
        <v>5363</v>
      </c>
      <c r="B528" t="s">
        <v>3970</v>
      </c>
      <c r="C528" t="s">
        <v>4750</v>
      </c>
      <c r="D528" t="s">
        <v>5364</v>
      </c>
      <c r="E528" t="s">
        <v>9</v>
      </c>
      <c r="F528" t="s">
        <v>3232</v>
      </c>
      <c r="G528" s="5">
        <v>25000</v>
      </c>
      <c r="H528" s="5">
        <v>1750</v>
      </c>
      <c r="I528" s="5">
        <v>35000</v>
      </c>
      <c r="J528">
        <v>3.63</v>
      </c>
      <c r="K528" s="5">
        <v>5100</v>
      </c>
      <c r="L528" s="5">
        <v>35000</v>
      </c>
      <c r="M528" s="5">
        <v>29900</v>
      </c>
      <c r="N528" s="5">
        <v>5100</v>
      </c>
      <c r="O528" t="s">
        <v>977</v>
      </c>
      <c r="P528" s="5">
        <v>1750</v>
      </c>
      <c r="Q528" t="str">
        <f>IF(Table4[[#This Row],[Current Arrears + Debit]]&lt;=5000,"Less_than_5000","Greater_than_5000")</f>
        <v>Greater_than_5000</v>
      </c>
      <c r="R528" t="str">
        <f>IF(Table4[[#This Row],[Full Balance]]=Table4[[#This Row],[Current Arrears + Debit]],"OC","Active")</f>
        <v>OC</v>
      </c>
    </row>
    <row r="529" spans="1:18" x14ac:dyDescent="0.3">
      <c r="A529" t="s">
        <v>5365</v>
      </c>
      <c r="B529" t="s">
        <v>2977</v>
      </c>
      <c r="C529" t="s">
        <v>4758</v>
      </c>
      <c r="D529" t="s">
        <v>5366</v>
      </c>
      <c r="E529" t="s">
        <v>26</v>
      </c>
      <c r="F529" t="s">
        <v>3232</v>
      </c>
      <c r="G529" s="5">
        <v>35000</v>
      </c>
      <c r="H529" s="5">
        <v>2450</v>
      </c>
      <c r="I529" s="5">
        <v>49000</v>
      </c>
      <c r="J529">
        <v>1.24</v>
      </c>
      <c r="K529" s="5">
        <v>1300</v>
      </c>
      <c r="L529" s="5">
        <v>49000</v>
      </c>
      <c r="M529" s="5">
        <v>47700</v>
      </c>
      <c r="N529" s="5">
        <v>1300</v>
      </c>
      <c r="O529" t="s">
        <v>4550</v>
      </c>
      <c r="P529" s="5">
        <v>2000</v>
      </c>
      <c r="Q529" t="str">
        <f>IF(Table4[[#This Row],[Current Arrears + Debit]]&lt;=5000,"Less_than_5000","Greater_than_5000")</f>
        <v>Less_than_5000</v>
      </c>
      <c r="R529" t="str">
        <f>IF(Table4[[#This Row],[Full Balance]]=Table4[[#This Row],[Current Arrears + Debit]],"OC","Active")</f>
        <v>OC</v>
      </c>
    </row>
    <row r="530" spans="1:18" x14ac:dyDescent="0.3">
      <c r="A530" t="s">
        <v>5367</v>
      </c>
      <c r="B530" t="s">
        <v>5368</v>
      </c>
      <c r="C530" t="s">
        <v>5369</v>
      </c>
      <c r="D530" t="s">
        <v>5370</v>
      </c>
      <c r="E530" t="s">
        <v>30</v>
      </c>
      <c r="F530" t="s">
        <v>5348</v>
      </c>
      <c r="G530" s="5">
        <v>25000</v>
      </c>
      <c r="H530" s="5">
        <v>1750</v>
      </c>
      <c r="I530" s="5">
        <v>35000</v>
      </c>
      <c r="J530">
        <v>-0.14000000000000001</v>
      </c>
      <c r="K530">
        <v>-250</v>
      </c>
      <c r="L530" s="5">
        <v>33250</v>
      </c>
      <c r="M530" s="5">
        <v>33500</v>
      </c>
      <c r="N530" s="5">
        <v>1500</v>
      </c>
      <c r="O530" t="s">
        <v>2583</v>
      </c>
      <c r="P530" s="5">
        <v>2000</v>
      </c>
      <c r="Q530" t="str">
        <f>IF(Table4[[#This Row],[Current Arrears + Debit]]&lt;=5000,"Less_than_5000","Greater_than_5000")</f>
        <v>Less_than_5000</v>
      </c>
      <c r="R530" t="str">
        <f>IF(Table4[[#This Row],[Full Balance]]=Table4[[#This Row],[Current Arrears + Debit]],"OC","Active")</f>
        <v>Active</v>
      </c>
    </row>
    <row r="531" spans="1:18" x14ac:dyDescent="0.3">
      <c r="A531" t="s">
        <v>5371</v>
      </c>
      <c r="B531" t="s">
        <v>5372</v>
      </c>
      <c r="C531" t="s">
        <v>5373</v>
      </c>
      <c r="D531" t="s">
        <v>5374</v>
      </c>
      <c r="E531" t="s">
        <v>35</v>
      </c>
      <c r="F531" t="s">
        <v>3061</v>
      </c>
      <c r="G531" s="5">
        <v>25000</v>
      </c>
      <c r="H531" s="5">
        <v>1750</v>
      </c>
      <c r="I531" s="5">
        <v>35000</v>
      </c>
      <c r="J531">
        <v>2.15</v>
      </c>
      <c r="K531" s="5">
        <v>3765</v>
      </c>
      <c r="L531" s="5">
        <v>33250</v>
      </c>
      <c r="M531" s="5">
        <v>29485</v>
      </c>
      <c r="N531" s="5">
        <v>5515</v>
      </c>
      <c r="O531" t="s">
        <v>1142</v>
      </c>
      <c r="P531" s="5">
        <v>1250</v>
      </c>
      <c r="Q531" t="str">
        <f>IF(Table4[[#This Row],[Current Arrears + Debit]]&lt;=5000,"Less_than_5000","Greater_than_5000")</f>
        <v>Less_than_5000</v>
      </c>
      <c r="R531" t="str">
        <f>IF(Table4[[#This Row],[Full Balance]]=Table4[[#This Row],[Current Arrears + Debit]],"OC","Active")</f>
        <v>Active</v>
      </c>
    </row>
    <row r="532" spans="1:18" x14ac:dyDescent="0.3">
      <c r="A532" t="s">
        <v>5375</v>
      </c>
      <c r="B532" t="s">
        <v>5372</v>
      </c>
      <c r="C532" t="s">
        <v>5376</v>
      </c>
      <c r="D532" t="s">
        <v>5377</v>
      </c>
      <c r="E532" t="s">
        <v>35</v>
      </c>
      <c r="F532" t="s">
        <v>3061</v>
      </c>
      <c r="G532" s="5">
        <v>25000</v>
      </c>
      <c r="H532" s="5">
        <v>1750</v>
      </c>
      <c r="I532" s="5">
        <v>35000</v>
      </c>
      <c r="J532">
        <v>1.75</v>
      </c>
      <c r="K532" s="5">
        <v>3065</v>
      </c>
      <c r="L532" s="5">
        <v>33250</v>
      </c>
      <c r="M532" s="5">
        <v>30185</v>
      </c>
      <c r="N532" s="5">
        <v>4815</v>
      </c>
      <c r="O532" t="s">
        <v>1142</v>
      </c>
      <c r="P532" s="5">
        <v>1750</v>
      </c>
      <c r="Q532" t="str">
        <f>IF(Table4[[#This Row],[Current Arrears + Debit]]&lt;=5000,"Less_than_5000","Greater_than_5000")</f>
        <v>Less_than_5000</v>
      </c>
      <c r="R532" t="str">
        <f>IF(Table4[[#This Row],[Full Balance]]=Table4[[#This Row],[Current Arrears + Debit]],"OC","Active")</f>
        <v>Active</v>
      </c>
    </row>
    <row r="533" spans="1:18" x14ac:dyDescent="0.3">
      <c r="A533" t="s">
        <v>5378</v>
      </c>
      <c r="B533" t="s">
        <v>5372</v>
      </c>
      <c r="C533" t="s">
        <v>5379</v>
      </c>
      <c r="D533" t="s">
        <v>5380</v>
      </c>
      <c r="E533" t="s">
        <v>35</v>
      </c>
      <c r="F533" t="s">
        <v>3061</v>
      </c>
      <c r="G533" s="5">
        <v>25000</v>
      </c>
      <c r="H533" s="5">
        <v>1750</v>
      </c>
      <c r="I533" s="5">
        <v>35000</v>
      </c>
      <c r="J533">
        <v>5.28</v>
      </c>
      <c r="K533" s="5">
        <v>9240</v>
      </c>
      <c r="L533" s="5">
        <v>33250</v>
      </c>
      <c r="M533" s="5">
        <v>24010</v>
      </c>
      <c r="N533" s="5">
        <v>10990</v>
      </c>
      <c r="O533" t="s">
        <v>2227</v>
      </c>
      <c r="P533" s="5">
        <v>1750</v>
      </c>
      <c r="Q533" t="str">
        <f>IF(Table4[[#This Row],[Current Arrears + Debit]]&lt;=5000,"Less_than_5000","Greater_than_5000")</f>
        <v>Greater_than_5000</v>
      </c>
      <c r="R533" t="str">
        <f>IF(Table4[[#This Row],[Full Balance]]=Table4[[#This Row],[Current Arrears + Debit]],"OC","Active")</f>
        <v>Active</v>
      </c>
    </row>
    <row r="534" spans="1:18" x14ac:dyDescent="0.3">
      <c r="A534" t="s">
        <v>5381</v>
      </c>
      <c r="B534" t="s">
        <v>5382</v>
      </c>
      <c r="C534" t="s">
        <v>5383</v>
      </c>
      <c r="D534" t="s">
        <v>5384</v>
      </c>
      <c r="E534" t="s">
        <v>14</v>
      </c>
      <c r="F534" t="s">
        <v>3061</v>
      </c>
      <c r="G534" s="5">
        <v>25000</v>
      </c>
      <c r="H534" s="5">
        <v>1750</v>
      </c>
      <c r="I534" s="5">
        <v>35000</v>
      </c>
      <c r="J534">
        <v>5.09</v>
      </c>
      <c r="K534" s="5">
        <v>8900</v>
      </c>
      <c r="L534" s="5">
        <v>33250</v>
      </c>
      <c r="M534" s="5">
        <v>24350</v>
      </c>
      <c r="N534" s="5">
        <v>10650</v>
      </c>
      <c r="O534" t="s">
        <v>2583</v>
      </c>
      <c r="P534" s="5">
        <v>2000</v>
      </c>
      <c r="Q534" t="str">
        <f>IF(Table4[[#This Row],[Current Arrears + Debit]]&lt;=5000,"Less_than_5000","Greater_than_5000")</f>
        <v>Greater_than_5000</v>
      </c>
      <c r="R534" t="str">
        <f>IF(Table4[[#This Row],[Full Balance]]=Table4[[#This Row],[Current Arrears + Debit]],"OC","Active")</f>
        <v>Active</v>
      </c>
    </row>
    <row r="535" spans="1:18" x14ac:dyDescent="0.3">
      <c r="A535" t="s">
        <v>5385</v>
      </c>
      <c r="B535" t="s">
        <v>5382</v>
      </c>
      <c r="C535" t="s">
        <v>5386</v>
      </c>
      <c r="D535" t="s">
        <v>5387</v>
      </c>
      <c r="E535" t="s">
        <v>14</v>
      </c>
      <c r="F535" t="s">
        <v>3061</v>
      </c>
      <c r="G535" s="5">
        <v>25000</v>
      </c>
      <c r="H535" s="5">
        <v>1750</v>
      </c>
      <c r="I535" s="5">
        <v>35000</v>
      </c>
      <c r="J535">
        <v>4.1500000000000004</v>
      </c>
      <c r="K535" s="5">
        <v>7260</v>
      </c>
      <c r="L535" s="5">
        <v>33250</v>
      </c>
      <c r="M535" s="5">
        <v>25990</v>
      </c>
      <c r="N535" s="5">
        <v>9010</v>
      </c>
      <c r="O535" t="s">
        <v>625</v>
      </c>
      <c r="P535" s="5">
        <v>1000</v>
      </c>
      <c r="Q535" t="str">
        <f>IF(Table4[[#This Row],[Current Arrears + Debit]]&lt;=5000,"Less_than_5000","Greater_than_5000")</f>
        <v>Greater_than_5000</v>
      </c>
      <c r="R535" t="str">
        <f>IF(Table4[[#This Row],[Full Balance]]=Table4[[#This Row],[Current Arrears + Debit]],"OC","Active")</f>
        <v>Active</v>
      </c>
    </row>
    <row r="536" spans="1:18" x14ac:dyDescent="0.3">
      <c r="A536" t="s">
        <v>5388</v>
      </c>
      <c r="B536" t="s">
        <v>5372</v>
      </c>
      <c r="C536" t="s">
        <v>5389</v>
      </c>
      <c r="D536" t="s">
        <v>5390</v>
      </c>
      <c r="E536" t="s">
        <v>35</v>
      </c>
      <c r="F536" t="s">
        <v>3061</v>
      </c>
      <c r="G536" s="5">
        <v>25000</v>
      </c>
      <c r="H536" s="5">
        <v>1750</v>
      </c>
      <c r="I536" s="5">
        <v>35000</v>
      </c>
      <c r="J536">
        <v>2.17</v>
      </c>
      <c r="K536" s="5">
        <v>3800</v>
      </c>
      <c r="L536" s="5">
        <v>33250</v>
      </c>
      <c r="M536" s="5">
        <v>29450</v>
      </c>
      <c r="N536" s="5">
        <v>5550</v>
      </c>
      <c r="O536" t="s">
        <v>1737</v>
      </c>
      <c r="P536" s="5">
        <v>2000</v>
      </c>
      <c r="Q536" t="str">
        <f>IF(Table4[[#This Row],[Current Arrears + Debit]]&lt;=5000,"Less_than_5000","Greater_than_5000")</f>
        <v>Less_than_5000</v>
      </c>
      <c r="R536" t="str">
        <f>IF(Table4[[#This Row],[Full Balance]]=Table4[[#This Row],[Current Arrears + Debit]],"OC","Active")</f>
        <v>Active</v>
      </c>
    </row>
    <row r="537" spans="1:18" x14ac:dyDescent="0.3">
      <c r="A537" t="s">
        <v>5391</v>
      </c>
      <c r="B537" t="s">
        <v>5392</v>
      </c>
      <c r="C537" t="s">
        <v>5393</v>
      </c>
      <c r="D537" t="s">
        <v>5394</v>
      </c>
      <c r="E537" t="s">
        <v>10</v>
      </c>
      <c r="F537" t="s">
        <v>4774</v>
      </c>
      <c r="G537" s="5">
        <v>25000</v>
      </c>
      <c r="H537" s="5">
        <v>1750</v>
      </c>
      <c r="I537" s="5">
        <v>35000</v>
      </c>
      <c r="J537">
        <v>2.31</v>
      </c>
      <c r="K537" s="5">
        <v>4050</v>
      </c>
      <c r="L537" s="5">
        <v>33250</v>
      </c>
      <c r="M537" s="5">
        <v>29200</v>
      </c>
      <c r="N537" s="5">
        <v>5800</v>
      </c>
      <c r="O537" t="s">
        <v>5395</v>
      </c>
      <c r="P537" s="5">
        <v>1750</v>
      </c>
      <c r="Q537" t="str">
        <f>IF(Table4[[#This Row],[Current Arrears + Debit]]&lt;=5000,"Less_than_5000","Greater_than_5000")</f>
        <v>Less_than_5000</v>
      </c>
      <c r="R537" t="str">
        <f>IF(Table4[[#This Row],[Full Balance]]=Table4[[#This Row],[Current Arrears + Debit]],"OC","Active")</f>
        <v>Active</v>
      </c>
    </row>
    <row r="538" spans="1:18" x14ac:dyDescent="0.3">
      <c r="A538" t="s">
        <v>5396</v>
      </c>
      <c r="B538" t="s">
        <v>5392</v>
      </c>
      <c r="C538" t="s">
        <v>5397</v>
      </c>
      <c r="D538" t="s">
        <v>5398</v>
      </c>
      <c r="E538" t="s">
        <v>10</v>
      </c>
      <c r="F538" t="s">
        <v>496</v>
      </c>
      <c r="G538" s="5">
        <v>25000</v>
      </c>
      <c r="H538" s="5">
        <v>1750</v>
      </c>
      <c r="I538" s="5">
        <v>35000</v>
      </c>
      <c r="J538">
        <v>0</v>
      </c>
      <c r="K538">
        <v>0</v>
      </c>
      <c r="L538" s="5">
        <v>33250</v>
      </c>
      <c r="M538" s="5">
        <v>33250</v>
      </c>
      <c r="N538" s="5">
        <v>1750</v>
      </c>
      <c r="O538" t="s">
        <v>2065</v>
      </c>
      <c r="P538" s="5">
        <v>1750</v>
      </c>
      <c r="Q538" t="str">
        <f>IF(Table4[[#This Row],[Current Arrears + Debit]]&lt;=5000,"Less_than_5000","Greater_than_5000")</f>
        <v>Less_than_5000</v>
      </c>
      <c r="R538" t="str">
        <f>IF(Table4[[#This Row],[Full Balance]]=Table4[[#This Row],[Current Arrears + Debit]],"OC","Active")</f>
        <v>Active</v>
      </c>
    </row>
    <row r="539" spans="1:18" x14ac:dyDescent="0.3">
      <c r="A539" t="s">
        <v>5399</v>
      </c>
      <c r="B539" t="s">
        <v>5392</v>
      </c>
      <c r="C539" t="s">
        <v>5400</v>
      </c>
      <c r="D539" t="s">
        <v>5401</v>
      </c>
      <c r="E539" t="s">
        <v>10</v>
      </c>
      <c r="F539" t="s">
        <v>496</v>
      </c>
      <c r="G539" s="5">
        <v>25000</v>
      </c>
      <c r="H539" s="5">
        <v>1750</v>
      </c>
      <c r="I539" s="5">
        <v>35000</v>
      </c>
      <c r="J539">
        <v>2.86</v>
      </c>
      <c r="K539" s="5">
        <v>5000</v>
      </c>
      <c r="L539" s="5">
        <v>33250</v>
      </c>
      <c r="M539" s="5">
        <v>28250</v>
      </c>
      <c r="N539" s="5">
        <v>6750</v>
      </c>
      <c r="O539" t="s">
        <v>5395</v>
      </c>
      <c r="P539" s="5">
        <v>1750</v>
      </c>
      <c r="Q539" t="str">
        <f>IF(Table4[[#This Row],[Current Arrears + Debit]]&lt;=5000,"Less_than_5000","Greater_than_5000")</f>
        <v>Less_than_5000</v>
      </c>
      <c r="R539" t="str">
        <f>IF(Table4[[#This Row],[Full Balance]]=Table4[[#This Row],[Current Arrears + Debit]],"OC","Active")</f>
        <v>Active</v>
      </c>
    </row>
    <row r="540" spans="1:18" x14ac:dyDescent="0.3">
      <c r="A540" t="s">
        <v>5402</v>
      </c>
      <c r="B540" t="s">
        <v>5392</v>
      </c>
      <c r="C540" t="s">
        <v>5403</v>
      </c>
      <c r="D540" t="s">
        <v>5404</v>
      </c>
      <c r="E540" t="s">
        <v>10</v>
      </c>
      <c r="F540" t="s">
        <v>496</v>
      </c>
      <c r="G540" s="5">
        <v>25000</v>
      </c>
      <c r="H540" s="5">
        <v>1750</v>
      </c>
      <c r="I540" s="5">
        <v>35000</v>
      </c>
      <c r="J540">
        <v>0</v>
      </c>
      <c r="K540">
        <v>0</v>
      </c>
      <c r="L540" s="5">
        <v>33250</v>
      </c>
      <c r="M540" s="5">
        <v>33250</v>
      </c>
      <c r="N540" s="5">
        <v>1750</v>
      </c>
      <c r="O540" t="s">
        <v>2065</v>
      </c>
      <c r="P540" s="5">
        <v>1750</v>
      </c>
      <c r="Q540" t="str">
        <f>IF(Table4[[#This Row],[Current Arrears + Debit]]&lt;=5000,"Less_than_5000","Greater_than_5000")</f>
        <v>Less_than_5000</v>
      </c>
      <c r="R540" t="str">
        <f>IF(Table4[[#This Row],[Full Balance]]=Table4[[#This Row],[Current Arrears + Debit]],"OC","Active")</f>
        <v>Active</v>
      </c>
    </row>
    <row r="541" spans="1:18" x14ac:dyDescent="0.3">
      <c r="A541" t="s">
        <v>5405</v>
      </c>
      <c r="B541" t="s">
        <v>3046</v>
      </c>
      <c r="C541" t="s">
        <v>5406</v>
      </c>
      <c r="D541" t="s">
        <v>5407</v>
      </c>
      <c r="E541" t="s">
        <v>5</v>
      </c>
      <c r="F541" t="s">
        <v>5408</v>
      </c>
      <c r="G541" s="5">
        <v>30000</v>
      </c>
      <c r="H541" s="5">
        <v>2438</v>
      </c>
      <c r="I541" s="5">
        <v>39000</v>
      </c>
      <c r="J541">
        <v>-0.36</v>
      </c>
      <c r="K541">
        <v>-868</v>
      </c>
      <c r="L541" s="5">
        <v>34132</v>
      </c>
      <c r="M541" s="5">
        <v>35000</v>
      </c>
      <c r="N541" s="5">
        <v>4000</v>
      </c>
      <c r="O541" t="s">
        <v>866</v>
      </c>
      <c r="P541" s="5">
        <v>2500</v>
      </c>
      <c r="Q541" t="str">
        <f>IF(Table4[[#This Row],[Current Arrears + Debit]]&lt;=5000,"Less_than_5000","Greater_than_5000")</f>
        <v>Less_than_5000</v>
      </c>
      <c r="R541" t="str">
        <f>IF(Table4[[#This Row],[Full Balance]]=Table4[[#This Row],[Current Arrears + Debit]],"OC","Active")</f>
        <v>Active</v>
      </c>
    </row>
    <row r="542" spans="1:18" x14ac:dyDescent="0.3">
      <c r="A542" t="s">
        <v>5409</v>
      </c>
      <c r="B542" t="s">
        <v>5410</v>
      </c>
      <c r="C542" t="s">
        <v>5411</v>
      </c>
      <c r="D542" t="s">
        <v>5412</v>
      </c>
      <c r="E542" t="s">
        <v>29</v>
      </c>
      <c r="F542" t="s">
        <v>5413</v>
      </c>
      <c r="G542" s="5">
        <v>25000</v>
      </c>
      <c r="H542" s="5">
        <v>1750</v>
      </c>
      <c r="I542" s="5">
        <v>35000</v>
      </c>
      <c r="J542">
        <v>0</v>
      </c>
      <c r="K542">
        <v>0</v>
      </c>
      <c r="L542" s="5">
        <v>33250</v>
      </c>
      <c r="M542" s="5">
        <v>33250</v>
      </c>
      <c r="N542" s="5">
        <v>1750</v>
      </c>
      <c r="O542" t="s">
        <v>1142</v>
      </c>
      <c r="P542" s="5">
        <v>1750</v>
      </c>
      <c r="Q542" t="str">
        <f>IF(Table4[[#This Row],[Current Arrears + Debit]]&lt;=5000,"Less_than_5000","Greater_than_5000")</f>
        <v>Less_than_5000</v>
      </c>
      <c r="R542" t="str">
        <f>IF(Table4[[#This Row],[Full Balance]]=Table4[[#This Row],[Current Arrears + Debit]],"OC","Active")</f>
        <v>Active</v>
      </c>
    </row>
    <row r="543" spans="1:18" x14ac:dyDescent="0.3">
      <c r="A543" t="s">
        <v>5414</v>
      </c>
      <c r="B543" t="s">
        <v>5410</v>
      </c>
      <c r="C543" t="s">
        <v>5415</v>
      </c>
      <c r="D543" t="s">
        <v>5416</v>
      </c>
      <c r="E543" t="s">
        <v>29</v>
      </c>
      <c r="F543" t="s">
        <v>5413</v>
      </c>
      <c r="G543" s="5">
        <v>25000</v>
      </c>
      <c r="H543" s="5">
        <v>1750</v>
      </c>
      <c r="I543" s="5">
        <v>35000</v>
      </c>
      <c r="J543">
        <v>0</v>
      </c>
      <c r="K543">
        <v>0</v>
      </c>
      <c r="L543" s="5">
        <v>33250</v>
      </c>
      <c r="M543" s="5">
        <v>33250</v>
      </c>
      <c r="N543" s="5">
        <v>1750</v>
      </c>
      <c r="O543" t="s">
        <v>2583</v>
      </c>
      <c r="P543" s="5">
        <v>1750</v>
      </c>
      <c r="Q543" t="str">
        <f>IF(Table4[[#This Row],[Current Arrears + Debit]]&lt;=5000,"Less_than_5000","Greater_than_5000")</f>
        <v>Less_than_5000</v>
      </c>
      <c r="R543" t="str">
        <f>IF(Table4[[#This Row],[Full Balance]]=Table4[[#This Row],[Current Arrears + Debit]],"OC","Active")</f>
        <v>Active</v>
      </c>
    </row>
    <row r="544" spans="1:18" x14ac:dyDescent="0.3">
      <c r="A544" t="s">
        <v>5417</v>
      </c>
      <c r="B544" t="s">
        <v>1932</v>
      </c>
      <c r="C544" t="s">
        <v>5418</v>
      </c>
      <c r="D544" t="s">
        <v>5419</v>
      </c>
      <c r="E544" t="s">
        <v>12</v>
      </c>
      <c r="F544" t="s">
        <v>3061</v>
      </c>
      <c r="G544" s="5">
        <v>25000</v>
      </c>
      <c r="H544" s="5">
        <v>1750</v>
      </c>
      <c r="I544" s="5">
        <v>35000</v>
      </c>
      <c r="J544">
        <v>10.57</v>
      </c>
      <c r="K544" s="5">
        <v>18500</v>
      </c>
      <c r="L544" s="5">
        <v>33250</v>
      </c>
      <c r="M544" s="5">
        <v>14750</v>
      </c>
      <c r="N544" s="5">
        <v>20250</v>
      </c>
      <c r="O544" t="s">
        <v>3590</v>
      </c>
      <c r="P544" s="5">
        <v>1000</v>
      </c>
      <c r="Q544" t="str">
        <f>IF(Table4[[#This Row],[Current Arrears + Debit]]&lt;=5000,"Less_than_5000","Greater_than_5000")</f>
        <v>Greater_than_5000</v>
      </c>
      <c r="R544" t="str">
        <f>IF(Table4[[#This Row],[Full Balance]]=Table4[[#This Row],[Current Arrears + Debit]],"OC","Active")</f>
        <v>Active</v>
      </c>
    </row>
    <row r="545" spans="1:18" x14ac:dyDescent="0.3">
      <c r="A545" t="s">
        <v>5420</v>
      </c>
      <c r="B545" t="s">
        <v>1932</v>
      </c>
      <c r="C545" t="s">
        <v>5421</v>
      </c>
      <c r="D545" t="s">
        <v>5422</v>
      </c>
      <c r="E545" t="s">
        <v>12</v>
      </c>
      <c r="F545" t="s">
        <v>3061</v>
      </c>
      <c r="G545" s="5">
        <v>25000</v>
      </c>
      <c r="H545" s="5">
        <v>1750</v>
      </c>
      <c r="I545" s="5">
        <v>35000</v>
      </c>
      <c r="J545">
        <v>13.57</v>
      </c>
      <c r="K545" s="5">
        <v>23750</v>
      </c>
      <c r="L545" s="5">
        <v>33250</v>
      </c>
      <c r="M545" s="5">
        <v>9500</v>
      </c>
      <c r="N545" s="5">
        <v>25500</v>
      </c>
      <c r="O545" t="s">
        <v>5423</v>
      </c>
      <c r="P545" s="5">
        <v>1250</v>
      </c>
      <c r="Q545" t="str">
        <f>IF(Table4[[#This Row],[Current Arrears + Debit]]&lt;=5000,"Less_than_5000","Greater_than_5000")</f>
        <v>Greater_than_5000</v>
      </c>
      <c r="R545" t="str">
        <f>IF(Table4[[#This Row],[Full Balance]]=Table4[[#This Row],[Current Arrears + Debit]],"OC","Active")</f>
        <v>Active</v>
      </c>
    </row>
    <row r="546" spans="1:18" x14ac:dyDescent="0.3">
      <c r="A546" t="s">
        <v>5424</v>
      </c>
      <c r="B546" t="s">
        <v>1932</v>
      </c>
      <c r="C546" t="s">
        <v>5425</v>
      </c>
      <c r="D546" t="s">
        <v>5426</v>
      </c>
      <c r="E546" t="s">
        <v>12</v>
      </c>
      <c r="F546" t="s">
        <v>3061</v>
      </c>
      <c r="G546" s="5">
        <v>25000</v>
      </c>
      <c r="H546" s="5">
        <v>1750</v>
      </c>
      <c r="I546" s="5">
        <v>35000</v>
      </c>
      <c r="J546">
        <v>2</v>
      </c>
      <c r="K546" s="5">
        <v>3500</v>
      </c>
      <c r="L546" s="5">
        <v>33250</v>
      </c>
      <c r="M546" s="5">
        <v>29750</v>
      </c>
      <c r="N546" s="5">
        <v>5250</v>
      </c>
      <c r="O546" t="s">
        <v>3859</v>
      </c>
      <c r="P546">
        <v>750</v>
      </c>
      <c r="Q546" t="str">
        <f>IF(Table4[[#This Row],[Current Arrears + Debit]]&lt;=5000,"Less_than_5000","Greater_than_5000")</f>
        <v>Less_than_5000</v>
      </c>
      <c r="R546" t="str">
        <f>IF(Table4[[#This Row],[Full Balance]]=Table4[[#This Row],[Current Arrears + Debit]],"OC","Active")</f>
        <v>Active</v>
      </c>
    </row>
    <row r="547" spans="1:18" x14ac:dyDescent="0.3">
      <c r="A547" t="s">
        <v>5427</v>
      </c>
      <c r="B547" t="s">
        <v>4334</v>
      </c>
      <c r="C547" t="s">
        <v>5428</v>
      </c>
      <c r="D547" t="s">
        <v>5429</v>
      </c>
      <c r="E547" t="s">
        <v>29</v>
      </c>
      <c r="F547" t="s">
        <v>5413</v>
      </c>
      <c r="G547" s="5">
        <v>30000</v>
      </c>
      <c r="H547" s="5">
        <v>2100</v>
      </c>
      <c r="I547" s="5">
        <v>42000</v>
      </c>
      <c r="J547">
        <v>1.43</v>
      </c>
      <c r="K547" s="5">
        <v>3000</v>
      </c>
      <c r="L547" s="5">
        <v>39900</v>
      </c>
      <c r="M547" s="5">
        <v>36900</v>
      </c>
      <c r="N547" s="5">
        <v>5100</v>
      </c>
      <c r="O547" t="s">
        <v>283</v>
      </c>
      <c r="P547" s="5">
        <v>3000</v>
      </c>
      <c r="Q547" t="str">
        <f>IF(Table4[[#This Row],[Current Arrears + Debit]]&lt;=5000,"Less_than_5000","Greater_than_5000")</f>
        <v>Less_than_5000</v>
      </c>
      <c r="R547" t="str">
        <f>IF(Table4[[#This Row],[Full Balance]]=Table4[[#This Row],[Current Arrears + Debit]],"OC","Active")</f>
        <v>Active</v>
      </c>
    </row>
    <row r="548" spans="1:18" x14ac:dyDescent="0.3">
      <c r="A548" t="s">
        <v>5430</v>
      </c>
      <c r="B548" t="s">
        <v>5431</v>
      </c>
      <c r="C548" t="s">
        <v>5432</v>
      </c>
      <c r="D548" t="s">
        <v>5433</v>
      </c>
      <c r="E548" t="s">
        <v>26</v>
      </c>
      <c r="F548" t="s">
        <v>3061</v>
      </c>
      <c r="G548" s="5">
        <v>30000</v>
      </c>
      <c r="H548" s="5">
        <v>2100</v>
      </c>
      <c r="I548" s="5">
        <v>42000</v>
      </c>
      <c r="J548">
        <v>0</v>
      </c>
      <c r="K548">
        <v>0</v>
      </c>
      <c r="L548" s="5">
        <v>39900</v>
      </c>
      <c r="M548" s="5">
        <v>39900</v>
      </c>
      <c r="N548" s="5">
        <v>2100</v>
      </c>
      <c r="O548" t="s">
        <v>866</v>
      </c>
      <c r="P548" s="5">
        <v>2100</v>
      </c>
      <c r="Q548" t="str">
        <f>IF(Table4[[#This Row],[Current Arrears + Debit]]&lt;=5000,"Less_than_5000","Greater_than_5000")</f>
        <v>Less_than_5000</v>
      </c>
      <c r="R548" t="str">
        <f>IF(Table4[[#This Row],[Full Balance]]=Table4[[#This Row],[Current Arrears + Debit]],"OC","Active")</f>
        <v>Active</v>
      </c>
    </row>
    <row r="549" spans="1:18" x14ac:dyDescent="0.3">
      <c r="A549" t="s">
        <v>5434</v>
      </c>
      <c r="B549" t="s">
        <v>4499</v>
      </c>
      <c r="C549" t="s">
        <v>5435</v>
      </c>
      <c r="D549" t="s">
        <v>5436</v>
      </c>
      <c r="E549" t="s">
        <v>29</v>
      </c>
      <c r="F549" t="s">
        <v>1688</v>
      </c>
      <c r="G549" s="5">
        <v>25000</v>
      </c>
      <c r="H549" s="5">
        <v>1750</v>
      </c>
      <c r="I549" s="5">
        <v>35000</v>
      </c>
      <c r="J549">
        <v>-0.14000000000000001</v>
      </c>
      <c r="K549">
        <v>-250</v>
      </c>
      <c r="L549" s="5">
        <v>31500</v>
      </c>
      <c r="M549" s="5">
        <v>31750</v>
      </c>
      <c r="N549" s="5">
        <v>3250</v>
      </c>
      <c r="O549" t="s">
        <v>977</v>
      </c>
      <c r="P549" s="5">
        <v>1750</v>
      </c>
      <c r="Q549" t="str">
        <f>IF(Table4[[#This Row],[Current Arrears + Debit]]&lt;=5000,"Less_than_5000","Greater_than_5000")</f>
        <v>Less_than_5000</v>
      </c>
      <c r="R549" t="str">
        <f>IF(Table4[[#This Row],[Full Balance]]=Table4[[#This Row],[Current Arrears + Debit]],"OC","Active")</f>
        <v>Active</v>
      </c>
    </row>
    <row r="550" spans="1:18" x14ac:dyDescent="0.3">
      <c r="A550" t="s">
        <v>5437</v>
      </c>
      <c r="B550" t="s">
        <v>4499</v>
      </c>
      <c r="C550" t="s">
        <v>5438</v>
      </c>
      <c r="D550" t="s">
        <v>5439</v>
      </c>
      <c r="E550" t="s">
        <v>29</v>
      </c>
      <c r="F550" t="s">
        <v>1688</v>
      </c>
      <c r="G550" s="5">
        <v>25000</v>
      </c>
      <c r="H550" s="5">
        <v>1750</v>
      </c>
      <c r="I550" s="5">
        <v>35000</v>
      </c>
      <c r="J550">
        <v>0</v>
      </c>
      <c r="K550">
        <v>0</v>
      </c>
      <c r="L550" s="5">
        <v>31500</v>
      </c>
      <c r="M550" s="5">
        <v>31500</v>
      </c>
      <c r="N550" s="5">
        <v>3500</v>
      </c>
      <c r="O550" t="s">
        <v>977</v>
      </c>
      <c r="P550" s="5">
        <v>1750</v>
      </c>
      <c r="Q550" t="str">
        <f>IF(Table4[[#This Row],[Current Arrears + Debit]]&lt;=5000,"Less_than_5000","Greater_than_5000")</f>
        <v>Less_than_5000</v>
      </c>
      <c r="R550" t="str">
        <f>IF(Table4[[#This Row],[Full Balance]]=Table4[[#This Row],[Current Arrears + Debit]],"OC","Active")</f>
        <v>Active</v>
      </c>
    </row>
    <row r="551" spans="1:18" x14ac:dyDescent="0.3">
      <c r="A551" t="s">
        <v>5440</v>
      </c>
      <c r="B551" t="s">
        <v>5382</v>
      </c>
      <c r="C551" t="s">
        <v>5441</v>
      </c>
      <c r="D551" t="s">
        <v>5442</v>
      </c>
      <c r="E551" t="s">
        <v>14</v>
      </c>
      <c r="F551" t="s">
        <v>3061</v>
      </c>
      <c r="G551" s="5">
        <v>25000</v>
      </c>
      <c r="H551" s="5">
        <v>1750</v>
      </c>
      <c r="I551" s="5">
        <v>35000</v>
      </c>
      <c r="J551">
        <v>0.43</v>
      </c>
      <c r="K551">
        <v>750</v>
      </c>
      <c r="L551" s="5">
        <v>33250</v>
      </c>
      <c r="M551" s="5">
        <v>32500</v>
      </c>
      <c r="N551" s="5">
        <v>2500</v>
      </c>
      <c r="O551" t="s">
        <v>1142</v>
      </c>
      <c r="P551" s="5">
        <v>1000</v>
      </c>
      <c r="Q551" t="str">
        <f>IF(Table4[[#This Row],[Current Arrears + Debit]]&lt;=5000,"Less_than_5000","Greater_than_5000")</f>
        <v>Less_than_5000</v>
      </c>
      <c r="R551" t="str">
        <f>IF(Table4[[#This Row],[Full Balance]]=Table4[[#This Row],[Current Arrears + Debit]],"OC","Active")</f>
        <v>Active</v>
      </c>
    </row>
    <row r="552" spans="1:18" x14ac:dyDescent="0.3">
      <c r="A552" t="s">
        <v>5443</v>
      </c>
      <c r="B552" t="s">
        <v>5444</v>
      </c>
      <c r="C552" t="s">
        <v>5445</v>
      </c>
      <c r="D552" t="s">
        <v>5446</v>
      </c>
      <c r="E552" t="s">
        <v>29</v>
      </c>
      <c r="F552" t="s">
        <v>5413</v>
      </c>
      <c r="G552" s="5">
        <v>30000</v>
      </c>
      <c r="H552" s="5">
        <v>2100</v>
      </c>
      <c r="I552" s="5">
        <v>42000</v>
      </c>
      <c r="J552">
        <v>-0.03</v>
      </c>
      <c r="K552">
        <v>-53</v>
      </c>
      <c r="L552" s="5">
        <v>39900</v>
      </c>
      <c r="M552" s="5">
        <v>39953</v>
      </c>
      <c r="N552" s="5">
        <v>2047</v>
      </c>
      <c r="O552" t="s">
        <v>283</v>
      </c>
      <c r="P552" s="5">
        <v>4200</v>
      </c>
      <c r="Q552" t="str">
        <f>IF(Table4[[#This Row],[Current Arrears + Debit]]&lt;=5000,"Less_than_5000","Greater_than_5000")</f>
        <v>Less_than_5000</v>
      </c>
      <c r="R552" t="str">
        <f>IF(Table4[[#This Row],[Full Balance]]=Table4[[#This Row],[Current Arrears + Debit]],"OC","Active")</f>
        <v>Active</v>
      </c>
    </row>
    <row r="553" spans="1:18" x14ac:dyDescent="0.3">
      <c r="A553" t="s">
        <v>5447</v>
      </c>
      <c r="B553" t="s">
        <v>5372</v>
      </c>
      <c r="C553" t="s">
        <v>5448</v>
      </c>
      <c r="D553" t="s">
        <v>5449</v>
      </c>
      <c r="E553" t="s">
        <v>35</v>
      </c>
      <c r="F553" t="s">
        <v>496</v>
      </c>
      <c r="G553" s="5">
        <v>25000</v>
      </c>
      <c r="H553" s="5">
        <v>1750</v>
      </c>
      <c r="I553" s="5">
        <v>35000</v>
      </c>
      <c r="J553">
        <v>3.94</v>
      </c>
      <c r="K553" s="5">
        <v>6900</v>
      </c>
      <c r="L553" s="5">
        <v>33250</v>
      </c>
      <c r="M553" s="5">
        <v>26350</v>
      </c>
      <c r="N553" s="5">
        <v>8650</v>
      </c>
      <c r="O553" t="s">
        <v>625</v>
      </c>
      <c r="P553" s="5">
        <v>1750</v>
      </c>
      <c r="Q553" t="str">
        <f>IF(Table4[[#This Row],[Current Arrears + Debit]]&lt;=5000,"Less_than_5000","Greater_than_5000")</f>
        <v>Greater_than_5000</v>
      </c>
      <c r="R553" t="str">
        <f>IF(Table4[[#This Row],[Full Balance]]=Table4[[#This Row],[Current Arrears + Debit]],"OC","Active")</f>
        <v>Active</v>
      </c>
    </row>
    <row r="554" spans="1:18" x14ac:dyDescent="0.3">
      <c r="A554" t="s">
        <v>5450</v>
      </c>
      <c r="B554" t="s">
        <v>2333</v>
      </c>
      <c r="C554" t="s">
        <v>5451</v>
      </c>
      <c r="D554" t="s">
        <v>5452</v>
      </c>
      <c r="E554" t="s">
        <v>14</v>
      </c>
      <c r="F554" t="s">
        <v>5413</v>
      </c>
      <c r="G554" s="5">
        <v>25000</v>
      </c>
      <c r="H554" s="5">
        <v>1750</v>
      </c>
      <c r="I554" s="5">
        <v>35000</v>
      </c>
      <c r="J554">
        <v>3.23</v>
      </c>
      <c r="K554" s="5">
        <v>5650</v>
      </c>
      <c r="L554" s="5">
        <v>33250</v>
      </c>
      <c r="M554" s="5">
        <v>27600</v>
      </c>
      <c r="N554" s="5">
        <v>7400</v>
      </c>
      <c r="O554" t="s">
        <v>2583</v>
      </c>
      <c r="P554" s="5">
        <v>2000</v>
      </c>
      <c r="Q554" t="str">
        <f>IF(Table4[[#This Row],[Current Arrears + Debit]]&lt;=5000,"Less_than_5000","Greater_than_5000")</f>
        <v>Greater_than_5000</v>
      </c>
      <c r="R554" t="str">
        <f>IF(Table4[[#This Row],[Full Balance]]=Table4[[#This Row],[Current Arrears + Debit]],"OC","Active")</f>
        <v>Active</v>
      </c>
    </row>
    <row r="555" spans="1:18" x14ac:dyDescent="0.3">
      <c r="A555" t="s">
        <v>5453</v>
      </c>
      <c r="B555" t="s">
        <v>2333</v>
      </c>
      <c r="C555" t="s">
        <v>5454</v>
      </c>
      <c r="D555" t="s">
        <v>5455</v>
      </c>
      <c r="E555" t="s">
        <v>14</v>
      </c>
      <c r="F555" t="s">
        <v>5413</v>
      </c>
      <c r="G555" s="5">
        <v>25000</v>
      </c>
      <c r="H555" s="5">
        <v>1750</v>
      </c>
      <c r="I555" s="5">
        <v>35000</v>
      </c>
      <c r="J555">
        <v>0</v>
      </c>
      <c r="K555">
        <v>0</v>
      </c>
      <c r="L555" s="5">
        <v>33250</v>
      </c>
      <c r="M555" s="5">
        <v>33250</v>
      </c>
      <c r="N555" s="5">
        <v>1750</v>
      </c>
      <c r="O555" t="s">
        <v>283</v>
      </c>
      <c r="P555">
        <v>250</v>
      </c>
      <c r="Q555" t="str">
        <f>IF(Table4[[#This Row],[Current Arrears + Debit]]&lt;=5000,"Less_than_5000","Greater_than_5000")</f>
        <v>Less_than_5000</v>
      </c>
      <c r="R555" t="str">
        <f>IF(Table4[[#This Row],[Full Balance]]=Table4[[#This Row],[Current Arrears + Debit]],"OC","Active")</f>
        <v>Active</v>
      </c>
    </row>
    <row r="556" spans="1:18" x14ac:dyDescent="0.3">
      <c r="A556" t="s">
        <v>5456</v>
      </c>
      <c r="B556" t="s">
        <v>2333</v>
      </c>
      <c r="C556" t="s">
        <v>5457</v>
      </c>
      <c r="D556" t="s">
        <v>5069</v>
      </c>
      <c r="E556" t="s">
        <v>14</v>
      </c>
      <c r="F556" t="s">
        <v>5413</v>
      </c>
      <c r="G556" s="5">
        <v>25000</v>
      </c>
      <c r="H556" s="5">
        <v>1750</v>
      </c>
      <c r="I556" s="5">
        <v>35000</v>
      </c>
      <c r="J556">
        <v>-0.03</v>
      </c>
      <c r="K556">
        <v>-50</v>
      </c>
      <c r="L556" s="5">
        <v>33250</v>
      </c>
      <c r="M556" s="5">
        <v>33300</v>
      </c>
      <c r="N556" s="5">
        <v>1700</v>
      </c>
      <c r="O556" t="s">
        <v>1142</v>
      </c>
      <c r="P556" s="5">
        <v>1800</v>
      </c>
      <c r="Q556" t="str">
        <f>IF(Table4[[#This Row],[Current Arrears + Debit]]&lt;=5000,"Less_than_5000","Greater_than_5000")</f>
        <v>Less_than_5000</v>
      </c>
      <c r="R556" t="str">
        <f>IF(Table4[[#This Row],[Full Balance]]=Table4[[#This Row],[Current Arrears + Debit]],"OC","Active")</f>
        <v>Active</v>
      </c>
    </row>
    <row r="557" spans="1:18" x14ac:dyDescent="0.3">
      <c r="A557" t="s">
        <v>5458</v>
      </c>
      <c r="B557" t="s">
        <v>2333</v>
      </c>
      <c r="C557" t="s">
        <v>5459</v>
      </c>
      <c r="D557" t="s">
        <v>5460</v>
      </c>
      <c r="E557" t="s">
        <v>14</v>
      </c>
      <c r="F557" t="s">
        <v>5413</v>
      </c>
      <c r="G557" s="5">
        <v>25000</v>
      </c>
      <c r="H557" s="5">
        <v>1750</v>
      </c>
      <c r="I557" s="5">
        <v>35000</v>
      </c>
      <c r="J557">
        <v>5.83</v>
      </c>
      <c r="K557" s="5">
        <v>10200</v>
      </c>
      <c r="L557" s="5">
        <v>33250</v>
      </c>
      <c r="M557" s="5">
        <v>23050</v>
      </c>
      <c r="N557" s="5">
        <v>11950</v>
      </c>
      <c r="O557" t="s">
        <v>2583</v>
      </c>
      <c r="P557" s="5">
        <v>2000</v>
      </c>
      <c r="Q557" t="str">
        <f>IF(Table4[[#This Row],[Current Arrears + Debit]]&lt;=5000,"Less_than_5000","Greater_than_5000")</f>
        <v>Greater_than_5000</v>
      </c>
      <c r="R557" t="str">
        <f>IF(Table4[[#This Row],[Full Balance]]=Table4[[#This Row],[Current Arrears + Debit]],"OC","Active")</f>
        <v>Active</v>
      </c>
    </row>
    <row r="558" spans="1:18" x14ac:dyDescent="0.3">
      <c r="A558" t="s">
        <v>5461</v>
      </c>
      <c r="B558" t="s">
        <v>2333</v>
      </c>
      <c r="C558" t="s">
        <v>5462</v>
      </c>
      <c r="D558" t="s">
        <v>5463</v>
      </c>
      <c r="E558" t="s">
        <v>14</v>
      </c>
      <c r="F558" t="s">
        <v>5413</v>
      </c>
      <c r="G558" s="5">
        <v>25000</v>
      </c>
      <c r="H558" s="5">
        <v>1750</v>
      </c>
      <c r="I558" s="5">
        <v>35000</v>
      </c>
      <c r="J558">
        <v>9.69</v>
      </c>
      <c r="K558" s="5">
        <v>16950</v>
      </c>
      <c r="L558" s="5">
        <v>33250</v>
      </c>
      <c r="M558" s="5">
        <v>16300</v>
      </c>
      <c r="N558" s="5">
        <v>18700</v>
      </c>
      <c r="O558" t="s">
        <v>4784</v>
      </c>
      <c r="P558">
        <v>500</v>
      </c>
      <c r="Q558" t="str">
        <f>IF(Table4[[#This Row],[Current Arrears + Debit]]&lt;=5000,"Less_than_5000","Greater_than_5000")</f>
        <v>Greater_than_5000</v>
      </c>
      <c r="R558" t="str">
        <f>IF(Table4[[#This Row],[Full Balance]]=Table4[[#This Row],[Current Arrears + Debit]],"OC","Active")</f>
        <v>Active</v>
      </c>
    </row>
    <row r="559" spans="1:18" x14ac:dyDescent="0.3">
      <c r="A559" t="s">
        <v>5464</v>
      </c>
      <c r="B559" t="s">
        <v>2333</v>
      </c>
      <c r="C559" t="s">
        <v>5465</v>
      </c>
      <c r="D559" t="s">
        <v>5466</v>
      </c>
      <c r="E559" t="s">
        <v>14</v>
      </c>
      <c r="F559" t="s">
        <v>5413</v>
      </c>
      <c r="G559" s="5">
        <v>25000</v>
      </c>
      <c r="H559" s="5">
        <v>1750</v>
      </c>
      <c r="I559" s="5">
        <v>35000</v>
      </c>
      <c r="J559">
        <v>3.51</v>
      </c>
      <c r="K559" s="5">
        <v>6150</v>
      </c>
      <c r="L559" s="5">
        <v>33250</v>
      </c>
      <c r="M559" s="5">
        <v>27100</v>
      </c>
      <c r="N559" s="5">
        <v>7900</v>
      </c>
      <c r="O559" t="s">
        <v>1737</v>
      </c>
      <c r="P559" s="5">
        <v>3000</v>
      </c>
      <c r="Q559" t="str">
        <f>IF(Table4[[#This Row],[Current Arrears + Debit]]&lt;=5000,"Less_than_5000","Greater_than_5000")</f>
        <v>Greater_than_5000</v>
      </c>
      <c r="R559" t="str">
        <f>IF(Table4[[#This Row],[Full Balance]]=Table4[[#This Row],[Current Arrears + Debit]],"OC","Active")</f>
        <v>Active</v>
      </c>
    </row>
    <row r="560" spans="1:18" x14ac:dyDescent="0.3">
      <c r="A560" t="s">
        <v>5467</v>
      </c>
      <c r="B560" t="s">
        <v>5468</v>
      </c>
      <c r="C560" t="s">
        <v>5469</v>
      </c>
      <c r="D560" t="s">
        <v>5470</v>
      </c>
      <c r="E560" t="s">
        <v>35</v>
      </c>
      <c r="F560" t="s">
        <v>5413</v>
      </c>
      <c r="G560" s="5">
        <v>25000</v>
      </c>
      <c r="H560" s="5">
        <v>1750</v>
      </c>
      <c r="I560" s="5">
        <v>35000</v>
      </c>
      <c r="J560">
        <v>1</v>
      </c>
      <c r="K560" s="5">
        <v>1750</v>
      </c>
      <c r="L560" s="5">
        <v>33250</v>
      </c>
      <c r="M560" s="5">
        <v>31500</v>
      </c>
      <c r="N560" s="5">
        <v>3500</v>
      </c>
      <c r="O560" t="s">
        <v>2583</v>
      </c>
      <c r="P560" s="5">
        <v>1750</v>
      </c>
      <c r="Q560" t="str">
        <f>IF(Table4[[#This Row],[Current Arrears + Debit]]&lt;=5000,"Less_than_5000","Greater_than_5000")</f>
        <v>Less_than_5000</v>
      </c>
      <c r="R560" t="str">
        <f>IF(Table4[[#This Row],[Full Balance]]=Table4[[#This Row],[Current Arrears + Debit]],"OC","Active")</f>
        <v>Active</v>
      </c>
    </row>
    <row r="561" spans="1:18" x14ac:dyDescent="0.3">
      <c r="A561" t="s">
        <v>5471</v>
      </c>
      <c r="B561" t="s">
        <v>5468</v>
      </c>
      <c r="C561" t="s">
        <v>5472</v>
      </c>
      <c r="D561" t="s">
        <v>5473</v>
      </c>
      <c r="E561" t="s">
        <v>35</v>
      </c>
      <c r="F561" t="s">
        <v>5413</v>
      </c>
      <c r="G561" s="5">
        <v>25000</v>
      </c>
      <c r="H561" s="5">
        <v>1750</v>
      </c>
      <c r="I561" s="5">
        <v>35000</v>
      </c>
      <c r="J561">
        <v>-0.01</v>
      </c>
      <c r="K561">
        <v>-10</v>
      </c>
      <c r="L561" s="5">
        <v>33250</v>
      </c>
      <c r="M561" s="5">
        <v>33260</v>
      </c>
      <c r="N561" s="5">
        <v>1740</v>
      </c>
      <c r="O561" t="s">
        <v>2583</v>
      </c>
      <c r="P561" s="5">
        <v>1750</v>
      </c>
      <c r="Q561" t="str">
        <f>IF(Table4[[#This Row],[Current Arrears + Debit]]&lt;=5000,"Less_than_5000","Greater_than_5000")</f>
        <v>Less_than_5000</v>
      </c>
      <c r="R561" t="str">
        <f>IF(Table4[[#This Row],[Full Balance]]=Table4[[#This Row],[Current Arrears + Debit]],"OC","Active")</f>
        <v>Active</v>
      </c>
    </row>
    <row r="562" spans="1:18" x14ac:dyDescent="0.3">
      <c r="A562" t="s">
        <v>5474</v>
      </c>
      <c r="B562" t="s">
        <v>5468</v>
      </c>
      <c r="C562" t="s">
        <v>5475</v>
      </c>
      <c r="D562" t="s">
        <v>5476</v>
      </c>
      <c r="E562" t="s">
        <v>35</v>
      </c>
      <c r="F562" t="s">
        <v>5413</v>
      </c>
      <c r="G562" s="5">
        <v>25000</v>
      </c>
      <c r="H562" s="5">
        <v>1750</v>
      </c>
      <c r="I562" s="5">
        <v>35000</v>
      </c>
      <c r="J562">
        <v>0</v>
      </c>
      <c r="K562">
        <v>0</v>
      </c>
      <c r="L562" s="5">
        <v>33250</v>
      </c>
      <c r="M562" s="5">
        <v>33250</v>
      </c>
      <c r="N562" s="5">
        <v>1750</v>
      </c>
      <c r="O562" t="s">
        <v>283</v>
      </c>
      <c r="P562" s="5">
        <v>1750</v>
      </c>
      <c r="Q562" t="str">
        <f>IF(Table4[[#This Row],[Current Arrears + Debit]]&lt;=5000,"Less_than_5000","Greater_than_5000")</f>
        <v>Less_than_5000</v>
      </c>
      <c r="R562" t="str">
        <f>IF(Table4[[#This Row],[Full Balance]]=Table4[[#This Row],[Current Arrears + Debit]],"OC","Active")</f>
        <v>Active</v>
      </c>
    </row>
    <row r="563" spans="1:18" x14ac:dyDescent="0.3">
      <c r="A563" t="s">
        <v>5477</v>
      </c>
      <c r="B563" t="s">
        <v>4342</v>
      </c>
      <c r="C563" t="s">
        <v>5478</v>
      </c>
      <c r="D563" t="s">
        <v>5479</v>
      </c>
      <c r="E563" t="s">
        <v>12</v>
      </c>
      <c r="F563" t="s">
        <v>5413</v>
      </c>
      <c r="G563" s="5">
        <v>25000</v>
      </c>
      <c r="H563" s="5">
        <v>1750</v>
      </c>
      <c r="I563" s="5">
        <v>35000</v>
      </c>
      <c r="J563">
        <v>0</v>
      </c>
      <c r="K563">
        <v>0</v>
      </c>
      <c r="L563" s="5">
        <v>33250</v>
      </c>
      <c r="M563" s="5">
        <v>33250</v>
      </c>
      <c r="N563" s="5">
        <v>1750</v>
      </c>
      <c r="O563" t="s">
        <v>2583</v>
      </c>
      <c r="P563" s="5">
        <v>1750</v>
      </c>
      <c r="Q563" t="str">
        <f>IF(Table4[[#This Row],[Current Arrears + Debit]]&lt;=5000,"Less_than_5000","Greater_than_5000")</f>
        <v>Less_than_5000</v>
      </c>
      <c r="R563" t="str">
        <f>IF(Table4[[#This Row],[Full Balance]]=Table4[[#This Row],[Current Arrears + Debit]],"OC","Active")</f>
        <v>Active</v>
      </c>
    </row>
    <row r="564" spans="1:18" x14ac:dyDescent="0.3">
      <c r="A564" t="s">
        <v>5480</v>
      </c>
      <c r="B564" t="s">
        <v>2951</v>
      </c>
      <c r="C564" t="s">
        <v>5481</v>
      </c>
      <c r="D564" t="s">
        <v>5482</v>
      </c>
      <c r="E564" t="s">
        <v>12</v>
      </c>
      <c r="F564" t="s">
        <v>5413</v>
      </c>
      <c r="G564" s="5">
        <v>25000</v>
      </c>
      <c r="H564" s="5">
        <v>1750</v>
      </c>
      <c r="I564" s="5">
        <v>35000</v>
      </c>
      <c r="J564">
        <v>-0.14000000000000001</v>
      </c>
      <c r="K564">
        <v>-250</v>
      </c>
      <c r="L564" s="5">
        <v>33250</v>
      </c>
      <c r="M564" s="5">
        <v>33500</v>
      </c>
      <c r="N564" s="5">
        <v>1500</v>
      </c>
      <c r="O564" t="s">
        <v>866</v>
      </c>
      <c r="P564" s="5">
        <v>1750</v>
      </c>
      <c r="Q564" t="str">
        <f>IF(Table4[[#This Row],[Current Arrears + Debit]]&lt;=5000,"Less_than_5000","Greater_than_5000")</f>
        <v>Less_than_5000</v>
      </c>
      <c r="R564" t="str">
        <f>IF(Table4[[#This Row],[Full Balance]]=Table4[[#This Row],[Current Arrears + Debit]],"OC","Active")</f>
        <v>Active</v>
      </c>
    </row>
    <row r="565" spans="1:18" x14ac:dyDescent="0.3">
      <c r="A565" t="s">
        <v>5483</v>
      </c>
      <c r="B565" t="s">
        <v>5484</v>
      </c>
      <c r="C565" t="s">
        <v>5485</v>
      </c>
      <c r="D565" t="s">
        <v>5486</v>
      </c>
      <c r="E565" t="s">
        <v>30</v>
      </c>
      <c r="F565" t="s">
        <v>5413</v>
      </c>
      <c r="G565" s="5">
        <v>40000</v>
      </c>
      <c r="H565" s="5">
        <v>2800</v>
      </c>
      <c r="I565" s="5">
        <v>56000</v>
      </c>
      <c r="J565">
        <v>1</v>
      </c>
      <c r="K565" s="5">
        <v>2800</v>
      </c>
      <c r="L565" s="5">
        <v>53200</v>
      </c>
      <c r="M565" s="5">
        <v>50400</v>
      </c>
      <c r="N565" s="5">
        <v>5600</v>
      </c>
      <c r="O565" t="s">
        <v>2320</v>
      </c>
      <c r="P565" s="5">
        <v>2800</v>
      </c>
      <c r="Q565" t="str">
        <f>IF(Table4[[#This Row],[Current Arrears + Debit]]&lt;=5000,"Less_than_5000","Greater_than_5000")</f>
        <v>Less_than_5000</v>
      </c>
      <c r="R565" t="str">
        <f>IF(Table4[[#This Row],[Full Balance]]=Table4[[#This Row],[Current Arrears + Debit]],"OC","Active")</f>
        <v>Active</v>
      </c>
    </row>
    <row r="566" spans="1:18" x14ac:dyDescent="0.3">
      <c r="A566" t="s">
        <v>5487</v>
      </c>
      <c r="B566" t="s">
        <v>5488</v>
      </c>
      <c r="C566" t="s">
        <v>5489</v>
      </c>
      <c r="D566" t="s">
        <v>5490</v>
      </c>
      <c r="E566" t="s">
        <v>24</v>
      </c>
      <c r="F566" t="s">
        <v>496</v>
      </c>
      <c r="G566" s="5">
        <v>25000</v>
      </c>
      <c r="H566" s="5">
        <v>1750</v>
      </c>
      <c r="I566" s="5">
        <v>35000</v>
      </c>
      <c r="J566">
        <v>2.29</v>
      </c>
      <c r="K566" s="5">
        <v>4000</v>
      </c>
      <c r="L566" s="5">
        <v>33250</v>
      </c>
      <c r="M566" s="5">
        <v>29250</v>
      </c>
      <c r="N566" s="5">
        <v>5750</v>
      </c>
      <c r="O566" t="s">
        <v>1142</v>
      </c>
      <c r="P566" s="5">
        <v>2000</v>
      </c>
      <c r="Q566" t="str">
        <f>IF(Table4[[#This Row],[Current Arrears + Debit]]&lt;=5000,"Less_than_5000","Greater_than_5000")</f>
        <v>Less_than_5000</v>
      </c>
      <c r="R566" t="str">
        <f>IF(Table4[[#This Row],[Full Balance]]=Table4[[#This Row],[Current Arrears + Debit]],"OC","Active")</f>
        <v>Active</v>
      </c>
    </row>
    <row r="567" spans="1:18" x14ac:dyDescent="0.3">
      <c r="A567" t="s">
        <v>5491</v>
      </c>
      <c r="B567" t="s">
        <v>1964</v>
      </c>
      <c r="C567" t="s">
        <v>5492</v>
      </c>
      <c r="D567" t="s">
        <v>5493</v>
      </c>
      <c r="E567" t="s">
        <v>12</v>
      </c>
      <c r="F567" t="s">
        <v>5413</v>
      </c>
      <c r="G567" s="5">
        <v>25000</v>
      </c>
      <c r="H567" s="5">
        <v>1750</v>
      </c>
      <c r="I567" s="5">
        <v>35000</v>
      </c>
      <c r="J567">
        <v>4.1399999999999997</v>
      </c>
      <c r="K567" s="5">
        <v>7250</v>
      </c>
      <c r="L567" s="5">
        <v>33250</v>
      </c>
      <c r="M567" s="5">
        <v>26000</v>
      </c>
      <c r="N567" s="5">
        <v>9000</v>
      </c>
      <c r="O567" t="s">
        <v>3431</v>
      </c>
      <c r="P567" s="5">
        <v>1500</v>
      </c>
      <c r="Q567" t="str">
        <f>IF(Table4[[#This Row],[Current Arrears + Debit]]&lt;=5000,"Less_than_5000","Greater_than_5000")</f>
        <v>Greater_than_5000</v>
      </c>
      <c r="R567" t="str">
        <f>IF(Table4[[#This Row],[Full Balance]]=Table4[[#This Row],[Current Arrears + Debit]],"OC","Active")</f>
        <v>Active</v>
      </c>
    </row>
    <row r="568" spans="1:18" x14ac:dyDescent="0.3">
      <c r="A568" t="s">
        <v>5494</v>
      </c>
      <c r="B568" t="s">
        <v>5495</v>
      </c>
      <c r="C568" t="s">
        <v>5496</v>
      </c>
      <c r="D568" t="s">
        <v>5497</v>
      </c>
      <c r="E568" t="s">
        <v>30</v>
      </c>
      <c r="F568" t="s">
        <v>5413</v>
      </c>
      <c r="G568" s="5">
        <v>25000</v>
      </c>
      <c r="H568" s="5">
        <v>1750</v>
      </c>
      <c r="I568" s="5">
        <v>35000</v>
      </c>
      <c r="J568">
        <v>-0.17</v>
      </c>
      <c r="K568">
        <v>-300</v>
      </c>
      <c r="L568" s="5">
        <v>33250</v>
      </c>
      <c r="M568" s="5">
        <v>33550</v>
      </c>
      <c r="N568" s="5">
        <v>1450</v>
      </c>
      <c r="O568" t="s">
        <v>1142</v>
      </c>
      <c r="P568" s="5">
        <v>2000</v>
      </c>
      <c r="Q568" t="str">
        <f>IF(Table4[[#This Row],[Current Arrears + Debit]]&lt;=5000,"Less_than_5000","Greater_than_5000")</f>
        <v>Less_than_5000</v>
      </c>
      <c r="R568" t="str">
        <f>IF(Table4[[#This Row],[Full Balance]]=Table4[[#This Row],[Current Arrears + Debit]],"OC","Active")</f>
        <v>Active</v>
      </c>
    </row>
    <row r="569" spans="1:18" x14ac:dyDescent="0.3">
      <c r="A569" t="s">
        <v>5498</v>
      </c>
      <c r="B569" t="s">
        <v>5495</v>
      </c>
      <c r="C569" t="s">
        <v>5499</v>
      </c>
      <c r="D569" t="s">
        <v>5500</v>
      </c>
      <c r="E569" t="s">
        <v>30</v>
      </c>
      <c r="F569" t="s">
        <v>5413</v>
      </c>
      <c r="G569" s="5">
        <v>25000</v>
      </c>
      <c r="H569" s="5">
        <v>1750</v>
      </c>
      <c r="I569" s="5">
        <v>35000</v>
      </c>
      <c r="J569">
        <v>0.71</v>
      </c>
      <c r="K569" s="5">
        <v>1250</v>
      </c>
      <c r="L569" s="5">
        <v>33250</v>
      </c>
      <c r="M569" s="5">
        <v>32000</v>
      </c>
      <c r="N569" s="5">
        <v>3000</v>
      </c>
      <c r="O569" t="s">
        <v>3859</v>
      </c>
      <c r="P569" s="5">
        <v>3500</v>
      </c>
      <c r="Q569" t="str">
        <f>IF(Table4[[#This Row],[Current Arrears + Debit]]&lt;=5000,"Less_than_5000","Greater_than_5000")</f>
        <v>Less_than_5000</v>
      </c>
      <c r="R569" t="str">
        <f>IF(Table4[[#This Row],[Full Balance]]=Table4[[#This Row],[Current Arrears + Debit]],"OC","Active")</f>
        <v>Active</v>
      </c>
    </row>
    <row r="570" spans="1:18" x14ac:dyDescent="0.3">
      <c r="A570" t="s">
        <v>5501</v>
      </c>
      <c r="B570" t="s">
        <v>1144</v>
      </c>
      <c r="C570" t="s">
        <v>5502</v>
      </c>
      <c r="D570" t="s">
        <v>5503</v>
      </c>
      <c r="E570" t="s">
        <v>20</v>
      </c>
      <c r="F570" t="s">
        <v>5413</v>
      </c>
      <c r="G570" s="5">
        <v>30000</v>
      </c>
      <c r="H570" s="5">
        <v>2100</v>
      </c>
      <c r="I570" s="5">
        <v>42000</v>
      </c>
      <c r="J570">
        <v>0</v>
      </c>
      <c r="K570">
        <v>0</v>
      </c>
      <c r="L570" s="5">
        <v>39900</v>
      </c>
      <c r="M570" s="5">
        <v>39900</v>
      </c>
      <c r="N570" s="5">
        <v>2100</v>
      </c>
      <c r="O570" t="s">
        <v>977</v>
      </c>
      <c r="P570" s="5">
        <v>2100</v>
      </c>
      <c r="Q570" t="str">
        <f>IF(Table4[[#This Row],[Current Arrears + Debit]]&lt;=5000,"Less_than_5000","Greater_than_5000")</f>
        <v>Less_than_5000</v>
      </c>
      <c r="R570" t="str">
        <f>IF(Table4[[#This Row],[Full Balance]]=Table4[[#This Row],[Current Arrears + Debit]],"OC","Active")</f>
        <v>Active</v>
      </c>
    </row>
    <row r="571" spans="1:18" x14ac:dyDescent="0.3">
      <c r="A571" t="s">
        <v>5504</v>
      </c>
      <c r="B571" t="s">
        <v>2977</v>
      </c>
      <c r="C571" t="s">
        <v>5505</v>
      </c>
      <c r="D571" t="s">
        <v>5506</v>
      </c>
      <c r="E571" t="s">
        <v>26</v>
      </c>
      <c r="F571" t="s">
        <v>5413</v>
      </c>
      <c r="G571" s="5">
        <v>30000</v>
      </c>
      <c r="H571" s="5">
        <v>2100</v>
      </c>
      <c r="I571" s="5">
        <v>42000</v>
      </c>
      <c r="J571">
        <v>-0.05</v>
      </c>
      <c r="K571">
        <v>-100</v>
      </c>
      <c r="L571" s="5">
        <v>39900</v>
      </c>
      <c r="M571" s="5">
        <v>40000</v>
      </c>
      <c r="N571" s="5">
        <v>2000</v>
      </c>
      <c r="O571" t="s">
        <v>1142</v>
      </c>
      <c r="P571" s="5">
        <v>2100</v>
      </c>
      <c r="Q571" t="str">
        <f>IF(Table4[[#This Row],[Current Arrears + Debit]]&lt;=5000,"Less_than_5000","Greater_than_5000")</f>
        <v>Less_than_5000</v>
      </c>
      <c r="R571" t="str">
        <f>IF(Table4[[#This Row],[Full Balance]]=Table4[[#This Row],[Current Arrears + Debit]],"OC","Active")</f>
        <v>Active</v>
      </c>
    </row>
    <row r="572" spans="1:18" x14ac:dyDescent="0.3">
      <c r="A572" t="s">
        <v>5507</v>
      </c>
      <c r="B572" t="s">
        <v>5508</v>
      </c>
      <c r="C572" t="s">
        <v>5509</v>
      </c>
      <c r="D572" t="s">
        <v>5510</v>
      </c>
      <c r="E572" t="s">
        <v>39</v>
      </c>
      <c r="F572" t="s">
        <v>5413</v>
      </c>
      <c r="G572" s="5">
        <v>30000</v>
      </c>
      <c r="H572" s="5">
        <v>2100</v>
      </c>
      <c r="I572" s="5">
        <v>42000</v>
      </c>
      <c r="J572">
        <v>0</v>
      </c>
      <c r="K572">
        <v>0</v>
      </c>
      <c r="L572" s="5">
        <v>39900</v>
      </c>
      <c r="M572" s="5">
        <v>39900</v>
      </c>
      <c r="N572" s="5">
        <v>2100</v>
      </c>
      <c r="O572" t="s">
        <v>2583</v>
      </c>
      <c r="P572" s="5">
        <v>2100</v>
      </c>
      <c r="Q572" t="str">
        <f>IF(Table4[[#This Row],[Current Arrears + Debit]]&lt;=5000,"Less_than_5000","Greater_than_5000")</f>
        <v>Less_than_5000</v>
      </c>
      <c r="R572" t="str">
        <f>IF(Table4[[#This Row],[Full Balance]]=Table4[[#This Row],[Current Arrears + Debit]],"OC","Active")</f>
        <v>Active</v>
      </c>
    </row>
    <row r="573" spans="1:18" x14ac:dyDescent="0.3">
      <c r="A573" t="s">
        <v>5511</v>
      </c>
      <c r="B573" t="s">
        <v>5512</v>
      </c>
      <c r="C573" t="s">
        <v>5513</v>
      </c>
      <c r="D573" t="s">
        <v>5514</v>
      </c>
      <c r="E573" t="s">
        <v>14</v>
      </c>
      <c r="F573" t="s">
        <v>496</v>
      </c>
      <c r="G573" s="5">
        <v>25000</v>
      </c>
      <c r="H573" s="5">
        <v>1750</v>
      </c>
      <c r="I573" s="5">
        <v>35000</v>
      </c>
      <c r="J573">
        <v>0.69</v>
      </c>
      <c r="K573" s="5">
        <v>1200</v>
      </c>
      <c r="L573" s="5">
        <v>33250</v>
      </c>
      <c r="M573" s="5">
        <v>32050</v>
      </c>
      <c r="N573" s="5">
        <v>2950</v>
      </c>
      <c r="O573" t="s">
        <v>283</v>
      </c>
      <c r="P573" s="5">
        <v>2000</v>
      </c>
      <c r="Q573" t="str">
        <f>IF(Table4[[#This Row],[Current Arrears + Debit]]&lt;=5000,"Less_than_5000","Greater_than_5000")</f>
        <v>Less_than_5000</v>
      </c>
      <c r="R573" t="str">
        <f>IF(Table4[[#This Row],[Full Balance]]=Table4[[#This Row],[Current Arrears + Debit]],"OC","Active")</f>
        <v>Active</v>
      </c>
    </row>
    <row r="574" spans="1:18" x14ac:dyDescent="0.3">
      <c r="A574" t="s">
        <v>5515</v>
      </c>
      <c r="B574" t="s">
        <v>5512</v>
      </c>
      <c r="C574" t="s">
        <v>5516</v>
      </c>
      <c r="D574" t="s">
        <v>5517</v>
      </c>
      <c r="E574" t="s">
        <v>14</v>
      </c>
      <c r="F574" t="s">
        <v>496</v>
      </c>
      <c r="G574" s="5">
        <v>25000</v>
      </c>
      <c r="H574" s="5">
        <v>1750</v>
      </c>
      <c r="I574" s="5">
        <v>35000</v>
      </c>
      <c r="J574">
        <v>-0.26</v>
      </c>
      <c r="K574">
        <v>-450</v>
      </c>
      <c r="L574" s="5">
        <v>33250</v>
      </c>
      <c r="M574" s="5">
        <v>33700</v>
      </c>
      <c r="N574" s="5">
        <v>1300</v>
      </c>
      <c r="O574" t="s">
        <v>1142</v>
      </c>
      <c r="P574" s="5">
        <v>1750</v>
      </c>
      <c r="Q574" t="str">
        <f>IF(Table4[[#This Row],[Current Arrears + Debit]]&lt;=5000,"Less_than_5000","Greater_than_5000")</f>
        <v>Less_than_5000</v>
      </c>
      <c r="R574" t="str">
        <f>IF(Table4[[#This Row],[Full Balance]]=Table4[[#This Row],[Current Arrears + Debit]],"OC","Active")</f>
        <v>Active</v>
      </c>
    </row>
    <row r="575" spans="1:18" x14ac:dyDescent="0.3">
      <c r="A575" t="s">
        <v>5518</v>
      </c>
      <c r="B575" t="s">
        <v>3895</v>
      </c>
      <c r="C575" t="s">
        <v>5519</v>
      </c>
      <c r="D575" t="s">
        <v>5520</v>
      </c>
      <c r="E575" t="s">
        <v>29</v>
      </c>
      <c r="F575" t="s">
        <v>496</v>
      </c>
      <c r="G575" s="5">
        <v>25000</v>
      </c>
      <c r="H575" s="5">
        <v>1750</v>
      </c>
      <c r="I575" s="5">
        <v>35000</v>
      </c>
      <c r="J575">
        <v>-0.4</v>
      </c>
      <c r="K575">
        <v>-700</v>
      </c>
      <c r="L575" s="5">
        <v>33250</v>
      </c>
      <c r="M575" s="5">
        <v>33950</v>
      </c>
      <c r="N575" s="5">
        <v>1050</v>
      </c>
      <c r="O575" t="s">
        <v>1142</v>
      </c>
      <c r="P575" s="5">
        <v>1750</v>
      </c>
      <c r="Q575" t="str">
        <f>IF(Table4[[#This Row],[Current Arrears + Debit]]&lt;=5000,"Less_than_5000","Greater_than_5000")</f>
        <v>Less_than_5000</v>
      </c>
      <c r="R575" t="str">
        <f>IF(Table4[[#This Row],[Full Balance]]=Table4[[#This Row],[Current Arrears + Debit]],"OC","Active")</f>
        <v>Active</v>
      </c>
    </row>
    <row r="576" spans="1:18" x14ac:dyDescent="0.3">
      <c r="A576" t="s">
        <v>5521</v>
      </c>
      <c r="B576" t="s">
        <v>5410</v>
      </c>
      <c r="C576" t="s">
        <v>5522</v>
      </c>
      <c r="D576" t="s">
        <v>5523</v>
      </c>
      <c r="E576" t="s">
        <v>29</v>
      </c>
      <c r="F576" t="s">
        <v>496</v>
      </c>
      <c r="G576" s="5">
        <v>25000</v>
      </c>
      <c r="H576" s="5">
        <v>1750</v>
      </c>
      <c r="I576" s="5">
        <v>35000</v>
      </c>
      <c r="J576">
        <v>0</v>
      </c>
      <c r="K576">
        <v>0</v>
      </c>
      <c r="L576" s="5">
        <v>33250</v>
      </c>
      <c r="M576" s="5">
        <v>33250</v>
      </c>
      <c r="N576" s="5">
        <v>1750</v>
      </c>
      <c r="O576" t="s">
        <v>2583</v>
      </c>
      <c r="P576" s="5">
        <v>1750</v>
      </c>
      <c r="Q576" t="str">
        <f>IF(Table4[[#This Row],[Current Arrears + Debit]]&lt;=5000,"Less_than_5000","Greater_than_5000")</f>
        <v>Less_than_5000</v>
      </c>
      <c r="R576" t="str">
        <f>IF(Table4[[#This Row],[Full Balance]]=Table4[[#This Row],[Current Arrears + Debit]],"OC","Active")</f>
        <v>Active</v>
      </c>
    </row>
    <row r="577" spans="1:18" x14ac:dyDescent="0.3">
      <c r="A577" t="s">
        <v>5524</v>
      </c>
      <c r="B577" t="s">
        <v>4740</v>
      </c>
      <c r="C577" t="s">
        <v>5525</v>
      </c>
      <c r="D577" t="s">
        <v>5526</v>
      </c>
      <c r="E577" t="s">
        <v>26</v>
      </c>
      <c r="F577" t="s">
        <v>4774</v>
      </c>
      <c r="G577" s="5">
        <v>25000</v>
      </c>
      <c r="H577" s="5">
        <v>1750</v>
      </c>
      <c r="I577" s="5">
        <v>35000</v>
      </c>
      <c r="J577">
        <v>0.97</v>
      </c>
      <c r="K577" s="5">
        <v>1700</v>
      </c>
      <c r="L577" s="5">
        <v>33250</v>
      </c>
      <c r="M577" s="5">
        <v>31550</v>
      </c>
      <c r="N577" s="5">
        <v>3450</v>
      </c>
      <c r="O577" t="s">
        <v>2320</v>
      </c>
      <c r="P577" s="5">
        <v>1500</v>
      </c>
      <c r="Q577" t="str">
        <f>IF(Table4[[#This Row],[Current Arrears + Debit]]&lt;=5000,"Less_than_5000","Greater_than_5000")</f>
        <v>Less_than_5000</v>
      </c>
      <c r="R577" t="str">
        <f>IF(Table4[[#This Row],[Full Balance]]=Table4[[#This Row],[Current Arrears + Debit]],"OC","Active")</f>
        <v>Active</v>
      </c>
    </row>
    <row r="578" spans="1:18" x14ac:dyDescent="0.3">
      <c r="A578" t="s">
        <v>5527</v>
      </c>
      <c r="B578" t="s">
        <v>4267</v>
      </c>
      <c r="C578" t="s">
        <v>5528</v>
      </c>
      <c r="D578" t="s">
        <v>5529</v>
      </c>
      <c r="E578" t="s">
        <v>12</v>
      </c>
      <c r="F578" t="s">
        <v>496</v>
      </c>
      <c r="G578" s="5">
        <v>25000</v>
      </c>
      <c r="H578" s="5">
        <v>1750</v>
      </c>
      <c r="I578" s="5">
        <v>35000</v>
      </c>
      <c r="J578">
        <v>0</v>
      </c>
      <c r="K578">
        <v>0</v>
      </c>
      <c r="L578" s="5">
        <v>33250</v>
      </c>
      <c r="M578" s="5">
        <v>33250</v>
      </c>
      <c r="N578" s="5">
        <v>1750</v>
      </c>
      <c r="O578" t="s">
        <v>283</v>
      </c>
      <c r="P578" s="5">
        <v>1750</v>
      </c>
      <c r="Q578" t="str">
        <f>IF(Table4[[#This Row],[Current Arrears + Debit]]&lt;=5000,"Less_than_5000","Greater_than_5000")</f>
        <v>Less_than_5000</v>
      </c>
      <c r="R578" t="str">
        <f>IF(Table4[[#This Row],[Full Balance]]=Table4[[#This Row],[Current Arrears + Debit]],"OC","Active")</f>
        <v>Active</v>
      </c>
    </row>
    <row r="579" spans="1:18" x14ac:dyDescent="0.3">
      <c r="A579" t="s">
        <v>5530</v>
      </c>
      <c r="B579" t="s">
        <v>4214</v>
      </c>
      <c r="C579" t="s">
        <v>5531</v>
      </c>
      <c r="D579" t="s">
        <v>5532</v>
      </c>
      <c r="E579" t="s">
        <v>10</v>
      </c>
      <c r="F579" t="s">
        <v>496</v>
      </c>
      <c r="G579" s="5">
        <v>25000</v>
      </c>
      <c r="H579" s="5">
        <v>1750</v>
      </c>
      <c r="I579" s="5">
        <v>35000</v>
      </c>
      <c r="J579">
        <v>3.97</v>
      </c>
      <c r="K579" s="5">
        <v>6950</v>
      </c>
      <c r="L579" s="5">
        <v>33250</v>
      </c>
      <c r="M579" s="5">
        <v>26300</v>
      </c>
      <c r="N579" s="5">
        <v>8700</v>
      </c>
      <c r="O579" t="s">
        <v>2320</v>
      </c>
      <c r="P579" s="5">
        <v>1750</v>
      </c>
      <c r="Q579" t="str">
        <f>IF(Table4[[#This Row],[Current Arrears + Debit]]&lt;=5000,"Less_than_5000","Greater_than_5000")</f>
        <v>Greater_than_5000</v>
      </c>
      <c r="R579" t="str">
        <f>IF(Table4[[#This Row],[Full Balance]]=Table4[[#This Row],[Current Arrears + Debit]],"OC","Active")</f>
        <v>Active</v>
      </c>
    </row>
    <row r="580" spans="1:18" x14ac:dyDescent="0.3">
      <c r="A580" t="s">
        <v>5533</v>
      </c>
      <c r="B580" t="s">
        <v>5534</v>
      </c>
      <c r="C580" t="s">
        <v>5535</v>
      </c>
      <c r="D580" t="s">
        <v>5536</v>
      </c>
      <c r="E580" t="s">
        <v>14</v>
      </c>
      <c r="F580" t="s">
        <v>496</v>
      </c>
      <c r="G580" s="5">
        <v>30000</v>
      </c>
      <c r="H580" s="5">
        <v>2100</v>
      </c>
      <c r="I580" s="5">
        <v>42000</v>
      </c>
      <c r="J580">
        <v>-0.19</v>
      </c>
      <c r="K580">
        <v>-400</v>
      </c>
      <c r="L580" s="5">
        <v>39900</v>
      </c>
      <c r="M580" s="5">
        <v>40300</v>
      </c>
      <c r="N580" s="5">
        <v>1700</v>
      </c>
      <c r="O580" t="s">
        <v>977</v>
      </c>
      <c r="P580" s="5">
        <v>2100</v>
      </c>
      <c r="Q580" t="str">
        <f>IF(Table4[[#This Row],[Current Arrears + Debit]]&lt;=5000,"Less_than_5000","Greater_than_5000")</f>
        <v>Less_than_5000</v>
      </c>
      <c r="R580" t="str">
        <f>IF(Table4[[#This Row],[Full Balance]]=Table4[[#This Row],[Current Arrears + Debit]],"OC","Active")</f>
        <v>Active</v>
      </c>
    </row>
    <row r="581" spans="1:18" x14ac:dyDescent="0.3">
      <c r="A581" t="s">
        <v>5537</v>
      </c>
      <c r="B581" t="s">
        <v>2097</v>
      </c>
      <c r="C581" t="s">
        <v>5538</v>
      </c>
      <c r="D581" t="s">
        <v>5539</v>
      </c>
      <c r="E581" t="s">
        <v>41</v>
      </c>
      <c r="F581" t="s">
        <v>1688</v>
      </c>
      <c r="G581" s="5">
        <v>30000</v>
      </c>
      <c r="H581" s="5">
        <v>2100</v>
      </c>
      <c r="I581" s="5">
        <v>42000</v>
      </c>
      <c r="J581">
        <v>-1</v>
      </c>
      <c r="K581" s="5">
        <v>-2100</v>
      </c>
      <c r="L581" s="5">
        <v>37800</v>
      </c>
      <c r="M581" s="5">
        <v>39900</v>
      </c>
      <c r="N581" s="5">
        <v>2100</v>
      </c>
      <c r="O581" t="s">
        <v>2583</v>
      </c>
      <c r="P581" s="5">
        <v>2100</v>
      </c>
      <c r="Q581" t="str">
        <f>IF(Table4[[#This Row],[Current Arrears + Debit]]&lt;=5000,"Less_than_5000","Greater_than_5000")</f>
        <v>Less_than_5000</v>
      </c>
      <c r="R581" t="str">
        <f>IF(Table4[[#This Row],[Full Balance]]=Table4[[#This Row],[Current Arrears + Debit]],"OC","Active")</f>
        <v>Active</v>
      </c>
    </row>
    <row r="582" spans="1:18" x14ac:dyDescent="0.3">
      <c r="A582" t="s">
        <v>5540</v>
      </c>
      <c r="B582" t="s">
        <v>2097</v>
      </c>
      <c r="C582" t="s">
        <v>5541</v>
      </c>
      <c r="D582" t="s">
        <v>5542</v>
      </c>
      <c r="E582" t="s">
        <v>41</v>
      </c>
      <c r="F582" t="s">
        <v>1688</v>
      </c>
      <c r="G582" s="5">
        <v>30000</v>
      </c>
      <c r="H582" s="5">
        <v>2100</v>
      </c>
      <c r="I582" s="5">
        <v>42000</v>
      </c>
      <c r="J582">
        <v>-1</v>
      </c>
      <c r="K582" s="5">
        <v>-2100</v>
      </c>
      <c r="L582" s="5">
        <v>37800</v>
      </c>
      <c r="M582" s="5">
        <v>39900</v>
      </c>
      <c r="N582" s="5">
        <v>2100</v>
      </c>
      <c r="O582" t="s">
        <v>2583</v>
      </c>
      <c r="P582" s="5">
        <v>2100</v>
      </c>
      <c r="Q582" t="str">
        <f>IF(Table4[[#This Row],[Current Arrears + Debit]]&lt;=5000,"Less_than_5000","Greater_than_5000")</f>
        <v>Less_than_5000</v>
      </c>
      <c r="R582" t="str">
        <f>IF(Table4[[#This Row],[Full Balance]]=Table4[[#This Row],[Current Arrears + Debit]],"OC","Active")</f>
        <v>Active</v>
      </c>
    </row>
    <row r="583" spans="1:18" x14ac:dyDescent="0.3">
      <c r="A583" t="s">
        <v>5543</v>
      </c>
      <c r="B583" t="s">
        <v>1369</v>
      </c>
      <c r="C583" t="s">
        <v>5544</v>
      </c>
      <c r="D583" t="s">
        <v>5545</v>
      </c>
      <c r="E583" t="s">
        <v>20</v>
      </c>
      <c r="F583" t="s">
        <v>496</v>
      </c>
      <c r="G583" s="5">
        <v>25000</v>
      </c>
      <c r="H583" s="5">
        <v>1750</v>
      </c>
      <c r="I583" s="5">
        <v>35000</v>
      </c>
      <c r="J583">
        <v>8.0299999999999994</v>
      </c>
      <c r="K583" s="5">
        <v>14050</v>
      </c>
      <c r="L583" s="5">
        <v>33250</v>
      </c>
      <c r="M583" s="5">
        <v>19200</v>
      </c>
      <c r="N583" s="5">
        <v>15800</v>
      </c>
      <c r="O583" t="s">
        <v>5546</v>
      </c>
      <c r="P583" s="5">
        <v>5100</v>
      </c>
      <c r="Q583" t="str">
        <f>IF(Table4[[#This Row],[Current Arrears + Debit]]&lt;=5000,"Less_than_5000","Greater_than_5000")</f>
        <v>Greater_than_5000</v>
      </c>
      <c r="R583" t="str">
        <f>IF(Table4[[#This Row],[Full Balance]]=Table4[[#This Row],[Current Arrears + Debit]],"OC","Active")</f>
        <v>Active</v>
      </c>
    </row>
    <row r="584" spans="1:18" x14ac:dyDescent="0.3">
      <c r="A584" t="s">
        <v>5547</v>
      </c>
      <c r="B584" t="s">
        <v>1369</v>
      </c>
      <c r="C584" t="s">
        <v>5548</v>
      </c>
      <c r="D584" t="s">
        <v>5549</v>
      </c>
      <c r="E584" t="s">
        <v>20</v>
      </c>
      <c r="F584" t="s">
        <v>496</v>
      </c>
      <c r="G584" s="5">
        <v>25000</v>
      </c>
      <c r="H584" s="5">
        <v>1750</v>
      </c>
      <c r="I584" s="5">
        <v>35000</v>
      </c>
      <c r="J584">
        <v>2.17</v>
      </c>
      <c r="K584" s="5">
        <v>3800</v>
      </c>
      <c r="L584" s="5">
        <v>33250</v>
      </c>
      <c r="M584" s="5">
        <v>29450</v>
      </c>
      <c r="N584" s="5">
        <v>5550</v>
      </c>
      <c r="O584" t="s">
        <v>2583</v>
      </c>
      <c r="P584" s="5">
        <v>1750</v>
      </c>
      <c r="Q584" t="str">
        <f>IF(Table4[[#This Row],[Current Arrears + Debit]]&lt;=5000,"Less_than_5000","Greater_than_5000")</f>
        <v>Less_than_5000</v>
      </c>
      <c r="R584" t="str">
        <f>IF(Table4[[#This Row],[Full Balance]]=Table4[[#This Row],[Current Arrears + Debit]],"OC","Active")</f>
        <v>Active</v>
      </c>
    </row>
    <row r="585" spans="1:18" x14ac:dyDescent="0.3">
      <c r="A585" t="s">
        <v>5550</v>
      </c>
      <c r="B585" t="s">
        <v>5534</v>
      </c>
      <c r="C585" t="s">
        <v>5551</v>
      </c>
      <c r="D585" t="s">
        <v>5552</v>
      </c>
      <c r="E585" t="s">
        <v>14</v>
      </c>
      <c r="F585" t="s">
        <v>1688</v>
      </c>
      <c r="G585" s="5">
        <v>40000</v>
      </c>
      <c r="H585" s="5">
        <v>2467</v>
      </c>
      <c r="I585" s="5">
        <v>59200</v>
      </c>
      <c r="J585">
        <v>13.95</v>
      </c>
      <c r="K585" s="5">
        <v>34406</v>
      </c>
      <c r="L585" s="5">
        <v>44406</v>
      </c>
      <c r="M585" s="5">
        <v>10000</v>
      </c>
      <c r="N585" s="5">
        <v>49200</v>
      </c>
      <c r="O585" t="s">
        <v>977</v>
      </c>
      <c r="P585" s="5">
        <v>2500</v>
      </c>
      <c r="Q585" t="str">
        <f>IF(Table4[[#This Row],[Current Arrears + Debit]]&lt;=5000,"Less_than_5000","Greater_than_5000")</f>
        <v>Greater_than_5000</v>
      </c>
      <c r="R585" t="str">
        <f>IF(Table4[[#This Row],[Full Balance]]=Table4[[#This Row],[Current Arrears + Debit]],"OC","Active")</f>
        <v>Active</v>
      </c>
    </row>
    <row r="586" spans="1:18" x14ac:dyDescent="0.3">
      <c r="A586" t="s">
        <v>5553</v>
      </c>
      <c r="B586" t="s">
        <v>5534</v>
      </c>
      <c r="C586" t="s">
        <v>5554</v>
      </c>
      <c r="D586" t="s">
        <v>5555</v>
      </c>
      <c r="E586" t="s">
        <v>14</v>
      </c>
      <c r="F586" t="s">
        <v>1688</v>
      </c>
      <c r="G586" s="5">
        <v>40000</v>
      </c>
      <c r="H586" s="5">
        <v>2467</v>
      </c>
      <c r="I586" s="5">
        <v>59200</v>
      </c>
      <c r="J586">
        <v>13.95</v>
      </c>
      <c r="K586" s="5">
        <v>34406</v>
      </c>
      <c r="L586" s="5">
        <v>44406</v>
      </c>
      <c r="M586" s="5">
        <v>10000</v>
      </c>
      <c r="N586" s="5">
        <v>49200</v>
      </c>
      <c r="O586" t="s">
        <v>977</v>
      </c>
      <c r="P586" s="5">
        <v>2500</v>
      </c>
      <c r="Q586" t="str">
        <f>IF(Table4[[#This Row],[Current Arrears + Debit]]&lt;=5000,"Less_than_5000","Greater_than_5000")</f>
        <v>Greater_than_5000</v>
      </c>
      <c r="R586" t="str">
        <f>IF(Table4[[#This Row],[Full Balance]]=Table4[[#This Row],[Current Arrears + Debit]],"OC","Active")</f>
        <v>Active</v>
      </c>
    </row>
    <row r="587" spans="1:18" x14ac:dyDescent="0.3">
      <c r="A587" t="s">
        <v>5556</v>
      </c>
      <c r="B587" t="s">
        <v>5557</v>
      </c>
      <c r="C587" t="s">
        <v>5558</v>
      </c>
      <c r="D587" t="s">
        <v>5559</v>
      </c>
      <c r="E587" t="s">
        <v>21</v>
      </c>
      <c r="F587" t="s">
        <v>496</v>
      </c>
      <c r="G587" s="5">
        <v>35000</v>
      </c>
      <c r="H587" s="5">
        <v>2450</v>
      </c>
      <c r="I587" s="5">
        <v>49000</v>
      </c>
      <c r="J587">
        <v>-0.12</v>
      </c>
      <c r="K587">
        <v>-300</v>
      </c>
      <c r="L587" s="5">
        <v>46550</v>
      </c>
      <c r="M587" s="5">
        <v>46850</v>
      </c>
      <c r="N587" s="5">
        <v>2150</v>
      </c>
      <c r="O587" t="s">
        <v>866</v>
      </c>
      <c r="P587" s="5">
        <v>2500</v>
      </c>
      <c r="Q587" t="str">
        <f>IF(Table4[[#This Row],[Current Arrears + Debit]]&lt;=5000,"Less_than_5000","Greater_than_5000")</f>
        <v>Less_than_5000</v>
      </c>
      <c r="R587" t="str">
        <f>IF(Table4[[#This Row],[Full Balance]]=Table4[[#This Row],[Current Arrears + Debit]],"OC","Active")</f>
        <v>Active</v>
      </c>
    </row>
    <row r="588" spans="1:18" x14ac:dyDescent="0.3">
      <c r="A588" t="s">
        <v>5560</v>
      </c>
      <c r="B588" t="s">
        <v>4766</v>
      </c>
      <c r="C588" t="s">
        <v>4767</v>
      </c>
      <c r="D588" t="s">
        <v>5561</v>
      </c>
      <c r="E588" t="s">
        <v>20</v>
      </c>
      <c r="F588" t="s">
        <v>4774</v>
      </c>
      <c r="G588" s="5">
        <v>20000</v>
      </c>
      <c r="H588" s="5">
        <v>1625</v>
      </c>
      <c r="I588" s="5">
        <v>26000</v>
      </c>
      <c r="J588">
        <v>4.34</v>
      </c>
      <c r="K588" s="5">
        <v>1250</v>
      </c>
      <c r="L588" s="5">
        <v>26000</v>
      </c>
      <c r="M588" s="5">
        <v>24750</v>
      </c>
      <c r="N588" s="5">
        <v>1250</v>
      </c>
      <c r="O588" t="s">
        <v>3431</v>
      </c>
      <c r="P588" s="5">
        <v>1650</v>
      </c>
      <c r="Q588" t="str">
        <f>IF(Table4[[#This Row],[Current Arrears + Debit]]&lt;=5000,"Less_than_5000","Greater_than_5000")</f>
        <v>Less_than_5000</v>
      </c>
      <c r="R588" t="str">
        <f>IF(Table4[[#This Row],[Full Balance]]=Table4[[#This Row],[Current Arrears + Debit]],"OC","Active")</f>
        <v>OC</v>
      </c>
    </row>
    <row r="589" spans="1:18" x14ac:dyDescent="0.3">
      <c r="A589" t="s">
        <v>5562</v>
      </c>
      <c r="B589" t="s">
        <v>4490</v>
      </c>
      <c r="C589" t="s">
        <v>5563</v>
      </c>
      <c r="D589" t="s">
        <v>5564</v>
      </c>
      <c r="E589" t="s">
        <v>29</v>
      </c>
      <c r="F589" t="s">
        <v>1688</v>
      </c>
      <c r="G589" s="5">
        <v>25000</v>
      </c>
      <c r="H589" s="5">
        <v>1750</v>
      </c>
      <c r="I589" s="5">
        <v>35000</v>
      </c>
      <c r="J589">
        <v>-1.06</v>
      </c>
      <c r="K589" s="5">
        <v>-1850</v>
      </c>
      <c r="L589" s="5">
        <v>31500</v>
      </c>
      <c r="M589" s="5">
        <v>33350</v>
      </c>
      <c r="N589" s="5">
        <v>1650</v>
      </c>
      <c r="O589" t="s">
        <v>2583</v>
      </c>
      <c r="P589" s="5">
        <v>1750</v>
      </c>
      <c r="Q589" t="str">
        <f>IF(Table4[[#This Row],[Current Arrears + Debit]]&lt;=5000,"Less_than_5000","Greater_than_5000")</f>
        <v>Less_than_5000</v>
      </c>
      <c r="R589" t="str">
        <f>IF(Table4[[#This Row],[Full Balance]]=Table4[[#This Row],[Current Arrears + Debit]],"OC","Active")</f>
        <v>Active</v>
      </c>
    </row>
    <row r="590" spans="1:18" x14ac:dyDescent="0.3">
      <c r="A590" t="s">
        <v>5565</v>
      </c>
      <c r="B590" t="s">
        <v>4490</v>
      </c>
      <c r="C590" t="s">
        <v>5566</v>
      </c>
      <c r="D590" t="s">
        <v>5567</v>
      </c>
      <c r="E590" t="s">
        <v>29</v>
      </c>
      <c r="F590" t="s">
        <v>1688</v>
      </c>
      <c r="G590" s="5">
        <v>25000</v>
      </c>
      <c r="H590" s="5">
        <v>1750</v>
      </c>
      <c r="I590" s="5">
        <v>35000</v>
      </c>
      <c r="J590">
        <v>-0.89</v>
      </c>
      <c r="K590" s="5">
        <v>-1550</v>
      </c>
      <c r="L590" s="5">
        <v>31500</v>
      </c>
      <c r="M590" s="5">
        <v>33050</v>
      </c>
      <c r="N590" s="5">
        <v>1950</v>
      </c>
      <c r="O590" t="s">
        <v>2583</v>
      </c>
      <c r="P590" s="5">
        <v>1750</v>
      </c>
      <c r="Q590" t="str">
        <f>IF(Table4[[#This Row],[Current Arrears + Debit]]&lt;=5000,"Less_than_5000","Greater_than_5000")</f>
        <v>Less_than_5000</v>
      </c>
      <c r="R590" t="str">
        <f>IF(Table4[[#This Row],[Full Balance]]=Table4[[#This Row],[Current Arrears + Debit]],"OC","Active")</f>
        <v>Active</v>
      </c>
    </row>
    <row r="591" spans="1:18" x14ac:dyDescent="0.3">
      <c r="A591" t="s">
        <v>5568</v>
      </c>
      <c r="B591" t="s">
        <v>4267</v>
      </c>
      <c r="C591" t="s">
        <v>5569</v>
      </c>
      <c r="D591" t="s">
        <v>5570</v>
      </c>
      <c r="E591" t="s">
        <v>12</v>
      </c>
      <c r="F591" t="s">
        <v>1688</v>
      </c>
      <c r="G591" s="5">
        <v>25000</v>
      </c>
      <c r="H591" s="5">
        <v>1750</v>
      </c>
      <c r="I591" s="5">
        <v>35000</v>
      </c>
      <c r="J591">
        <v>0</v>
      </c>
      <c r="K591">
        <v>0</v>
      </c>
      <c r="L591" s="5">
        <v>31500</v>
      </c>
      <c r="M591" s="5">
        <v>31500</v>
      </c>
      <c r="N591" s="5">
        <v>3500</v>
      </c>
      <c r="O591" t="s">
        <v>2583</v>
      </c>
      <c r="P591" s="5">
        <v>1750</v>
      </c>
      <c r="Q591" t="str">
        <f>IF(Table4[[#This Row],[Current Arrears + Debit]]&lt;=5000,"Less_than_5000","Greater_than_5000")</f>
        <v>Less_than_5000</v>
      </c>
      <c r="R591" t="str">
        <f>IF(Table4[[#This Row],[Full Balance]]=Table4[[#This Row],[Current Arrears + Debit]],"OC","Active")</f>
        <v>Active</v>
      </c>
    </row>
    <row r="592" spans="1:18" x14ac:dyDescent="0.3">
      <c r="A592" t="s">
        <v>5571</v>
      </c>
      <c r="B592" t="s">
        <v>4776</v>
      </c>
      <c r="C592" t="s">
        <v>4777</v>
      </c>
      <c r="D592" t="s">
        <v>5572</v>
      </c>
      <c r="E592" t="s">
        <v>20</v>
      </c>
      <c r="F592" t="s">
        <v>4774</v>
      </c>
      <c r="G592" s="5">
        <v>20000</v>
      </c>
      <c r="H592" s="5">
        <v>1625</v>
      </c>
      <c r="I592" s="5">
        <v>26000</v>
      </c>
      <c r="J592">
        <v>9.91</v>
      </c>
      <c r="K592" s="5">
        <v>10300</v>
      </c>
      <c r="L592" s="5">
        <v>26000</v>
      </c>
      <c r="M592" s="5">
        <v>15700</v>
      </c>
      <c r="N592" s="5">
        <v>10300</v>
      </c>
      <c r="O592" t="s">
        <v>4784</v>
      </c>
      <c r="P592">
        <v>500</v>
      </c>
      <c r="Q592" t="str">
        <f>IF(Table4[[#This Row],[Current Arrears + Debit]]&lt;=5000,"Less_than_5000","Greater_than_5000")</f>
        <v>Greater_than_5000</v>
      </c>
      <c r="R592" t="str">
        <f>IF(Table4[[#This Row],[Full Balance]]=Table4[[#This Row],[Current Arrears + Debit]],"OC","Active")</f>
        <v>OC</v>
      </c>
    </row>
    <row r="593" spans="1:18" x14ac:dyDescent="0.3">
      <c r="A593" t="s">
        <v>5573</v>
      </c>
      <c r="B593" t="s">
        <v>3895</v>
      </c>
      <c r="C593" t="s">
        <v>5574</v>
      </c>
      <c r="D593" t="s">
        <v>5575</v>
      </c>
      <c r="E593" t="s">
        <v>29</v>
      </c>
      <c r="F593" t="s">
        <v>1688</v>
      </c>
      <c r="G593" s="5">
        <v>40000</v>
      </c>
      <c r="H593" s="5">
        <v>2800</v>
      </c>
      <c r="I593" s="5">
        <v>56000</v>
      </c>
      <c r="J593">
        <v>0</v>
      </c>
      <c r="K593">
        <v>0</v>
      </c>
      <c r="L593" s="5">
        <v>50400</v>
      </c>
      <c r="M593" s="5">
        <v>50400</v>
      </c>
      <c r="N593" s="5">
        <v>5600</v>
      </c>
      <c r="O593" t="s">
        <v>2583</v>
      </c>
      <c r="P593" s="5">
        <v>2800</v>
      </c>
      <c r="Q593" t="str">
        <f>IF(Table4[[#This Row],[Current Arrears + Debit]]&lt;=5000,"Less_than_5000","Greater_than_5000")</f>
        <v>Less_than_5000</v>
      </c>
      <c r="R593" t="str">
        <f>IF(Table4[[#This Row],[Full Balance]]=Table4[[#This Row],[Current Arrears + Debit]],"OC","Active")</f>
        <v>Active</v>
      </c>
    </row>
    <row r="594" spans="1:18" x14ac:dyDescent="0.3">
      <c r="A594" t="s">
        <v>5576</v>
      </c>
      <c r="B594" t="s">
        <v>5577</v>
      </c>
      <c r="C594" t="s">
        <v>5578</v>
      </c>
      <c r="D594" t="s">
        <v>5579</v>
      </c>
      <c r="E594" t="s">
        <v>14</v>
      </c>
      <c r="F594" t="s">
        <v>1688</v>
      </c>
      <c r="G594" s="5">
        <v>30000</v>
      </c>
      <c r="H594" s="5">
        <v>2100</v>
      </c>
      <c r="I594" s="5">
        <v>42000</v>
      </c>
      <c r="J594">
        <v>1</v>
      </c>
      <c r="K594" s="5">
        <v>2100</v>
      </c>
      <c r="L594" s="5">
        <v>37800</v>
      </c>
      <c r="M594" s="5">
        <v>35700</v>
      </c>
      <c r="N594" s="5">
        <v>6300</v>
      </c>
      <c r="O594" t="s">
        <v>866</v>
      </c>
      <c r="P594" s="5">
        <v>2100</v>
      </c>
      <c r="Q594" t="str">
        <f>IF(Table4[[#This Row],[Current Arrears + Debit]]&lt;=5000,"Less_than_5000","Greater_than_5000")</f>
        <v>Less_than_5000</v>
      </c>
      <c r="R594" t="str">
        <f>IF(Table4[[#This Row],[Full Balance]]=Table4[[#This Row],[Current Arrears + Debit]],"OC","Active")</f>
        <v>Active</v>
      </c>
    </row>
    <row r="595" spans="1:18" x14ac:dyDescent="0.3">
      <c r="A595" t="s">
        <v>5580</v>
      </c>
      <c r="B595" t="s">
        <v>1886</v>
      </c>
      <c r="C595" t="s">
        <v>5581</v>
      </c>
      <c r="D595" t="s">
        <v>5582</v>
      </c>
      <c r="E595" t="s">
        <v>14</v>
      </c>
      <c r="F595" t="s">
        <v>1688</v>
      </c>
      <c r="G595" s="5">
        <v>40000</v>
      </c>
      <c r="H595" s="5">
        <v>2467</v>
      </c>
      <c r="I595" s="5">
        <v>59200</v>
      </c>
      <c r="J595">
        <v>1.28</v>
      </c>
      <c r="K595" s="5">
        <v>3156</v>
      </c>
      <c r="L595" s="5">
        <v>44406</v>
      </c>
      <c r="M595" s="5">
        <v>41250</v>
      </c>
      <c r="N595" s="5">
        <v>17950</v>
      </c>
      <c r="O595" t="s">
        <v>283</v>
      </c>
      <c r="P595" s="5">
        <v>2500</v>
      </c>
      <c r="Q595" t="str">
        <f>IF(Table4[[#This Row],[Current Arrears + Debit]]&lt;=5000,"Less_than_5000","Greater_than_5000")</f>
        <v>Less_than_5000</v>
      </c>
      <c r="R595" t="str">
        <f>IF(Table4[[#This Row],[Full Balance]]=Table4[[#This Row],[Current Arrears + Debit]],"OC","Active")</f>
        <v>Active</v>
      </c>
    </row>
    <row r="596" spans="1:18" x14ac:dyDescent="0.3">
      <c r="A596" t="s">
        <v>5583</v>
      </c>
      <c r="B596" t="s">
        <v>3545</v>
      </c>
      <c r="C596" t="s">
        <v>5584</v>
      </c>
      <c r="D596" t="s">
        <v>5585</v>
      </c>
      <c r="E596" t="s">
        <v>21</v>
      </c>
      <c r="F596" t="s">
        <v>4774</v>
      </c>
      <c r="G596" s="5">
        <v>30000</v>
      </c>
      <c r="H596" s="5">
        <v>2100</v>
      </c>
      <c r="I596" s="5">
        <v>42000</v>
      </c>
      <c r="J596">
        <v>2</v>
      </c>
      <c r="K596" s="5">
        <v>4200</v>
      </c>
      <c r="L596" s="5">
        <v>39900</v>
      </c>
      <c r="M596" s="5">
        <v>35700</v>
      </c>
      <c r="N596" s="5">
        <v>6300</v>
      </c>
      <c r="O596" t="s">
        <v>1142</v>
      </c>
      <c r="P596" s="5">
        <v>2100</v>
      </c>
      <c r="Q596" t="str">
        <f>IF(Table4[[#This Row],[Current Arrears + Debit]]&lt;=5000,"Less_than_5000","Greater_than_5000")</f>
        <v>Less_than_5000</v>
      </c>
      <c r="R596" t="str">
        <f>IF(Table4[[#This Row],[Full Balance]]=Table4[[#This Row],[Current Arrears + Debit]],"OC","Active")</f>
        <v>Active</v>
      </c>
    </row>
    <row r="597" spans="1:18" x14ac:dyDescent="0.3">
      <c r="A597" t="s">
        <v>5586</v>
      </c>
      <c r="B597" t="s">
        <v>3960</v>
      </c>
      <c r="C597" t="s">
        <v>5587</v>
      </c>
      <c r="D597" t="s">
        <v>5588</v>
      </c>
      <c r="E597" t="s">
        <v>21</v>
      </c>
      <c r="F597" t="s">
        <v>4774</v>
      </c>
      <c r="G597" s="5">
        <v>25000</v>
      </c>
      <c r="H597" s="5">
        <v>1750</v>
      </c>
      <c r="I597" s="5">
        <v>35000</v>
      </c>
      <c r="J597">
        <v>0.94</v>
      </c>
      <c r="K597" s="5">
        <v>1650</v>
      </c>
      <c r="L597" s="5">
        <v>33250</v>
      </c>
      <c r="M597" s="5">
        <v>31600</v>
      </c>
      <c r="N597" s="5">
        <v>3400</v>
      </c>
      <c r="O597" t="s">
        <v>2583</v>
      </c>
      <c r="P597" s="5">
        <v>1750</v>
      </c>
      <c r="Q597" t="str">
        <f>IF(Table4[[#This Row],[Current Arrears + Debit]]&lt;=5000,"Less_than_5000","Greater_than_5000")</f>
        <v>Less_than_5000</v>
      </c>
      <c r="R597" t="str">
        <f>IF(Table4[[#This Row],[Full Balance]]=Table4[[#This Row],[Current Arrears + Debit]],"OC","Active")</f>
        <v>Active</v>
      </c>
    </row>
    <row r="598" spans="1:18" x14ac:dyDescent="0.3">
      <c r="A598" t="s">
        <v>5589</v>
      </c>
      <c r="B598" t="s">
        <v>4713</v>
      </c>
      <c r="C598" t="s">
        <v>5590</v>
      </c>
      <c r="D598" t="s">
        <v>5591</v>
      </c>
      <c r="E598" t="s">
        <v>20</v>
      </c>
      <c r="F598" t="s">
        <v>4774</v>
      </c>
      <c r="G598" s="5">
        <v>30000</v>
      </c>
      <c r="H598" s="5">
        <v>2100</v>
      </c>
      <c r="I598" s="5">
        <v>42000</v>
      </c>
      <c r="J598">
        <v>3.9</v>
      </c>
      <c r="K598" s="5">
        <v>8200</v>
      </c>
      <c r="L598" s="5">
        <v>39900</v>
      </c>
      <c r="M598" s="5">
        <v>31700</v>
      </c>
      <c r="N598" s="5">
        <v>10300</v>
      </c>
      <c r="O598" t="s">
        <v>977</v>
      </c>
      <c r="P598" s="5">
        <v>1600</v>
      </c>
      <c r="Q598" t="str">
        <f>IF(Table4[[#This Row],[Current Arrears + Debit]]&lt;=5000,"Less_than_5000","Greater_than_5000")</f>
        <v>Greater_than_5000</v>
      </c>
      <c r="R598" t="str">
        <f>IF(Table4[[#This Row],[Full Balance]]=Table4[[#This Row],[Current Arrears + Debit]],"OC","Active")</f>
        <v>Active</v>
      </c>
    </row>
    <row r="599" spans="1:18" x14ac:dyDescent="0.3">
      <c r="A599" t="s">
        <v>5592</v>
      </c>
      <c r="B599" t="s">
        <v>5593</v>
      </c>
      <c r="C599" t="s">
        <v>5594</v>
      </c>
      <c r="D599" t="s">
        <v>5595</v>
      </c>
      <c r="E599" t="s">
        <v>10</v>
      </c>
      <c r="F599" t="s">
        <v>4774</v>
      </c>
      <c r="G599" s="5">
        <v>35000</v>
      </c>
      <c r="H599" s="5">
        <v>2450</v>
      </c>
      <c r="I599" s="5">
        <v>49000</v>
      </c>
      <c r="J599">
        <v>1.1200000000000001</v>
      </c>
      <c r="K599" s="5">
        <v>2750</v>
      </c>
      <c r="L599" s="5">
        <v>46550</v>
      </c>
      <c r="M599" s="5">
        <v>43800</v>
      </c>
      <c r="N599" s="5">
        <v>5200</v>
      </c>
      <c r="O599" t="s">
        <v>2583</v>
      </c>
      <c r="P599" s="5">
        <v>2500</v>
      </c>
      <c r="Q599" t="str">
        <f>IF(Table4[[#This Row],[Current Arrears + Debit]]&lt;=5000,"Less_than_5000","Greater_than_5000")</f>
        <v>Less_than_5000</v>
      </c>
      <c r="R599" t="str">
        <f>IF(Table4[[#This Row],[Full Balance]]=Table4[[#This Row],[Current Arrears + Debit]],"OC","Active")</f>
        <v>Active</v>
      </c>
    </row>
    <row r="600" spans="1:18" x14ac:dyDescent="0.3">
      <c r="A600" t="s">
        <v>5596</v>
      </c>
      <c r="B600" t="s">
        <v>4740</v>
      </c>
      <c r="C600" t="s">
        <v>5597</v>
      </c>
      <c r="D600" t="s">
        <v>5598</v>
      </c>
      <c r="E600" t="s">
        <v>26</v>
      </c>
      <c r="F600" t="s">
        <v>1688</v>
      </c>
      <c r="G600" s="5">
        <v>25000</v>
      </c>
      <c r="H600" s="5">
        <v>1750</v>
      </c>
      <c r="I600" s="5">
        <v>35000</v>
      </c>
      <c r="J600">
        <v>0.99</v>
      </c>
      <c r="K600" s="5">
        <v>1740</v>
      </c>
      <c r="L600" s="5">
        <v>31500</v>
      </c>
      <c r="M600" s="5">
        <v>29760</v>
      </c>
      <c r="N600" s="5">
        <v>5240</v>
      </c>
      <c r="O600" t="s">
        <v>2320</v>
      </c>
      <c r="P600" s="5">
        <v>3500</v>
      </c>
      <c r="Q600" t="str">
        <f>IF(Table4[[#This Row],[Current Arrears + Debit]]&lt;=5000,"Less_than_5000","Greater_than_5000")</f>
        <v>Less_than_5000</v>
      </c>
      <c r="R600" t="str">
        <f>IF(Table4[[#This Row],[Full Balance]]=Table4[[#This Row],[Current Arrears + Debit]],"OC","Active")</f>
        <v>Active</v>
      </c>
    </row>
    <row r="601" spans="1:18" x14ac:dyDescent="0.3">
      <c r="A601" t="s">
        <v>5599</v>
      </c>
      <c r="B601" t="s">
        <v>4740</v>
      </c>
      <c r="C601" t="s">
        <v>5600</v>
      </c>
      <c r="D601" t="s">
        <v>5601</v>
      </c>
      <c r="E601" t="s">
        <v>26</v>
      </c>
      <c r="F601" t="s">
        <v>1688</v>
      </c>
      <c r="G601" s="5">
        <v>25000</v>
      </c>
      <c r="H601" s="5">
        <v>1750</v>
      </c>
      <c r="I601" s="5">
        <v>35000</v>
      </c>
      <c r="J601">
        <v>0</v>
      </c>
      <c r="K601">
        <v>0</v>
      </c>
      <c r="L601" s="5">
        <v>31500</v>
      </c>
      <c r="M601" s="5">
        <v>31500</v>
      </c>
      <c r="N601" s="5">
        <v>3500</v>
      </c>
      <c r="O601" t="s">
        <v>977</v>
      </c>
      <c r="P601" s="5">
        <v>1750</v>
      </c>
      <c r="Q601" t="str">
        <f>IF(Table4[[#This Row],[Current Arrears + Debit]]&lt;=5000,"Less_than_5000","Greater_than_5000")</f>
        <v>Less_than_5000</v>
      </c>
      <c r="R601" t="str">
        <f>IF(Table4[[#This Row],[Full Balance]]=Table4[[#This Row],[Current Arrears + Debit]],"OC","Active")</f>
        <v>Active</v>
      </c>
    </row>
    <row r="602" spans="1:18" x14ac:dyDescent="0.3">
      <c r="A602" t="s">
        <v>5602</v>
      </c>
      <c r="B602" t="s">
        <v>5603</v>
      </c>
      <c r="C602" t="s">
        <v>5604</v>
      </c>
      <c r="D602" t="s">
        <v>5605</v>
      </c>
      <c r="E602" t="s">
        <v>20</v>
      </c>
      <c r="F602" t="s">
        <v>4774</v>
      </c>
      <c r="G602" s="5">
        <v>25000</v>
      </c>
      <c r="H602" s="5">
        <v>1750</v>
      </c>
      <c r="I602" s="5">
        <v>35000</v>
      </c>
      <c r="J602">
        <v>6.17</v>
      </c>
      <c r="K602" s="5">
        <v>10800</v>
      </c>
      <c r="L602" s="5">
        <v>33250</v>
      </c>
      <c r="M602" s="5">
        <v>22450</v>
      </c>
      <c r="N602" s="5">
        <v>12550</v>
      </c>
      <c r="O602" t="s">
        <v>1142</v>
      </c>
      <c r="P602" s="5">
        <v>1600</v>
      </c>
      <c r="Q602" t="str">
        <f>IF(Table4[[#This Row],[Current Arrears + Debit]]&lt;=5000,"Less_than_5000","Greater_than_5000")</f>
        <v>Greater_than_5000</v>
      </c>
      <c r="R602" t="str">
        <f>IF(Table4[[#This Row],[Full Balance]]=Table4[[#This Row],[Current Arrears + Debit]],"OC","Active")</f>
        <v>Active</v>
      </c>
    </row>
    <row r="603" spans="1:18" x14ac:dyDescent="0.3">
      <c r="A603" t="s">
        <v>5606</v>
      </c>
      <c r="B603" t="s">
        <v>5607</v>
      </c>
      <c r="C603" t="s">
        <v>5608</v>
      </c>
      <c r="D603" t="s">
        <v>5609</v>
      </c>
      <c r="E603" t="s">
        <v>20</v>
      </c>
      <c r="F603" t="s">
        <v>4774</v>
      </c>
      <c r="G603" s="5">
        <v>25000</v>
      </c>
      <c r="H603" s="5">
        <v>1750</v>
      </c>
      <c r="I603" s="5">
        <v>35000</v>
      </c>
      <c r="J603">
        <v>1.69</v>
      </c>
      <c r="K603" s="5">
        <v>2950</v>
      </c>
      <c r="L603" s="5">
        <v>33250</v>
      </c>
      <c r="M603" s="5">
        <v>30300</v>
      </c>
      <c r="N603" s="5">
        <v>4700</v>
      </c>
      <c r="O603" t="s">
        <v>977</v>
      </c>
      <c r="P603">
        <v>500</v>
      </c>
      <c r="Q603" t="str">
        <f>IF(Table4[[#This Row],[Current Arrears + Debit]]&lt;=5000,"Less_than_5000","Greater_than_5000")</f>
        <v>Less_than_5000</v>
      </c>
      <c r="R603" t="str">
        <f>IF(Table4[[#This Row],[Full Balance]]=Table4[[#This Row],[Current Arrears + Debit]],"OC","Active")</f>
        <v>Active</v>
      </c>
    </row>
    <row r="604" spans="1:18" x14ac:dyDescent="0.3">
      <c r="A604" t="s">
        <v>5610</v>
      </c>
      <c r="B604" t="s">
        <v>4490</v>
      </c>
      <c r="C604" t="s">
        <v>5611</v>
      </c>
      <c r="D604" t="s">
        <v>5612</v>
      </c>
      <c r="E604" t="s">
        <v>29</v>
      </c>
      <c r="F604" t="s">
        <v>1688</v>
      </c>
      <c r="G604" s="5">
        <v>25000</v>
      </c>
      <c r="H604" s="5">
        <v>1750</v>
      </c>
      <c r="I604" s="5">
        <v>35000</v>
      </c>
      <c r="J604">
        <v>-1</v>
      </c>
      <c r="K604" s="5">
        <v>-1750</v>
      </c>
      <c r="L604" s="5">
        <v>31500</v>
      </c>
      <c r="M604" s="5">
        <v>33250</v>
      </c>
      <c r="N604" s="5">
        <v>1750</v>
      </c>
      <c r="O604" t="s">
        <v>2583</v>
      </c>
      <c r="P604" s="5">
        <v>1750</v>
      </c>
      <c r="Q604" t="str">
        <f>IF(Table4[[#This Row],[Current Arrears + Debit]]&lt;=5000,"Less_than_5000","Greater_than_5000")</f>
        <v>Less_than_5000</v>
      </c>
      <c r="R604" t="str">
        <f>IF(Table4[[#This Row],[Full Balance]]=Table4[[#This Row],[Current Arrears + Debit]],"OC","Active")</f>
        <v>Active</v>
      </c>
    </row>
    <row r="605" spans="1:18" x14ac:dyDescent="0.3">
      <c r="A605" t="s">
        <v>5613</v>
      </c>
      <c r="B605" t="s">
        <v>5310</v>
      </c>
      <c r="C605" t="s">
        <v>5614</v>
      </c>
      <c r="D605" t="s">
        <v>5615</v>
      </c>
      <c r="E605" t="s">
        <v>29</v>
      </c>
      <c r="F605" t="s">
        <v>3423</v>
      </c>
      <c r="G605" s="5">
        <v>40000</v>
      </c>
      <c r="H605" s="5">
        <v>2467</v>
      </c>
      <c r="I605" s="5">
        <v>59200</v>
      </c>
      <c r="J605">
        <v>-0.19</v>
      </c>
      <c r="K605">
        <v>-462</v>
      </c>
      <c r="L605" s="5">
        <v>34538</v>
      </c>
      <c r="M605" s="5">
        <v>35000</v>
      </c>
      <c r="N605" s="5">
        <v>24200</v>
      </c>
      <c r="O605" t="s">
        <v>866</v>
      </c>
      <c r="P605" s="5">
        <v>2500</v>
      </c>
      <c r="Q605" t="str">
        <f>IF(Table4[[#This Row],[Current Arrears + Debit]]&lt;=5000,"Less_than_5000","Greater_than_5000")</f>
        <v>Less_than_5000</v>
      </c>
      <c r="R605" t="str">
        <f>IF(Table4[[#This Row],[Full Balance]]=Table4[[#This Row],[Current Arrears + Debit]],"OC","Active")</f>
        <v>Active</v>
      </c>
    </row>
    <row r="606" spans="1:18" x14ac:dyDescent="0.3">
      <c r="A606" t="s">
        <v>5616</v>
      </c>
      <c r="B606" t="s">
        <v>5617</v>
      </c>
      <c r="C606" t="s">
        <v>5618</v>
      </c>
      <c r="D606" t="s">
        <v>5619</v>
      </c>
      <c r="E606" t="s">
        <v>30</v>
      </c>
      <c r="F606" t="s">
        <v>1688</v>
      </c>
      <c r="G606" s="5">
        <v>25000</v>
      </c>
      <c r="H606" s="5">
        <v>1750</v>
      </c>
      <c r="I606" s="5">
        <v>35000</v>
      </c>
      <c r="J606">
        <v>1</v>
      </c>
      <c r="K606" s="5">
        <v>1750</v>
      </c>
      <c r="L606" s="5">
        <v>31500</v>
      </c>
      <c r="M606" s="5">
        <v>29750</v>
      </c>
      <c r="N606" s="5">
        <v>5250</v>
      </c>
      <c r="O606" t="s">
        <v>1737</v>
      </c>
      <c r="P606" s="5">
        <v>1750</v>
      </c>
      <c r="Q606" t="str">
        <f>IF(Table4[[#This Row],[Current Arrears + Debit]]&lt;=5000,"Less_than_5000","Greater_than_5000")</f>
        <v>Less_than_5000</v>
      </c>
      <c r="R606" t="str">
        <f>IF(Table4[[#This Row],[Full Balance]]=Table4[[#This Row],[Current Arrears + Debit]],"OC","Active")</f>
        <v>Active</v>
      </c>
    </row>
    <row r="607" spans="1:18" x14ac:dyDescent="0.3">
      <c r="A607" t="s">
        <v>5620</v>
      </c>
      <c r="B607" t="s">
        <v>5617</v>
      </c>
      <c r="C607" t="s">
        <v>5621</v>
      </c>
      <c r="D607" t="s">
        <v>5622</v>
      </c>
      <c r="E607" t="s">
        <v>30</v>
      </c>
      <c r="F607" t="s">
        <v>1688</v>
      </c>
      <c r="G607" s="5">
        <v>25000</v>
      </c>
      <c r="H607" s="5">
        <v>1750</v>
      </c>
      <c r="I607" s="5">
        <v>35000</v>
      </c>
      <c r="J607">
        <v>1</v>
      </c>
      <c r="K607" s="5">
        <v>1750</v>
      </c>
      <c r="L607" s="5">
        <v>31500</v>
      </c>
      <c r="M607" s="5">
        <v>29750</v>
      </c>
      <c r="N607" s="5">
        <v>5250</v>
      </c>
      <c r="O607" t="s">
        <v>1737</v>
      </c>
      <c r="P607" s="5">
        <v>1750</v>
      </c>
      <c r="Q607" t="str">
        <f>IF(Table4[[#This Row],[Current Arrears + Debit]]&lt;=5000,"Less_than_5000","Greater_than_5000")</f>
        <v>Less_than_5000</v>
      </c>
      <c r="R607" t="str">
        <f>IF(Table4[[#This Row],[Full Balance]]=Table4[[#This Row],[Current Arrears + Debit]],"OC","Active")</f>
        <v>Active</v>
      </c>
    </row>
    <row r="608" spans="1:18" x14ac:dyDescent="0.3">
      <c r="A608" t="s">
        <v>5623</v>
      </c>
      <c r="B608" t="s">
        <v>5617</v>
      </c>
      <c r="C608" t="s">
        <v>5624</v>
      </c>
      <c r="D608" t="s">
        <v>5625</v>
      </c>
      <c r="E608" t="s">
        <v>30</v>
      </c>
      <c r="F608" t="s">
        <v>1688</v>
      </c>
      <c r="G608" s="5">
        <v>25000</v>
      </c>
      <c r="H608" s="5">
        <v>1750</v>
      </c>
      <c r="I608" s="5">
        <v>35000</v>
      </c>
      <c r="J608">
        <v>1</v>
      </c>
      <c r="K608" s="5">
        <v>1750</v>
      </c>
      <c r="L608" s="5">
        <v>31500</v>
      </c>
      <c r="M608" s="5">
        <v>29750</v>
      </c>
      <c r="N608" s="5">
        <v>5250</v>
      </c>
      <c r="O608" t="s">
        <v>2583</v>
      </c>
      <c r="P608">
        <v>250</v>
      </c>
      <c r="Q608" t="str">
        <f>IF(Table4[[#This Row],[Current Arrears + Debit]]&lt;=5000,"Less_than_5000","Greater_than_5000")</f>
        <v>Less_than_5000</v>
      </c>
      <c r="R608" t="str">
        <f>IF(Table4[[#This Row],[Full Balance]]=Table4[[#This Row],[Current Arrears + Debit]],"OC","Active")</f>
        <v>Active</v>
      </c>
    </row>
    <row r="609" spans="1:18" x14ac:dyDescent="0.3">
      <c r="A609" t="s">
        <v>5626</v>
      </c>
      <c r="B609" t="s">
        <v>5617</v>
      </c>
      <c r="C609" t="s">
        <v>5627</v>
      </c>
      <c r="D609" t="s">
        <v>5628</v>
      </c>
      <c r="E609" t="s">
        <v>30</v>
      </c>
      <c r="F609" t="s">
        <v>1688</v>
      </c>
      <c r="G609" s="5">
        <v>25000</v>
      </c>
      <c r="H609" s="5">
        <v>1750</v>
      </c>
      <c r="I609" s="5">
        <v>35000</v>
      </c>
      <c r="J609">
        <v>1</v>
      </c>
      <c r="K609" s="5">
        <v>1750</v>
      </c>
      <c r="L609" s="5">
        <v>31500</v>
      </c>
      <c r="M609" s="5">
        <v>29750</v>
      </c>
      <c r="N609" s="5">
        <v>5250</v>
      </c>
      <c r="O609" t="s">
        <v>2583</v>
      </c>
      <c r="P609" s="5">
        <v>1750</v>
      </c>
      <c r="Q609" t="str">
        <f>IF(Table4[[#This Row],[Current Arrears + Debit]]&lt;=5000,"Less_than_5000","Greater_than_5000")</f>
        <v>Less_than_5000</v>
      </c>
      <c r="R609" t="str">
        <f>IF(Table4[[#This Row],[Full Balance]]=Table4[[#This Row],[Current Arrears + Debit]],"OC","Active")</f>
        <v>Active</v>
      </c>
    </row>
    <row r="610" spans="1:18" x14ac:dyDescent="0.3">
      <c r="A610" t="s">
        <v>5629</v>
      </c>
      <c r="B610" t="s">
        <v>5630</v>
      </c>
      <c r="C610" t="s">
        <v>5631</v>
      </c>
      <c r="D610" t="s">
        <v>5632</v>
      </c>
      <c r="E610" t="s">
        <v>29</v>
      </c>
      <c r="F610" t="s">
        <v>1688</v>
      </c>
      <c r="G610" s="5">
        <v>25000</v>
      </c>
      <c r="H610" s="5">
        <v>1750</v>
      </c>
      <c r="I610" s="5">
        <v>35000</v>
      </c>
      <c r="J610">
        <v>-0.91</v>
      </c>
      <c r="K610" s="5">
        <v>-1600</v>
      </c>
      <c r="L610" s="5">
        <v>31500</v>
      </c>
      <c r="M610" s="5">
        <v>33100</v>
      </c>
      <c r="N610" s="5">
        <v>1900</v>
      </c>
      <c r="O610" t="s">
        <v>1142</v>
      </c>
      <c r="P610" s="5">
        <v>1750</v>
      </c>
      <c r="Q610" t="str">
        <f>IF(Table4[[#This Row],[Current Arrears + Debit]]&lt;=5000,"Less_than_5000","Greater_than_5000")</f>
        <v>Less_than_5000</v>
      </c>
      <c r="R610" t="str">
        <f>IF(Table4[[#This Row],[Full Balance]]=Table4[[#This Row],[Current Arrears + Debit]],"OC","Active")</f>
        <v>Active</v>
      </c>
    </row>
    <row r="611" spans="1:18" x14ac:dyDescent="0.3">
      <c r="A611" t="s">
        <v>5633</v>
      </c>
      <c r="B611" t="s">
        <v>5630</v>
      </c>
      <c r="C611" t="s">
        <v>5634</v>
      </c>
      <c r="D611" t="s">
        <v>5635</v>
      </c>
      <c r="E611" t="s">
        <v>29</v>
      </c>
      <c r="F611" t="s">
        <v>1688</v>
      </c>
      <c r="G611" s="5">
        <v>25000</v>
      </c>
      <c r="H611" s="5">
        <v>1750</v>
      </c>
      <c r="I611" s="5">
        <v>35000</v>
      </c>
      <c r="J611">
        <v>-1</v>
      </c>
      <c r="K611" s="5">
        <v>-1750</v>
      </c>
      <c r="L611" s="5">
        <v>31500</v>
      </c>
      <c r="M611" s="5">
        <v>33250</v>
      </c>
      <c r="N611" s="5">
        <v>1750</v>
      </c>
      <c r="O611" t="s">
        <v>1142</v>
      </c>
      <c r="P611" s="5">
        <v>1750</v>
      </c>
      <c r="Q611" t="str">
        <f>IF(Table4[[#This Row],[Current Arrears + Debit]]&lt;=5000,"Less_than_5000","Greater_than_5000")</f>
        <v>Less_than_5000</v>
      </c>
      <c r="R611" t="str">
        <f>IF(Table4[[#This Row],[Full Balance]]=Table4[[#This Row],[Current Arrears + Debit]],"OC","Active")</f>
        <v>Active</v>
      </c>
    </row>
    <row r="612" spans="1:18" x14ac:dyDescent="0.3">
      <c r="A612" t="s">
        <v>5636</v>
      </c>
      <c r="B612" t="s">
        <v>5630</v>
      </c>
      <c r="C612" t="s">
        <v>5637</v>
      </c>
      <c r="D612" t="s">
        <v>5638</v>
      </c>
      <c r="E612" t="s">
        <v>29</v>
      </c>
      <c r="F612" t="s">
        <v>1688</v>
      </c>
      <c r="G612" s="5">
        <v>25000</v>
      </c>
      <c r="H612" s="5">
        <v>1750</v>
      </c>
      <c r="I612" s="5">
        <v>35000</v>
      </c>
      <c r="J612">
        <v>-0.71</v>
      </c>
      <c r="K612" s="5">
        <v>-1250</v>
      </c>
      <c r="L612" s="5">
        <v>31500</v>
      </c>
      <c r="M612" s="5">
        <v>32750</v>
      </c>
      <c r="N612" s="5">
        <v>2250</v>
      </c>
      <c r="O612" t="s">
        <v>2583</v>
      </c>
      <c r="P612" s="5">
        <v>1750</v>
      </c>
      <c r="Q612" t="str">
        <f>IF(Table4[[#This Row],[Current Arrears + Debit]]&lt;=5000,"Less_than_5000","Greater_than_5000")</f>
        <v>Less_than_5000</v>
      </c>
      <c r="R612" t="str">
        <f>IF(Table4[[#This Row],[Full Balance]]=Table4[[#This Row],[Current Arrears + Debit]],"OC","Active")</f>
        <v>Active</v>
      </c>
    </row>
    <row r="613" spans="1:18" x14ac:dyDescent="0.3">
      <c r="A613" t="s">
        <v>5639</v>
      </c>
      <c r="B613" t="s">
        <v>5630</v>
      </c>
      <c r="C613" t="s">
        <v>5640</v>
      </c>
      <c r="D613" t="s">
        <v>5641</v>
      </c>
      <c r="E613" t="s">
        <v>29</v>
      </c>
      <c r="F613" t="s">
        <v>1688</v>
      </c>
      <c r="G613" s="5">
        <v>25000</v>
      </c>
      <c r="H613" s="5">
        <v>1750</v>
      </c>
      <c r="I613" s="5">
        <v>35000</v>
      </c>
      <c r="J613">
        <v>-1.43</v>
      </c>
      <c r="K613" s="5">
        <v>-2500</v>
      </c>
      <c r="L613" s="5">
        <v>31500</v>
      </c>
      <c r="M613" s="5">
        <v>34000</v>
      </c>
      <c r="N613" s="5">
        <v>1000</v>
      </c>
      <c r="O613" t="s">
        <v>2583</v>
      </c>
      <c r="P613" s="5">
        <v>1750</v>
      </c>
      <c r="Q613" t="str">
        <f>IF(Table4[[#This Row],[Current Arrears + Debit]]&lt;=5000,"Less_than_5000","Greater_than_5000")</f>
        <v>Less_than_5000</v>
      </c>
      <c r="R613" t="str">
        <f>IF(Table4[[#This Row],[Full Balance]]=Table4[[#This Row],[Current Arrears + Debit]],"OC","Active")</f>
        <v>Active</v>
      </c>
    </row>
    <row r="614" spans="1:18" x14ac:dyDescent="0.3">
      <c r="A614" t="s">
        <v>5642</v>
      </c>
      <c r="B614" t="s">
        <v>5630</v>
      </c>
      <c r="C614" t="s">
        <v>5643</v>
      </c>
      <c r="D614" t="s">
        <v>5644</v>
      </c>
      <c r="E614" t="s">
        <v>29</v>
      </c>
      <c r="F614" t="s">
        <v>1688</v>
      </c>
      <c r="G614" s="5">
        <v>25000</v>
      </c>
      <c r="H614" s="5">
        <v>1750</v>
      </c>
      <c r="I614" s="5">
        <v>35000</v>
      </c>
      <c r="J614">
        <v>0</v>
      </c>
      <c r="K614">
        <v>0</v>
      </c>
      <c r="L614" s="5">
        <v>31500</v>
      </c>
      <c r="M614" s="5">
        <v>31500</v>
      </c>
      <c r="N614" s="5">
        <v>3500</v>
      </c>
      <c r="O614" t="s">
        <v>1737</v>
      </c>
      <c r="P614" s="5">
        <v>3500</v>
      </c>
      <c r="Q614" t="str">
        <f>IF(Table4[[#This Row],[Current Arrears + Debit]]&lt;=5000,"Less_than_5000","Greater_than_5000")</f>
        <v>Less_than_5000</v>
      </c>
      <c r="R614" t="str">
        <f>IF(Table4[[#This Row],[Full Balance]]=Table4[[#This Row],[Current Arrears + Debit]],"OC","Active")</f>
        <v>Active</v>
      </c>
    </row>
    <row r="615" spans="1:18" x14ac:dyDescent="0.3">
      <c r="A615" t="s">
        <v>5645</v>
      </c>
      <c r="B615" t="s">
        <v>5630</v>
      </c>
      <c r="C615" t="s">
        <v>5646</v>
      </c>
      <c r="D615" t="s">
        <v>5647</v>
      </c>
      <c r="E615" t="s">
        <v>29</v>
      </c>
      <c r="F615" t="s">
        <v>1688</v>
      </c>
      <c r="G615" s="5">
        <v>25000</v>
      </c>
      <c r="H615" s="5">
        <v>1750</v>
      </c>
      <c r="I615" s="5">
        <v>35000</v>
      </c>
      <c r="J615">
        <v>-1</v>
      </c>
      <c r="K615" s="5">
        <v>-1750</v>
      </c>
      <c r="L615" s="5">
        <v>31500</v>
      </c>
      <c r="M615" s="5">
        <v>33250</v>
      </c>
      <c r="N615" s="5">
        <v>1750</v>
      </c>
      <c r="O615" t="s">
        <v>2583</v>
      </c>
      <c r="P615" s="5">
        <v>1750</v>
      </c>
      <c r="Q615" t="str">
        <f>IF(Table4[[#This Row],[Current Arrears + Debit]]&lt;=5000,"Less_than_5000","Greater_than_5000")</f>
        <v>Less_than_5000</v>
      </c>
      <c r="R615" t="str">
        <f>IF(Table4[[#This Row],[Full Balance]]=Table4[[#This Row],[Current Arrears + Debit]],"OC","Active")</f>
        <v>Active</v>
      </c>
    </row>
    <row r="616" spans="1:18" x14ac:dyDescent="0.3">
      <c r="A616" t="s">
        <v>5648</v>
      </c>
      <c r="B616" t="s">
        <v>2067</v>
      </c>
      <c r="C616" t="s">
        <v>5649</v>
      </c>
      <c r="D616" t="s">
        <v>4999</v>
      </c>
      <c r="E616" t="s">
        <v>41</v>
      </c>
      <c r="F616" t="s">
        <v>1688</v>
      </c>
      <c r="G616" s="5">
        <v>40000</v>
      </c>
      <c r="H616" s="5">
        <v>2467</v>
      </c>
      <c r="I616" s="5">
        <v>59200</v>
      </c>
      <c r="J616">
        <v>1.95</v>
      </c>
      <c r="K616" s="5">
        <v>4806</v>
      </c>
      <c r="L616" s="5">
        <v>44406</v>
      </c>
      <c r="M616" s="5">
        <v>39600</v>
      </c>
      <c r="N616" s="5">
        <v>19600</v>
      </c>
      <c r="O616" t="s">
        <v>2227</v>
      </c>
      <c r="P616">
        <v>50</v>
      </c>
      <c r="Q616" t="str">
        <f>IF(Table4[[#This Row],[Current Arrears + Debit]]&lt;=5000,"Less_than_5000","Greater_than_5000")</f>
        <v>Less_than_5000</v>
      </c>
      <c r="R616" t="str">
        <f>IF(Table4[[#This Row],[Full Balance]]=Table4[[#This Row],[Current Arrears + Debit]],"OC","Active")</f>
        <v>Active</v>
      </c>
    </row>
    <row r="617" spans="1:18" x14ac:dyDescent="0.3">
      <c r="A617" t="s">
        <v>5650</v>
      </c>
      <c r="B617" t="s">
        <v>2067</v>
      </c>
      <c r="C617" t="s">
        <v>5651</v>
      </c>
      <c r="D617" t="s">
        <v>5652</v>
      </c>
      <c r="E617" t="s">
        <v>41</v>
      </c>
      <c r="F617" t="s">
        <v>1688</v>
      </c>
      <c r="G617" s="5">
        <v>40000</v>
      </c>
      <c r="H617" s="5">
        <v>2467</v>
      </c>
      <c r="I617" s="5">
        <v>59200</v>
      </c>
      <c r="J617">
        <v>-0.16</v>
      </c>
      <c r="K617">
        <v>-394</v>
      </c>
      <c r="L617" s="5">
        <v>44406</v>
      </c>
      <c r="M617" s="5">
        <v>44800</v>
      </c>
      <c r="N617" s="5">
        <v>14400</v>
      </c>
      <c r="O617" t="s">
        <v>2583</v>
      </c>
      <c r="P617" s="5">
        <v>2300</v>
      </c>
      <c r="Q617" t="str">
        <f>IF(Table4[[#This Row],[Current Arrears + Debit]]&lt;=5000,"Less_than_5000","Greater_than_5000")</f>
        <v>Less_than_5000</v>
      </c>
      <c r="R617" t="str">
        <f>IF(Table4[[#This Row],[Full Balance]]=Table4[[#This Row],[Current Arrears + Debit]],"OC","Active")</f>
        <v>Active</v>
      </c>
    </row>
    <row r="618" spans="1:18" x14ac:dyDescent="0.3">
      <c r="A618" t="s">
        <v>5653</v>
      </c>
      <c r="B618" t="s">
        <v>1662</v>
      </c>
      <c r="C618" t="s">
        <v>5654</v>
      </c>
      <c r="D618" t="s">
        <v>5655</v>
      </c>
      <c r="E618" t="s">
        <v>5</v>
      </c>
      <c r="F618" t="s">
        <v>5656</v>
      </c>
      <c r="G618" s="5">
        <v>30000</v>
      </c>
      <c r="H618" s="5">
        <v>2100</v>
      </c>
      <c r="I618" s="5">
        <v>42000</v>
      </c>
      <c r="J618">
        <v>0</v>
      </c>
      <c r="K618">
        <v>0</v>
      </c>
      <c r="L618" s="5">
        <v>37800</v>
      </c>
      <c r="M618" s="5">
        <v>37800</v>
      </c>
      <c r="N618" s="5">
        <v>4200</v>
      </c>
      <c r="O618" t="s">
        <v>1142</v>
      </c>
      <c r="P618" s="5">
        <v>2100</v>
      </c>
      <c r="Q618" t="str">
        <f>IF(Table4[[#This Row],[Current Arrears + Debit]]&lt;=5000,"Less_than_5000","Greater_than_5000")</f>
        <v>Less_than_5000</v>
      </c>
      <c r="R618" t="str">
        <f>IF(Table4[[#This Row],[Full Balance]]=Table4[[#This Row],[Current Arrears + Debit]],"OC","Active")</f>
        <v>Active</v>
      </c>
    </row>
    <row r="619" spans="1:18" x14ac:dyDescent="0.3">
      <c r="A619" t="s">
        <v>5657</v>
      </c>
      <c r="B619" t="s">
        <v>1662</v>
      </c>
      <c r="C619" t="s">
        <v>5658</v>
      </c>
      <c r="D619" t="s">
        <v>5659</v>
      </c>
      <c r="E619" t="s">
        <v>5</v>
      </c>
      <c r="F619" t="s">
        <v>5656</v>
      </c>
      <c r="G619" s="5">
        <v>30000</v>
      </c>
      <c r="H619" s="5">
        <v>2100</v>
      </c>
      <c r="I619" s="5">
        <v>42000</v>
      </c>
      <c r="J619">
        <v>0</v>
      </c>
      <c r="K619">
        <v>0</v>
      </c>
      <c r="L619" s="5">
        <v>37800</v>
      </c>
      <c r="M619" s="5">
        <v>37800</v>
      </c>
      <c r="N619" s="5">
        <v>4200</v>
      </c>
      <c r="O619" t="s">
        <v>1142</v>
      </c>
      <c r="P619" s="5">
        <v>2100</v>
      </c>
      <c r="Q619" t="str">
        <f>IF(Table4[[#This Row],[Current Arrears + Debit]]&lt;=5000,"Less_than_5000","Greater_than_5000")</f>
        <v>Less_than_5000</v>
      </c>
      <c r="R619" t="str">
        <f>IF(Table4[[#This Row],[Full Balance]]=Table4[[#This Row],[Current Arrears + Debit]],"OC","Active")</f>
        <v>Active</v>
      </c>
    </row>
    <row r="620" spans="1:18" x14ac:dyDescent="0.3">
      <c r="A620" t="s">
        <v>5660</v>
      </c>
      <c r="B620" t="s">
        <v>1886</v>
      </c>
      <c r="C620" t="s">
        <v>5661</v>
      </c>
      <c r="D620" t="s">
        <v>5094</v>
      </c>
      <c r="E620" t="s">
        <v>14</v>
      </c>
      <c r="F620" t="s">
        <v>5656</v>
      </c>
      <c r="G620" s="5">
        <v>30000</v>
      </c>
      <c r="H620" s="5">
        <v>2100</v>
      </c>
      <c r="I620" s="5">
        <v>42000</v>
      </c>
      <c r="J620">
        <v>0</v>
      </c>
      <c r="K620">
        <v>0</v>
      </c>
      <c r="L620" s="5">
        <v>37800</v>
      </c>
      <c r="M620" s="5">
        <v>37800</v>
      </c>
      <c r="N620" s="5">
        <v>4200</v>
      </c>
      <c r="O620" t="s">
        <v>1142</v>
      </c>
      <c r="P620" s="5">
        <v>2100</v>
      </c>
      <c r="Q620" t="str">
        <f>IF(Table4[[#This Row],[Current Arrears + Debit]]&lt;=5000,"Less_than_5000","Greater_than_5000")</f>
        <v>Less_than_5000</v>
      </c>
      <c r="R620" t="str">
        <f>IF(Table4[[#This Row],[Full Balance]]=Table4[[#This Row],[Current Arrears + Debit]],"OC","Active")</f>
        <v>Active</v>
      </c>
    </row>
    <row r="621" spans="1:18" x14ac:dyDescent="0.3">
      <c r="A621" t="s">
        <v>5662</v>
      </c>
      <c r="B621" t="s">
        <v>5663</v>
      </c>
      <c r="C621" t="s">
        <v>5664</v>
      </c>
      <c r="D621" t="s">
        <v>5665</v>
      </c>
      <c r="E621" t="s">
        <v>14</v>
      </c>
      <c r="F621" t="s">
        <v>1688</v>
      </c>
      <c r="G621" s="5">
        <v>25000</v>
      </c>
      <c r="H621" s="5">
        <v>1750</v>
      </c>
      <c r="I621" s="5">
        <v>35000</v>
      </c>
      <c r="J621">
        <v>2.2799999999999998</v>
      </c>
      <c r="K621" s="5">
        <v>3990</v>
      </c>
      <c r="L621" s="5">
        <v>31500</v>
      </c>
      <c r="M621" s="5">
        <v>27510</v>
      </c>
      <c r="N621" s="5">
        <v>7490</v>
      </c>
      <c r="O621" t="s">
        <v>1142</v>
      </c>
      <c r="P621" s="5">
        <v>2000</v>
      </c>
      <c r="Q621" t="str">
        <f>IF(Table4[[#This Row],[Current Arrears + Debit]]&lt;=5000,"Less_than_5000","Greater_than_5000")</f>
        <v>Less_than_5000</v>
      </c>
      <c r="R621" t="str">
        <f>IF(Table4[[#This Row],[Full Balance]]=Table4[[#This Row],[Current Arrears + Debit]],"OC","Active")</f>
        <v>Active</v>
      </c>
    </row>
    <row r="622" spans="1:18" x14ac:dyDescent="0.3">
      <c r="A622" t="s">
        <v>5666</v>
      </c>
      <c r="B622" t="s">
        <v>5667</v>
      </c>
      <c r="C622" t="s">
        <v>5668</v>
      </c>
      <c r="D622" t="s">
        <v>5669</v>
      </c>
      <c r="E622" t="s">
        <v>14</v>
      </c>
      <c r="F622" t="s">
        <v>5656</v>
      </c>
      <c r="G622" s="5">
        <v>30000</v>
      </c>
      <c r="H622" s="5">
        <v>2100</v>
      </c>
      <c r="I622" s="5">
        <v>42000</v>
      </c>
      <c r="J622">
        <v>0</v>
      </c>
      <c r="K622">
        <v>0</v>
      </c>
      <c r="L622" s="5">
        <v>37800</v>
      </c>
      <c r="M622" s="5">
        <v>37800</v>
      </c>
      <c r="N622" s="5">
        <v>4200</v>
      </c>
      <c r="O622" t="s">
        <v>977</v>
      </c>
      <c r="P622" s="5">
        <v>2100</v>
      </c>
      <c r="Q622" t="str">
        <f>IF(Table4[[#This Row],[Current Arrears + Debit]]&lt;=5000,"Less_than_5000","Greater_than_5000")</f>
        <v>Less_than_5000</v>
      </c>
      <c r="R622" t="str">
        <f>IF(Table4[[#This Row],[Full Balance]]=Table4[[#This Row],[Current Arrears + Debit]],"OC","Active")</f>
        <v>Active</v>
      </c>
    </row>
    <row r="623" spans="1:18" x14ac:dyDescent="0.3">
      <c r="A623" t="s">
        <v>5670</v>
      </c>
      <c r="B623" t="s">
        <v>3545</v>
      </c>
      <c r="C623" t="s">
        <v>5671</v>
      </c>
      <c r="D623" t="s">
        <v>5672</v>
      </c>
      <c r="E623" t="s">
        <v>21</v>
      </c>
      <c r="F623" t="s">
        <v>1688</v>
      </c>
      <c r="G623" s="5">
        <v>25000</v>
      </c>
      <c r="H623" s="5">
        <v>1750</v>
      </c>
      <c r="I623" s="5">
        <v>35000</v>
      </c>
      <c r="J623">
        <v>13.74</v>
      </c>
      <c r="K623" s="5">
        <v>24050</v>
      </c>
      <c r="L623" s="5">
        <v>31500</v>
      </c>
      <c r="M623" s="5">
        <v>7450</v>
      </c>
      <c r="N623" s="5">
        <v>27550</v>
      </c>
      <c r="O623" t="s">
        <v>3222</v>
      </c>
      <c r="P623" s="5">
        <v>1500</v>
      </c>
      <c r="Q623" t="str">
        <f>IF(Table4[[#This Row],[Current Arrears + Debit]]&lt;=5000,"Less_than_5000","Greater_than_5000")</f>
        <v>Greater_than_5000</v>
      </c>
      <c r="R623" t="str">
        <f>IF(Table4[[#This Row],[Full Balance]]=Table4[[#This Row],[Current Arrears + Debit]],"OC","Active")</f>
        <v>Active</v>
      </c>
    </row>
    <row r="624" spans="1:18" x14ac:dyDescent="0.3">
      <c r="A624" t="s">
        <v>5673</v>
      </c>
      <c r="B624" t="s">
        <v>5674</v>
      </c>
      <c r="C624" t="s">
        <v>5675</v>
      </c>
      <c r="D624" t="s">
        <v>5676</v>
      </c>
      <c r="E624" t="s">
        <v>21</v>
      </c>
      <c r="F624" t="s">
        <v>1688</v>
      </c>
      <c r="G624" s="5">
        <v>25000</v>
      </c>
      <c r="H624" s="5">
        <v>1750</v>
      </c>
      <c r="I624" s="5">
        <v>35000</v>
      </c>
      <c r="J624">
        <v>0.34</v>
      </c>
      <c r="K624">
        <v>600</v>
      </c>
      <c r="L624" s="5">
        <v>31500</v>
      </c>
      <c r="M624" s="5">
        <v>30900</v>
      </c>
      <c r="N624" s="5">
        <v>4100</v>
      </c>
      <c r="O624" t="s">
        <v>283</v>
      </c>
      <c r="P624">
        <v>300</v>
      </c>
      <c r="Q624" t="str">
        <f>IF(Table4[[#This Row],[Current Arrears + Debit]]&lt;=5000,"Less_than_5000","Greater_than_5000")</f>
        <v>Less_than_5000</v>
      </c>
      <c r="R624" t="str">
        <f>IF(Table4[[#This Row],[Full Balance]]=Table4[[#This Row],[Current Arrears + Debit]],"OC","Active")</f>
        <v>Active</v>
      </c>
    </row>
    <row r="625" spans="1:18" x14ac:dyDescent="0.3">
      <c r="A625" t="s">
        <v>5677</v>
      </c>
      <c r="B625" t="s">
        <v>5678</v>
      </c>
      <c r="C625" t="s">
        <v>5679</v>
      </c>
      <c r="D625" t="s">
        <v>5680</v>
      </c>
      <c r="E625" t="s">
        <v>21</v>
      </c>
      <c r="F625" t="s">
        <v>1688</v>
      </c>
      <c r="G625" s="5">
        <v>25000</v>
      </c>
      <c r="H625" s="5">
        <v>1750</v>
      </c>
      <c r="I625" s="5">
        <v>35000</v>
      </c>
      <c r="J625">
        <v>-0.03</v>
      </c>
      <c r="K625">
        <v>-50</v>
      </c>
      <c r="L625" s="5">
        <v>31500</v>
      </c>
      <c r="M625" s="5">
        <v>31550</v>
      </c>
      <c r="N625" s="5">
        <v>3450</v>
      </c>
      <c r="O625" t="s">
        <v>866</v>
      </c>
      <c r="P625" s="5">
        <v>1750</v>
      </c>
      <c r="Q625" t="str">
        <f>IF(Table4[[#This Row],[Current Arrears + Debit]]&lt;=5000,"Less_than_5000","Greater_than_5000")</f>
        <v>Less_than_5000</v>
      </c>
      <c r="R625" t="str">
        <f>IF(Table4[[#This Row],[Full Balance]]=Table4[[#This Row],[Current Arrears + Debit]],"OC","Active")</f>
        <v>Active</v>
      </c>
    </row>
    <row r="626" spans="1:18" x14ac:dyDescent="0.3">
      <c r="A626" t="s">
        <v>5681</v>
      </c>
      <c r="B626" t="s">
        <v>4786</v>
      </c>
      <c r="C626" t="s">
        <v>4787</v>
      </c>
      <c r="D626" t="s">
        <v>5682</v>
      </c>
      <c r="E626" t="s">
        <v>10</v>
      </c>
      <c r="F626" t="s">
        <v>1688</v>
      </c>
      <c r="G626" s="5">
        <v>30000</v>
      </c>
      <c r="H626" s="5">
        <v>2438</v>
      </c>
      <c r="I626" s="5">
        <v>39000</v>
      </c>
      <c r="J626">
        <v>5.1100000000000003</v>
      </c>
      <c r="K626" s="5">
        <v>5500</v>
      </c>
      <c r="L626" s="5">
        <v>39000</v>
      </c>
      <c r="M626" s="5">
        <v>33500</v>
      </c>
      <c r="N626" s="5">
        <v>5500</v>
      </c>
      <c r="O626" t="s">
        <v>866</v>
      </c>
      <c r="P626" s="5">
        <v>1500</v>
      </c>
      <c r="Q626" t="str">
        <f>IF(Table4[[#This Row],[Current Arrears + Debit]]&lt;=5000,"Less_than_5000","Greater_than_5000")</f>
        <v>Greater_than_5000</v>
      </c>
      <c r="R626" t="str">
        <f>IF(Table4[[#This Row],[Full Balance]]=Table4[[#This Row],[Current Arrears + Debit]],"OC","Active")</f>
        <v>OC</v>
      </c>
    </row>
    <row r="627" spans="1:18" x14ac:dyDescent="0.3">
      <c r="A627" t="s">
        <v>5683</v>
      </c>
      <c r="B627" t="s">
        <v>5684</v>
      </c>
      <c r="C627" t="s">
        <v>5685</v>
      </c>
      <c r="D627" t="s">
        <v>5686</v>
      </c>
      <c r="E627" t="s">
        <v>26</v>
      </c>
      <c r="F627" t="s">
        <v>1688</v>
      </c>
      <c r="G627" s="5">
        <v>30000</v>
      </c>
      <c r="H627" s="5">
        <v>2100</v>
      </c>
      <c r="I627" s="5">
        <v>42000</v>
      </c>
      <c r="J627">
        <v>5.36</v>
      </c>
      <c r="K627" s="5">
        <v>11250</v>
      </c>
      <c r="L627" s="5">
        <v>37800</v>
      </c>
      <c r="M627" s="5">
        <v>26550</v>
      </c>
      <c r="N627" s="5">
        <v>15450</v>
      </c>
      <c r="O627" t="s">
        <v>1142</v>
      </c>
      <c r="P627" s="5">
        <v>3000</v>
      </c>
      <c r="Q627" t="str">
        <f>IF(Table4[[#This Row],[Current Arrears + Debit]]&lt;=5000,"Less_than_5000","Greater_than_5000")</f>
        <v>Greater_than_5000</v>
      </c>
      <c r="R627" t="str">
        <f>IF(Table4[[#This Row],[Full Balance]]=Table4[[#This Row],[Current Arrears + Debit]],"OC","Active")</f>
        <v>Active</v>
      </c>
    </row>
    <row r="628" spans="1:18" x14ac:dyDescent="0.3">
      <c r="A628" t="s">
        <v>5687</v>
      </c>
      <c r="B628" t="s">
        <v>5688</v>
      </c>
      <c r="C628" t="s">
        <v>5689</v>
      </c>
      <c r="D628" t="s">
        <v>5690</v>
      </c>
      <c r="E628" t="s">
        <v>21</v>
      </c>
      <c r="F628" t="s">
        <v>1688</v>
      </c>
      <c r="G628" s="5">
        <v>25000</v>
      </c>
      <c r="H628" s="5">
        <v>1750</v>
      </c>
      <c r="I628" s="5">
        <v>35000</v>
      </c>
      <c r="J628">
        <v>1</v>
      </c>
      <c r="K628" s="5">
        <v>1750</v>
      </c>
      <c r="L628" s="5">
        <v>31500</v>
      </c>
      <c r="M628" s="5">
        <v>29750</v>
      </c>
      <c r="N628" s="5">
        <v>5250</v>
      </c>
      <c r="O628" t="s">
        <v>866</v>
      </c>
      <c r="P628" s="5">
        <v>1750</v>
      </c>
      <c r="Q628" t="str">
        <f>IF(Table4[[#This Row],[Current Arrears + Debit]]&lt;=5000,"Less_than_5000","Greater_than_5000")</f>
        <v>Less_than_5000</v>
      </c>
      <c r="R628" t="str">
        <f>IF(Table4[[#This Row],[Full Balance]]=Table4[[#This Row],[Current Arrears + Debit]],"OC","Active")</f>
        <v>Active</v>
      </c>
    </row>
    <row r="629" spans="1:18" x14ac:dyDescent="0.3">
      <c r="A629" t="s">
        <v>5691</v>
      </c>
      <c r="B629" t="s">
        <v>4542</v>
      </c>
      <c r="C629" t="s">
        <v>5692</v>
      </c>
      <c r="D629" t="s">
        <v>5693</v>
      </c>
      <c r="E629" t="s">
        <v>18</v>
      </c>
      <c r="F629" t="s">
        <v>3624</v>
      </c>
      <c r="G629" s="5">
        <v>25000</v>
      </c>
      <c r="H629" s="5">
        <v>1750</v>
      </c>
      <c r="I629" s="5">
        <v>35000</v>
      </c>
      <c r="J629">
        <v>0.4</v>
      </c>
      <c r="K629">
        <v>700</v>
      </c>
      <c r="L629" s="5">
        <v>24500</v>
      </c>
      <c r="M629" s="5">
        <v>23800</v>
      </c>
      <c r="N629" s="5">
        <v>11200</v>
      </c>
      <c r="O629" t="s">
        <v>4550</v>
      </c>
      <c r="P629" s="5">
        <v>1800</v>
      </c>
      <c r="Q629" t="str">
        <f>IF(Table4[[#This Row],[Current Arrears + Debit]]&lt;=5000,"Less_than_5000","Greater_than_5000")</f>
        <v>Less_than_5000</v>
      </c>
      <c r="R629" t="str">
        <f>IF(Table4[[#This Row],[Full Balance]]=Table4[[#This Row],[Current Arrears + Debit]],"OC","Active")</f>
        <v>Active</v>
      </c>
    </row>
    <row r="630" spans="1:18" x14ac:dyDescent="0.3">
      <c r="A630" t="s">
        <v>5694</v>
      </c>
      <c r="B630" t="s">
        <v>4542</v>
      </c>
      <c r="C630" t="s">
        <v>5695</v>
      </c>
      <c r="D630" t="s">
        <v>5696</v>
      </c>
      <c r="E630" t="s">
        <v>18</v>
      </c>
      <c r="F630" t="s">
        <v>3624</v>
      </c>
      <c r="G630" s="5">
        <v>25000</v>
      </c>
      <c r="H630" s="5">
        <v>1750</v>
      </c>
      <c r="I630" s="5">
        <v>35000</v>
      </c>
      <c r="J630">
        <v>0</v>
      </c>
      <c r="K630">
        <v>0</v>
      </c>
      <c r="L630" s="5">
        <v>24500</v>
      </c>
      <c r="M630" s="5">
        <v>24500</v>
      </c>
      <c r="N630" s="5">
        <v>10500</v>
      </c>
      <c r="O630" t="s">
        <v>866</v>
      </c>
      <c r="P630" s="5">
        <v>1750</v>
      </c>
      <c r="Q630" t="str">
        <f>IF(Table4[[#This Row],[Current Arrears + Debit]]&lt;=5000,"Less_than_5000","Greater_than_5000")</f>
        <v>Less_than_5000</v>
      </c>
      <c r="R630" t="str">
        <f>IF(Table4[[#This Row],[Full Balance]]=Table4[[#This Row],[Current Arrears + Debit]],"OC","Active")</f>
        <v>Active</v>
      </c>
    </row>
    <row r="631" spans="1:18" x14ac:dyDescent="0.3">
      <c r="A631" t="s">
        <v>5697</v>
      </c>
      <c r="B631" t="s">
        <v>5698</v>
      </c>
      <c r="C631" t="s">
        <v>5699</v>
      </c>
      <c r="D631" t="s">
        <v>5700</v>
      </c>
      <c r="E631" t="s">
        <v>5</v>
      </c>
      <c r="F631" t="s">
        <v>5408</v>
      </c>
      <c r="G631" s="5">
        <v>30000</v>
      </c>
      <c r="H631" s="5">
        <v>2438</v>
      </c>
      <c r="I631" s="5">
        <v>39000</v>
      </c>
      <c r="J631">
        <v>-0.36</v>
      </c>
      <c r="K631">
        <v>-868</v>
      </c>
      <c r="L631" s="5">
        <v>34132</v>
      </c>
      <c r="M631" s="5">
        <v>35000</v>
      </c>
      <c r="N631" s="5">
        <v>4000</v>
      </c>
      <c r="O631" t="s">
        <v>283</v>
      </c>
      <c r="P631" s="5">
        <v>1500</v>
      </c>
      <c r="Q631" t="str">
        <f>IF(Table4[[#This Row],[Current Arrears + Debit]]&lt;=5000,"Less_than_5000","Greater_than_5000")</f>
        <v>Less_than_5000</v>
      </c>
      <c r="R631" t="str">
        <f>IF(Table4[[#This Row],[Full Balance]]=Table4[[#This Row],[Current Arrears + Debit]],"OC","Active")</f>
        <v>Active</v>
      </c>
    </row>
    <row r="632" spans="1:18" x14ac:dyDescent="0.3">
      <c r="A632" t="s">
        <v>5701</v>
      </c>
      <c r="B632" t="s">
        <v>4542</v>
      </c>
      <c r="C632" t="s">
        <v>5702</v>
      </c>
      <c r="D632" t="s">
        <v>5703</v>
      </c>
      <c r="E632" t="s">
        <v>18</v>
      </c>
      <c r="F632" t="s">
        <v>3624</v>
      </c>
      <c r="G632" s="5">
        <v>25000</v>
      </c>
      <c r="H632" s="5">
        <v>1750</v>
      </c>
      <c r="I632" s="5">
        <v>35000</v>
      </c>
      <c r="J632">
        <v>1</v>
      </c>
      <c r="K632" s="5">
        <v>1750</v>
      </c>
      <c r="L632" s="5">
        <v>24500</v>
      </c>
      <c r="M632" s="5">
        <v>22750</v>
      </c>
      <c r="N632" s="5">
        <v>12250</v>
      </c>
      <c r="O632" t="s">
        <v>866</v>
      </c>
      <c r="P632" s="5">
        <v>1750</v>
      </c>
      <c r="Q632" t="str">
        <f>IF(Table4[[#This Row],[Current Arrears + Debit]]&lt;=5000,"Less_than_5000","Greater_than_5000")</f>
        <v>Less_than_5000</v>
      </c>
      <c r="R632" t="str">
        <f>IF(Table4[[#This Row],[Full Balance]]=Table4[[#This Row],[Current Arrears + Debit]],"OC","Active")</f>
        <v>Active</v>
      </c>
    </row>
    <row r="633" spans="1:18" x14ac:dyDescent="0.3">
      <c r="A633" t="s">
        <v>5704</v>
      </c>
      <c r="B633" t="s">
        <v>5705</v>
      </c>
      <c r="C633" t="s">
        <v>5706</v>
      </c>
      <c r="D633" t="s">
        <v>5707</v>
      </c>
      <c r="E633" t="s">
        <v>18</v>
      </c>
      <c r="F633" t="s">
        <v>1921</v>
      </c>
      <c r="G633" s="5">
        <v>40000</v>
      </c>
      <c r="H633" s="5">
        <v>3250</v>
      </c>
      <c r="I633" s="5">
        <v>52000</v>
      </c>
      <c r="J633">
        <v>0.02</v>
      </c>
      <c r="K633">
        <v>50</v>
      </c>
      <c r="L633" s="5">
        <v>42250</v>
      </c>
      <c r="M633" s="5">
        <v>42200</v>
      </c>
      <c r="N633" s="5">
        <v>9800</v>
      </c>
      <c r="O633" t="s">
        <v>283</v>
      </c>
      <c r="P633" s="5">
        <v>1300</v>
      </c>
      <c r="Q633" t="str">
        <f>IF(Table4[[#This Row],[Current Arrears + Debit]]&lt;=5000,"Less_than_5000","Greater_than_5000")</f>
        <v>Less_than_5000</v>
      </c>
      <c r="R633" t="str">
        <f>IF(Table4[[#This Row],[Full Balance]]=Table4[[#This Row],[Current Arrears + Debit]],"OC","Active")</f>
        <v>Active</v>
      </c>
    </row>
    <row r="634" spans="1:18" x14ac:dyDescent="0.3">
      <c r="A634" t="s">
        <v>5708</v>
      </c>
      <c r="B634" t="s">
        <v>5382</v>
      </c>
      <c r="C634" t="s">
        <v>5709</v>
      </c>
      <c r="D634" t="s">
        <v>4947</v>
      </c>
      <c r="E634" t="s">
        <v>14</v>
      </c>
      <c r="F634" t="s">
        <v>5408</v>
      </c>
      <c r="G634" s="5">
        <v>25000</v>
      </c>
      <c r="H634" s="5">
        <v>1750</v>
      </c>
      <c r="I634" s="5">
        <v>35000</v>
      </c>
      <c r="J634">
        <v>2.99</v>
      </c>
      <c r="K634" s="5">
        <v>5240</v>
      </c>
      <c r="L634" s="5">
        <v>24500</v>
      </c>
      <c r="M634" s="5">
        <v>19260</v>
      </c>
      <c r="N634" s="5">
        <v>15740</v>
      </c>
      <c r="O634" t="s">
        <v>625</v>
      </c>
      <c r="P634" s="5">
        <v>1750</v>
      </c>
      <c r="Q634" t="str">
        <f>IF(Table4[[#This Row],[Current Arrears + Debit]]&lt;=5000,"Less_than_5000","Greater_than_5000")</f>
        <v>Greater_than_5000</v>
      </c>
      <c r="R634" t="str">
        <f>IF(Table4[[#This Row],[Full Balance]]=Table4[[#This Row],[Current Arrears + Debit]],"OC","Active")</f>
        <v>Active</v>
      </c>
    </row>
    <row r="635" spans="1:18" x14ac:dyDescent="0.3">
      <c r="A635" t="s">
        <v>5710</v>
      </c>
      <c r="B635" t="s">
        <v>2312</v>
      </c>
      <c r="C635" t="s">
        <v>5711</v>
      </c>
      <c r="D635" t="s">
        <v>5712</v>
      </c>
      <c r="E635" t="s">
        <v>14</v>
      </c>
      <c r="F635" t="s">
        <v>5713</v>
      </c>
      <c r="G635" s="5">
        <v>30000</v>
      </c>
      <c r="H635" s="5">
        <v>2100</v>
      </c>
      <c r="I635" s="5">
        <v>42000</v>
      </c>
      <c r="J635">
        <v>0</v>
      </c>
      <c r="K635">
        <v>0</v>
      </c>
      <c r="L635" s="5">
        <v>27300</v>
      </c>
      <c r="M635" s="5">
        <v>27300</v>
      </c>
      <c r="N635" s="5">
        <v>14700</v>
      </c>
      <c r="O635" t="s">
        <v>977</v>
      </c>
      <c r="P635" s="5">
        <v>2100</v>
      </c>
      <c r="Q635" t="str">
        <f>IF(Table4[[#This Row],[Current Arrears + Debit]]&lt;=5000,"Less_than_5000","Greater_than_5000")</f>
        <v>Less_than_5000</v>
      </c>
      <c r="R635" t="str">
        <f>IF(Table4[[#This Row],[Full Balance]]=Table4[[#This Row],[Current Arrears + Debit]],"OC","Active")</f>
        <v>Active</v>
      </c>
    </row>
    <row r="636" spans="1:18" x14ac:dyDescent="0.3">
      <c r="A636" t="s">
        <v>5714</v>
      </c>
      <c r="B636" t="s">
        <v>5715</v>
      </c>
      <c r="C636" t="s">
        <v>5716</v>
      </c>
      <c r="D636" t="s">
        <v>5717</v>
      </c>
      <c r="E636" t="s">
        <v>14</v>
      </c>
      <c r="F636" t="s">
        <v>5408</v>
      </c>
      <c r="G636" s="5">
        <v>25000</v>
      </c>
      <c r="H636" s="5">
        <v>1750</v>
      </c>
      <c r="I636" s="5">
        <v>35000</v>
      </c>
      <c r="J636">
        <v>0</v>
      </c>
      <c r="K636">
        <v>0</v>
      </c>
      <c r="L636" s="5">
        <v>24500</v>
      </c>
      <c r="M636" s="5">
        <v>24500</v>
      </c>
      <c r="N636" s="5">
        <v>10500</v>
      </c>
      <c r="O636" t="s">
        <v>2583</v>
      </c>
      <c r="P636" s="5">
        <v>1750</v>
      </c>
      <c r="Q636" t="str">
        <f>IF(Table4[[#This Row],[Current Arrears + Debit]]&lt;=5000,"Less_than_5000","Greater_than_5000")</f>
        <v>Less_than_5000</v>
      </c>
      <c r="R636" t="str">
        <f>IF(Table4[[#This Row],[Full Balance]]=Table4[[#This Row],[Current Arrears + Debit]],"OC","Active")</f>
        <v>Active</v>
      </c>
    </row>
    <row r="637" spans="1:18" x14ac:dyDescent="0.3">
      <c r="A637" t="s">
        <v>5718</v>
      </c>
      <c r="B637" t="s">
        <v>5715</v>
      </c>
      <c r="C637" t="s">
        <v>5719</v>
      </c>
      <c r="D637" t="s">
        <v>5720</v>
      </c>
      <c r="E637" t="s">
        <v>14</v>
      </c>
      <c r="F637" t="s">
        <v>5408</v>
      </c>
      <c r="G637" s="5">
        <v>25000</v>
      </c>
      <c r="H637" s="5">
        <v>1750</v>
      </c>
      <c r="I637" s="5">
        <v>35000</v>
      </c>
      <c r="J637">
        <v>-0.03</v>
      </c>
      <c r="K637">
        <v>-50</v>
      </c>
      <c r="L637" s="5">
        <v>24500</v>
      </c>
      <c r="M637" s="5">
        <v>24550</v>
      </c>
      <c r="N637" s="5">
        <v>10450</v>
      </c>
      <c r="O637" t="s">
        <v>1142</v>
      </c>
      <c r="P637" s="5">
        <v>1800</v>
      </c>
      <c r="Q637" t="str">
        <f>IF(Table4[[#This Row],[Current Arrears + Debit]]&lt;=5000,"Less_than_5000","Greater_than_5000")</f>
        <v>Less_than_5000</v>
      </c>
      <c r="R637" t="str">
        <f>IF(Table4[[#This Row],[Full Balance]]=Table4[[#This Row],[Current Arrears + Debit]],"OC","Active")</f>
        <v>Active</v>
      </c>
    </row>
    <row r="638" spans="1:18" x14ac:dyDescent="0.3">
      <c r="A638" t="s">
        <v>5721</v>
      </c>
      <c r="B638" t="s">
        <v>5715</v>
      </c>
      <c r="C638" t="s">
        <v>5722</v>
      </c>
      <c r="D638" t="s">
        <v>5723</v>
      </c>
      <c r="E638" t="s">
        <v>14</v>
      </c>
      <c r="F638" t="s">
        <v>3423</v>
      </c>
      <c r="G638" s="5">
        <v>25000</v>
      </c>
      <c r="H638" s="5">
        <v>1750</v>
      </c>
      <c r="I638" s="5">
        <v>35000</v>
      </c>
      <c r="J638">
        <v>0</v>
      </c>
      <c r="K638">
        <v>0</v>
      </c>
      <c r="L638" s="5">
        <v>24500</v>
      </c>
      <c r="M638" s="5">
        <v>24500</v>
      </c>
      <c r="N638" s="5">
        <v>10500</v>
      </c>
      <c r="O638" t="s">
        <v>283</v>
      </c>
      <c r="P638" s="5">
        <v>1750</v>
      </c>
      <c r="Q638" t="str">
        <f>IF(Table4[[#This Row],[Current Arrears + Debit]]&lt;=5000,"Less_than_5000","Greater_than_5000")</f>
        <v>Less_than_5000</v>
      </c>
      <c r="R638" t="str">
        <f>IF(Table4[[#This Row],[Full Balance]]=Table4[[#This Row],[Current Arrears + Debit]],"OC","Active")</f>
        <v>Active</v>
      </c>
    </row>
    <row r="639" spans="1:18" x14ac:dyDescent="0.3">
      <c r="A639" t="s">
        <v>5724</v>
      </c>
      <c r="B639" t="s">
        <v>5715</v>
      </c>
      <c r="C639" t="s">
        <v>5725</v>
      </c>
      <c r="D639" t="s">
        <v>5726</v>
      </c>
      <c r="E639" t="s">
        <v>14</v>
      </c>
      <c r="F639" t="s">
        <v>3423</v>
      </c>
      <c r="G639" s="5">
        <v>25000</v>
      </c>
      <c r="H639" s="5">
        <v>1750</v>
      </c>
      <c r="I639" s="5">
        <v>35000</v>
      </c>
      <c r="J639">
        <v>0</v>
      </c>
      <c r="K639">
        <v>0</v>
      </c>
      <c r="L639" s="5">
        <v>24500</v>
      </c>
      <c r="M639" s="5">
        <v>24500</v>
      </c>
      <c r="N639" s="5">
        <v>10500</v>
      </c>
      <c r="O639" t="s">
        <v>283</v>
      </c>
      <c r="P639" s="5">
        <v>1750</v>
      </c>
      <c r="Q639" t="str">
        <f>IF(Table4[[#This Row],[Current Arrears + Debit]]&lt;=5000,"Less_than_5000","Greater_than_5000")</f>
        <v>Less_than_5000</v>
      </c>
      <c r="R639" t="str">
        <f>IF(Table4[[#This Row],[Full Balance]]=Table4[[#This Row],[Current Arrears + Debit]],"OC","Active")</f>
        <v>Active</v>
      </c>
    </row>
    <row r="640" spans="1:18" x14ac:dyDescent="0.3">
      <c r="A640" t="s">
        <v>5727</v>
      </c>
      <c r="B640" t="s">
        <v>5715</v>
      </c>
      <c r="C640" t="s">
        <v>5728</v>
      </c>
      <c r="D640" t="s">
        <v>5729</v>
      </c>
      <c r="E640" t="s">
        <v>14</v>
      </c>
      <c r="F640" t="s">
        <v>3624</v>
      </c>
      <c r="G640" s="5">
        <v>25000</v>
      </c>
      <c r="H640" s="5">
        <v>1750</v>
      </c>
      <c r="I640" s="5">
        <v>35000</v>
      </c>
      <c r="J640">
        <v>1.31</v>
      </c>
      <c r="K640" s="5">
        <v>2300</v>
      </c>
      <c r="L640" s="5">
        <v>24500</v>
      </c>
      <c r="M640" s="5">
        <v>22200</v>
      </c>
      <c r="N640" s="5">
        <v>12800</v>
      </c>
      <c r="O640" t="s">
        <v>2583</v>
      </c>
      <c r="P640" s="5">
        <v>1650</v>
      </c>
      <c r="Q640" t="str">
        <f>IF(Table4[[#This Row],[Current Arrears + Debit]]&lt;=5000,"Less_than_5000","Greater_than_5000")</f>
        <v>Less_than_5000</v>
      </c>
      <c r="R640" t="str">
        <f>IF(Table4[[#This Row],[Full Balance]]=Table4[[#This Row],[Current Arrears + Debit]],"OC","Active")</f>
        <v>Active</v>
      </c>
    </row>
    <row r="641" spans="1:18" x14ac:dyDescent="0.3">
      <c r="A641" t="s">
        <v>5730</v>
      </c>
      <c r="B641" t="s">
        <v>3370</v>
      </c>
      <c r="C641" t="s">
        <v>5731</v>
      </c>
      <c r="D641" t="s">
        <v>5732</v>
      </c>
      <c r="E641" t="s">
        <v>24</v>
      </c>
      <c r="F641" t="s">
        <v>2864</v>
      </c>
      <c r="G641" s="5">
        <v>30000</v>
      </c>
      <c r="H641" s="5">
        <v>2100</v>
      </c>
      <c r="I641" s="5">
        <v>42000</v>
      </c>
      <c r="J641">
        <v>0</v>
      </c>
      <c r="K641">
        <v>0</v>
      </c>
      <c r="L641" s="5">
        <v>33600</v>
      </c>
      <c r="M641" s="5">
        <v>33600</v>
      </c>
      <c r="N641" s="5">
        <v>8400</v>
      </c>
      <c r="O641" t="s">
        <v>1142</v>
      </c>
      <c r="P641" s="5">
        <v>2100</v>
      </c>
      <c r="Q641" t="str">
        <f>IF(Table4[[#This Row],[Current Arrears + Debit]]&lt;=5000,"Less_than_5000","Greater_than_5000")</f>
        <v>Less_than_5000</v>
      </c>
      <c r="R641" t="str">
        <f>IF(Table4[[#This Row],[Full Balance]]=Table4[[#This Row],[Current Arrears + Debit]],"OC","Active")</f>
        <v>Active</v>
      </c>
    </row>
    <row r="642" spans="1:18" x14ac:dyDescent="0.3">
      <c r="A642" t="s">
        <v>5733</v>
      </c>
      <c r="B642" t="s">
        <v>3400</v>
      </c>
      <c r="C642" t="s">
        <v>5734</v>
      </c>
      <c r="D642" t="s">
        <v>5735</v>
      </c>
      <c r="E642" t="s">
        <v>29</v>
      </c>
      <c r="F642" t="s">
        <v>3730</v>
      </c>
      <c r="G642" s="5">
        <v>40000</v>
      </c>
      <c r="H642" s="5">
        <v>2800</v>
      </c>
      <c r="I642" s="5">
        <v>56000</v>
      </c>
      <c r="J642">
        <v>2</v>
      </c>
      <c r="K642" s="5">
        <v>5600</v>
      </c>
      <c r="L642" s="5">
        <v>42000</v>
      </c>
      <c r="M642" s="5">
        <v>36400</v>
      </c>
      <c r="N642" s="5">
        <v>19600</v>
      </c>
      <c r="O642" t="s">
        <v>977</v>
      </c>
      <c r="P642" s="5">
        <v>2800</v>
      </c>
      <c r="Q642" t="str">
        <f>IF(Table4[[#This Row],[Current Arrears + Debit]]&lt;=5000,"Less_than_5000","Greater_than_5000")</f>
        <v>Greater_than_5000</v>
      </c>
      <c r="R642" t="str">
        <f>IF(Table4[[#This Row],[Full Balance]]=Table4[[#This Row],[Current Arrears + Debit]],"OC","Active")</f>
        <v>Active</v>
      </c>
    </row>
    <row r="643" spans="1:18" x14ac:dyDescent="0.3">
      <c r="A643" t="s">
        <v>5736</v>
      </c>
      <c r="B643" t="s">
        <v>2067</v>
      </c>
      <c r="C643" t="s">
        <v>5737</v>
      </c>
      <c r="D643" t="s">
        <v>5738</v>
      </c>
      <c r="E643" t="s">
        <v>41</v>
      </c>
      <c r="F643" t="s">
        <v>3423</v>
      </c>
      <c r="G643" s="5">
        <v>25000</v>
      </c>
      <c r="H643" s="5">
        <v>1750</v>
      </c>
      <c r="I643" s="5">
        <v>35000</v>
      </c>
      <c r="J643">
        <v>1.91</v>
      </c>
      <c r="K643" s="5">
        <v>3350</v>
      </c>
      <c r="L643" s="5">
        <v>24500</v>
      </c>
      <c r="M643" s="5">
        <v>21150</v>
      </c>
      <c r="N643" s="5">
        <v>13850</v>
      </c>
      <c r="O643" t="s">
        <v>2227</v>
      </c>
      <c r="P643">
        <v>500</v>
      </c>
      <c r="Q643" t="str">
        <f>IF(Table4[[#This Row],[Current Arrears + Debit]]&lt;=5000,"Less_than_5000","Greater_than_5000")</f>
        <v>Less_than_5000</v>
      </c>
      <c r="R643" t="str">
        <f>IF(Table4[[#This Row],[Full Balance]]=Table4[[#This Row],[Current Arrears + Debit]],"OC","Active")</f>
        <v>Active</v>
      </c>
    </row>
    <row r="644" spans="1:18" x14ac:dyDescent="0.3">
      <c r="A644" t="s">
        <v>5739</v>
      </c>
      <c r="B644" t="s">
        <v>5740</v>
      </c>
      <c r="C644" t="s">
        <v>5741</v>
      </c>
      <c r="D644" t="s">
        <v>5742</v>
      </c>
      <c r="E644" t="s">
        <v>26</v>
      </c>
      <c r="F644" t="s">
        <v>5743</v>
      </c>
      <c r="G644" s="5">
        <v>25000</v>
      </c>
      <c r="H644" s="5">
        <v>1750</v>
      </c>
      <c r="I644" s="5">
        <v>35000</v>
      </c>
      <c r="J644">
        <v>-2.57</v>
      </c>
      <c r="K644" s="5">
        <v>-4500</v>
      </c>
      <c r="L644" s="5">
        <v>26250</v>
      </c>
      <c r="M644" s="5">
        <v>30750</v>
      </c>
      <c r="N644" s="5">
        <v>4250</v>
      </c>
      <c r="O644" t="s">
        <v>1142</v>
      </c>
      <c r="P644" s="5">
        <v>2000</v>
      </c>
      <c r="Q644" t="str">
        <f>IF(Table4[[#This Row],[Current Arrears + Debit]]&lt;=5000,"Less_than_5000","Greater_than_5000")</f>
        <v>Less_than_5000</v>
      </c>
      <c r="R644" t="str">
        <f>IF(Table4[[#This Row],[Full Balance]]=Table4[[#This Row],[Current Arrears + Debit]],"OC","Active")</f>
        <v>Active</v>
      </c>
    </row>
    <row r="645" spans="1:18" x14ac:dyDescent="0.3">
      <c r="A645" t="s">
        <v>5744</v>
      </c>
      <c r="B645" t="s">
        <v>5745</v>
      </c>
      <c r="C645" t="s">
        <v>5746</v>
      </c>
      <c r="D645" t="s">
        <v>5747</v>
      </c>
      <c r="E645" t="s">
        <v>20</v>
      </c>
      <c r="F645" t="s">
        <v>3116</v>
      </c>
      <c r="G645" s="5">
        <v>20000</v>
      </c>
      <c r="H645" s="5">
        <v>1625</v>
      </c>
      <c r="I645" s="5">
        <v>26000</v>
      </c>
      <c r="J645">
        <v>-0.2</v>
      </c>
      <c r="K645">
        <v>-325</v>
      </c>
      <c r="L645" s="5">
        <v>24375</v>
      </c>
      <c r="M645" s="5">
        <v>24700</v>
      </c>
      <c r="N645" s="5">
        <v>1300</v>
      </c>
      <c r="O645" t="s">
        <v>977</v>
      </c>
      <c r="P645" s="5">
        <v>1500</v>
      </c>
      <c r="Q645" t="str">
        <f>IF(Table4[[#This Row],[Current Arrears + Debit]]&lt;=5000,"Less_than_5000","Greater_than_5000")</f>
        <v>Less_than_5000</v>
      </c>
      <c r="R645" t="str">
        <f>IF(Table4[[#This Row],[Full Balance]]=Table4[[#This Row],[Current Arrears + Debit]],"OC","Active")</f>
        <v>Active</v>
      </c>
    </row>
    <row r="646" spans="1:18" x14ac:dyDescent="0.3">
      <c r="A646" t="s">
        <v>5748</v>
      </c>
      <c r="B646" t="s">
        <v>2067</v>
      </c>
      <c r="C646" t="s">
        <v>5749</v>
      </c>
      <c r="D646" t="s">
        <v>5750</v>
      </c>
      <c r="E646" t="s">
        <v>41</v>
      </c>
      <c r="F646" t="s">
        <v>5408</v>
      </c>
      <c r="G646" s="5">
        <v>30000</v>
      </c>
      <c r="H646" s="5">
        <v>2100</v>
      </c>
      <c r="I646" s="5">
        <v>42000</v>
      </c>
      <c r="J646">
        <v>0.64</v>
      </c>
      <c r="K646" s="5">
        <v>1350</v>
      </c>
      <c r="L646" s="5">
        <v>29400</v>
      </c>
      <c r="M646" s="5">
        <v>28050</v>
      </c>
      <c r="N646" s="5">
        <v>13950</v>
      </c>
      <c r="O646" t="s">
        <v>1737</v>
      </c>
      <c r="P646" s="5">
        <v>2100</v>
      </c>
      <c r="Q646" t="str">
        <f>IF(Table4[[#This Row],[Current Arrears + Debit]]&lt;=5000,"Less_than_5000","Greater_than_5000")</f>
        <v>Less_than_5000</v>
      </c>
      <c r="R646" t="str">
        <f>IF(Table4[[#This Row],[Full Balance]]=Table4[[#This Row],[Current Arrears + Debit]],"OC","Active")</f>
        <v>Active</v>
      </c>
    </row>
    <row r="647" spans="1:18" x14ac:dyDescent="0.3">
      <c r="A647" t="s">
        <v>5751</v>
      </c>
      <c r="B647" t="s">
        <v>5752</v>
      </c>
      <c r="C647" t="s">
        <v>5753</v>
      </c>
      <c r="D647" t="s">
        <v>5754</v>
      </c>
      <c r="E647" t="s">
        <v>21</v>
      </c>
      <c r="F647" t="s">
        <v>3116</v>
      </c>
      <c r="G647" s="5">
        <v>20000</v>
      </c>
      <c r="H647" s="5">
        <v>1625</v>
      </c>
      <c r="I647" s="5">
        <v>26000</v>
      </c>
      <c r="J647">
        <v>0.45</v>
      </c>
      <c r="K647">
        <v>725</v>
      </c>
      <c r="L647" s="5">
        <v>24375</v>
      </c>
      <c r="M647" s="5">
        <v>23650</v>
      </c>
      <c r="N647" s="5">
        <v>2350</v>
      </c>
      <c r="O647" t="s">
        <v>283</v>
      </c>
      <c r="P647" s="5">
        <v>1650</v>
      </c>
      <c r="Q647" t="str">
        <f>IF(Table4[[#This Row],[Current Arrears + Debit]]&lt;=5000,"Less_than_5000","Greater_than_5000")</f>
        <v>Less_than_5000</v>
      </c>
      <c r="R647" t="str">
        <f>IF(Table4[[#This Row],[Full Balance]]=Table4[[#This Row],[Current Arrears + Debit]],"OC","Active")</f>
        <v>Active</v>
      </c>
    </row>
    <row r="648" spans="1:18" x14ac:dyDescent="0.3">
      <c r="A648" t="s">
        <v>5755</v>
      </c>
      <c r="B648" t="s">
        <v>5756</v>
      </c>
      <c r="C648" t="s">
        <v>5757</v>
      </c>
      <c r="D648" t="s">
        <v>5758</v>
      </c>
      <c r="E648" t="s">
        <v>24</v>
      </c>
      <c r="F648" t="s">
        <v>3730</v>
      </c>
      <c r="G648" s="5">
        <v>35000</v>
      </c>
      <c r="H648" s="5">
        <v>2450</v>
      </c>
      <c r="I648" s="5">
        <v>49000</v>
      </c>
      <c r="J648">
        <v>-0.31</v>
      </c>
      <c r="K648">
        <v>-750</v>
      </c>
      <c r="L648" s="5">
        <v>36750</v>
      </c>
      <c r="M648" s="5">
        <v>37500</v>
      </c>
      <c r="N648" s="5">
        <v>11500</v>
      </c>
      <c r="O648" t="s">
        <v>866</v>
      </c>
      <c r="P648" s="5">
        <v>2500</v>
      </c>
      <c r="Q648" t="str">
        <f>IF(Table4[[#This Row],[Current Arrears + Debit]]&lt;=5000,"Less_than_5000","Greater_than_5000")</f>
        <v>Less_than_5000</v>
      </c>
      <c r="R648" t="str">
        <f>IF(Table4[[#This Row],[Full Balance]]=Table4[[#This Row],[Current Arrears + Debit]],"OC","Active")</f>
        <v>Active</v>
      </c>
    </row>
    <row r="649" spans="1:18" x14ac:dyDescent="0.3">
      <c r="A649" t="s">
        <v>5759</v>
      </c>
      <c r="B649" t="s">
        <v>3370</v>
      </c>
      <c r="C649" t="s">
        <v>5760</v>
      </c>
      <c r="D649" t="s">
        <v>5761</v>
      </c>
      <c r="E649" t="s">
        <v>24</v>
      </c>
      <c r="F649" t="s">
        <v>3730</v>
      </c>
      <c r="G649" s="5">
        <v>30000</v>
      </c>
      <c r="H649" s="5">
        <v>2100</v>
      </c>
      <c r="I649" s="5">
        <v>42000</v>
      </c>
      <c r="J649">
        <v>-0.48</v>
      </c>
      <c r="K649" s="5">
        <v>-1000</v>
      </c>
      <c r="L649" s="5">
        <v>31500</v>
      </c>
      <c r="M649" s="5">
        <v>32500</v>
      </c>
      <c r="N649" s="5">
        <v>9500</v>
      </c>
      <c r="O649" t="s">
        <v>866</v>
      </c>
      <c r="P649" s="5">
        <v>1000</v>
      </c>
      <c r="Q649" t="str">
        <f>IF(Table4[[#This Row],[Current Arrears + Debit]]&lt;=5000,"Less_than_5000","Greater_than_5000")</f>
        <v>Less_than_5000</v>
      </c>
      <c r="R649" t="str">
        <f>IF(Table4[[#This Row],[Full Balance]]=Table4[[#This Row],[Current Arrears + Debit]],"OC","Active")</f>
        <v>Active</v>
      </c>
    </row>
    <row r="650" spans="1:18" x14ac:dyDescent="0.3">
      <c r="A650" t="s">
        <v>5762</v>
      </c>
      <c r="B650" t="s">
        <v>3370</v>
      </c>
      <c r="C650" t="s">
        <v>5763</v>
      </c>
      <c r="D650" t="s">
        <v>5764</v>
      </c>
      <c r="E650" t="s">
        <v>24</v>
      </c>
      <c r="F650" t="s">
        <v>3730</v>
      </c>
      <c r="G650" s="5">
        <v>25000</v>
      </c>
      <c r="H650" s="5">
        <v>1750</v>
      </c>
      <c r="I650" s="5">
        <v>35000</v>
      </c>
      <c r="J650">
        <v>-0.63</v>
      </c>
      <c r="K650" s="5">
        <v>-1100</v>
      </c>
      <c r="L650" s="5">
        <v>26250</v>
      </c>
      <c r="M650" s="5">
        <v>27350</v>
      </c>
      <c r="N650" s="5">
        <v>7650</v>
      </c>
      <c r="O650" t="s">
        <v>866</v>
      </c>
      <c r="P650" s="5">
        <v>1000</v>
      </c>
      <c r="Q650" t="str">
        <f>IF(Table4[[#This Row],[Current Arrears + Debit]]&lt;=5000,"Less_than_5000","Greater_than_5000")</f>
        <v>Less_than_5000</v>
      </c>
      <c r="R650" t="str">
        <f>IF(Table4[[#This Row],[Full Balance]]=Table4[[#This Row],[Current Arrears + Debit]],"OC","Active")</f>
        <v>Active</v>
      </c>
    </row>
    <row r="651" spans="1:18" x14ac:dyDescent="0.3">
      <c r="A651" t="s">
        <v>5765</v>
      </c>
      <c r="B651" t="s">
        <v>5766</v>
      </c>
      <c r="C651" t="s">
        <v>5767</v>
      </c>
      <c r="D651" t="s">
        <v>5768</v>
      </c>
      <c r="E651" t="s">
        <v>20</v>
      </c>
      <c r="F651" t="s">
        <v>3730</v>
      </c>
      <c r="G651" s="5">
        <v>35000</v>
      </c>
      <c r="H651" s="5">
        <v>2450</v>
      </c>
      <c r="I651" s="5">
        <v>49000</v>
      </c>
      <c r="J651">
        <v>0.12</v>
      </c>
      <c r="K651">
        <v>300</v>
      </c>
      <c r="L651" s="5">
        <v>36750</v>
      </c>
      <c r="M651" s="5">
        <v>36450</v>
      </c>
      <c r="N651" s="5">
        <v>12550</v>
      </c>
      <c r="O651" t="s">
        <v>2583</v>
      </c>
      <c r="P651" s="5">
        <v>1000</v>
      </c>
      <c r="Q651" t="str">
        <f>IF(Table4[[#This Row],[Current Arrears + Debit]]&lt;=5000,"Less_than_5000","Greater_than_5000")</f>
        <v>Less_than_5000</v>
      </c>
      <c r="R651" t="str">
        <f>IF(Table4[[#This Row],[Full Balance]]=Table4[[#This Row],[Current Arrears + Debit]],"OC","Active")</f>
        <v>Active</v>
      </c>
    </row>
    <row r="652" spans="1:18" x14ac:dyDescent="0.3">
      <c r="A652" t="s">
        <v>5769</v>
      </c>
      <c r="B652" t="s">
        <v>5770</v>
      </c>
      <c r="C652" t="s">
        <v>5771</v>
      </c>
      <c r="D652" t="s">
        <v>5772</v>
      </c>
      <c r="E652" t="s">
        <v>20</v>
      </c>
      <c r="F652" t="s">
        <v>3730</v>
      </c>
      <c r="G652" s="5">
        <v>30000</v>
      </c>
      <c r="H652" s="5">
        <v>2100</v>
      </c>
      <c r="I652" s="5">
        <v>42000</v>
      </c>
      <c r="J652">
        <v>1.69</v>
      </c>
      <c r="K652" s="5">
        <v>3550</v>
      </c>
      <c r="L652" s="5">
        <v>31500</v>
      </c>
      <c r="M652" s="5">
        <v>27950</v>
      </c>
      <c r="N652" s="5">
        <v>14050</v>
      </c>
      <c r="O652" t="s">
        <v>866</v>
      </c>
      <c r="P652" s="5">
        <v>2100</v>
      </c>
      <c r="Q652" t="str">
        <f>IF(Table4[[#This Row],[Current Arrears + Debit]]&lt;=5000,"Less_than_5000","Greater_than_5000")</f>
        <v>Less_than_5000</v>
      </c>
      <c r="R652" t="str">
        <f>IF(Table4[[#This Row],[Full Balance]]=Table4[[#This Row],[Current Arrears + Debit]],"OC","Active")</f>
        <v>Active</v>
      </c>
    </row>
    <row r="653" spans="1:18" x14ac:dyDescent="0.3">
      <c r="A653" t="s">
        <v>5773</v>
      </c>
      <c r="B653" t="s">
        <v>5770</v>
      </c>
      <c r="C653" t="s">
        <v>5774</v>
      </c>
      <c r="D653" t="s">
        <v>5775</v>
      </c>
      <c r="E653" t="s">
        <v>20</v>
      </c>
      <c r="F653" t="s">
        <v>3730</v>
      </c>
      <c r="G653" s="5">
        <v>30000</v>
      </c>
      <c r="H653" s="5">
        <v>2100</v>
      </c>
      <c r="I653" s="5">
        <v>42000</v>
      </c>
      <c r="J653">
        <v>0.62</v>
      </c>
      <c r="K653" s="5">
        <v>1300</v>
      </c>
      <c r="L653" s="5">
        <v>31500</v>
      </c>
      <c r="M653" s="5">
        <v>30200</v>
      </c>
      <c r="N653" s="5">
        <v>11800</v>
      </c>
      <c r="O653" t="s">
        <v>866</v>
      </c>
      <c r="P653" s="5">
        <v>2100</v>
      </c>
      <c r="Q653" t="str">
        <f>IF(Table4[[#This Row],[Current Arrears + Debit]]&lt;=5000,"Less_than_5000","Greater_than_5000")</f>
        <v>Less_than_5000</v>
      </c>
      <c r="R653" t="str">
        <f>IF(Table4[[#This Row],[Full Balance]]=Table4[[#This Row],[Current Arrears + Debit]],"OC","Active")</f>
        <v>Active</v>
      </c>
    </row>
    <row r="654" spans="1:18" x14ac:dyDescent="0.3">
      <c r="A654" t="s">
        <v>5776</v>
      </c>
      <c r="B654" t="s">
        <v>3370</v>
      </c>
      <c r="C654" t="s">
        <v>5777</v>
      </c>
      <c r="D654" t="s">
        <v>5778</v>
      </c>
      <c r="E654" t="s">
        <v>24</v>
      </c>
      <c r="F654" t="s">
        <v>5743</v>
      </c>
      <c r="G654" s="5">
        <v>25000</v>
      </c>
      <c r="H654" s="5">
        <v>1750</v>
      </c>
      <c r="I654" s="5">
        <v>35000</v>
      </c>
      <c r="J654">
        <v>-1</v>
      </c>
      <c r="K654" s="5">
        <v>-1750</v>
      </c>
      <c r="L654" s="5">
        <v>26250</v>
      </c>
      <c r="M654" s="5">
        <v>28000</v>
      </c>
      <c r="N654" s="5">
        <v>7000</v>
      </c>
      <c r="O654" t="s">
        <v>866</v>
      </c>
      <c r="P654" s="5">
        <v>1750</v>
      </c>
      <c r="Q654" t="str">
        <f>IF(Table4[[#This Row],[Current Arrears + Debit]]&lt;=5000,"Less_than_5000","Greater_than_5000")</f>
        <v>Less_than_5000</v>
      </c>
      <c r="R654" t="str">
        <f>IF(Table4[[#This Row],[Full Balance]]=Table4[[#This Row],[Current Arrears + Debit]],"OC","Active")</f>
        <v>Active</v>
      </c>
    </row>
    <row r="655" spans="1:18" x14ac:dyDescent="0.3">
      <c r="A655" t="s">
        <v>5779</v>
      </c>
      <c r="B655" t="s">
        <v>2333</v>
      </c>
      <c r="C655" t="s">
        <v>5780</v>
      </c>
      <c r="D655" t="s">
        <v>5781</v>
      </c>
      <c r="E655" t="s">
        <v>14</v>
      </c>
      <c r="F655" t="s">
        <v>5408</v>
      </c>
      <c r="G655" s="5">
        <v>30000</v>
      </c>
      <c r="H655" s="5">
        <v>2100</v>
      </c>
      <c r="I655" s="5">
        <v>42000</v>
      </c>
      <c r="J655">
        <v>0</v>
      </c>
      <c r="K655">
        <v>0</v>
      </c>
      <c r="L655" s="5">
        <v>29400</v>
      </c>
      <c r="M655" s="5">
        <v>29400</v>
      </c>
      <c r="N655" s="5">
        <v>12600</v>
      </c>
      <c r="O655" t="s">
        <v>283</v>
      </c>
      <c r="P655" s="5">
        <v>2100</v>
      </c>
      <c r="Q655" t="str">
        <f>IF(Table4[[#This Row],[Current Arrears + Debit]]&lt;=5000,"Less_than_5000","Greater_than_5000")</f>
        <v>Less_than_5000</v>
      </c>
      <c r="R655" t="str">
        <f>IF(Table4[[#This Row],[Full Balance]]=Table4[[#This Row],[Current Arrears + Debit]],"OC","Active")</f>
        <v>Active</v>
      </c>
    </row>
    <row r="656" spans="1:18" x14ac:dyDescent="0.3">
      <c r="A656" t="s">
        <v>5782</v>
      </c>
      <c r="B656" t="s">
        <v>2333</v>
      </c>
      <c r="C656" t="s">
        <v>5783</v>
      </c>
      <c r="D656" t="s">
        <v>5784</v>
      </c>
      <c r="E656" t="s">
        <v>14</v>
      </c>
      <c r="F656" t="s">
        <v>5785</v>
      </c>
      <c r="G656" s="5">
        <v>30000</v>
      </c>
      <c r="H656" s="5">
        <v>2100</v>
      </c>
      <c r="I656" s="5">
        <v>42000</v>
      </c>
      <c r="J656">
        <v>1.9</v>
      </c>
      <c r="K656" s="5">
        <v>4000</v>
      </c>
      <c r="L656" s="5">
        <v>29400</v>
      </c>
      <c r="M656" s="5">
        <v>25400</v>
      </c>
      <c r="N656" s="5">
        <v>16600</v>
      </c>
      <c r="O656" t="s">
        <v>1142</v>
      </c>
      <c r="P656" s="5">
        <v>2100</v>
      </c>
      <c r="Q656" t="str">
        <f>IF(Table4[[#This Row],[Current Arrears + Debit]]&lt;=5000,"Less_than_5000","Greater_than_5000")</f>
        <v>Less_than_5000</v>
      </c>
      <c r="R656" t="str">
        <f>IF(Table4[[#This Row],[Full Balance]]=Table4[[#This Row],[Current Arrears + Debit]],"OC","Active")</f>
        <v>Active</v>
      </c>
    </row>
    <row r="657" spans="1:18" x14ac:dyDescent="0.3">
      <c r="A657" t="s">
        <v>5786</v>
      </c>
      <c r="B657" t="s">
        <v>2333</v>
      </c>
      <c r="C657" t="s">
        <v>5787</v>
      </c>
      <c r="D657" t="s">
        <v>5788</v>
      </c>
      <c r="E657" t="s">
        <v>14</v>
      </c>
      <c r="F657" t="s">
        <v>5785</v>
      </c>
      <c r="G657" s="5">
        <v>30000</v>
      </c>
      <c r="H657" s="5">
        <v>2100</v>
      </c>
      <c r="I657" s="5">
        <v>42000</v>
      </c>
      <c r="J657">
        <v>0</v>
      </c>
      <c r="K657">
        <v>0</v>
      </c>
      <c r="L657" s="5">
        <v>29400</v>
      </c>
      <c r="M657" s="5">
        <v>29400</v>
      </c>
      <c r="N657" s="5">
        <v>12600</v>
      </c>
      <c r="O657" t="s">
        <v>1142</v>
      </c>
      <c r="P657" s="5">
        <v>2100</v>
      </c>
      <c r="Q657" t="str">
        <f>IF(Table4[[#This Row],[Current Arrears + Debit]]&lt;=5000,"Less_than_5000","Greater_than_5000")</f>
        <v>Less_than_5000</v>
      </c>
      <c r="R657" t="str">
        <f>IF(Table4[[#This Row],[Full Balance]]=Table4[[#This Row],[Current Arrears + Debit]],"OC","Active")</f>
        <v>Active</v>
      </c>
    </row>
    <row r="658" spans="1:18" x14ac:dyDescent="0.3">
      <c r="A658" t="s">
        <v>5789</v>
      </c>
      <c r="B658" t="s">
        <v>2333</v>
      </c>
      <c r="C658" t="s">
        <v>5790</v>
      </c>
      <c r="D658" t="s">
        <v>5791</v>
      </c>
      <c r="E658" t="s">
        <v>14</v>
      </c>
      <c r="F658" t="s">
        <v>5408</v>
      </c>
      <c r="G658" s="5">
        <v>30000</v>
      </c>
      <c r="H658" s="5">
        <v>2100</v>
      </c>
      <c r="I658" s="5">
        <v>42000</v>
      </c>
      <c r="J658">
        <v>0</v>
      </c>
      <c r="K658">
        <v>0</v>
      </c>
      <c r="L658" s="5">
        <v>29400</v>
      </c>
      <c r="M658" s="5">
        <v>29400</v>
      </c>
      <c r="N658" s="5">
        <v>12600</v>
      </c>
      <c r="O658" t="s">
        <v>2583</v>
      </c>
      <c r="P658" s="5">
        <v>2100</v>
      </c>
      <c r="Q658" t="str">
        <f>IF(Table4[[#This Row],[Current Arrears + Debit]]&lt;=5000,"Less_than_5000","Greater_than_5000")</f>
        <v>Less_than_5000</v>
      </c>
      <c r="R658" t="str">
        <f>IF(Table4[[#This Row],[Full Balance]]=Table4[[#This Row],[Current Arrears + Debit]],"OC","Active")</f>
        <v>Active</v>
      </c>
    </row>
    <row r="659" spans="1:18" x14ac:dyDescent="0.3">
      <c r="A659" t="s">
        <v>5792</v>
      </c>
      <c r="B659" t="s">
        <v>5410</v>
      </c>
      <c r="C659" t="s">
        <v>5793</v>
      </c>
      <c r="D659" t="s">
        <v>5794</v>
      </c>
      <c r="E659" t="s">
        <v>29</v>
      </c>
      <c r="F659" t="s">
        <v>5743</v>
      </c>
      <c r="G659" s="5">
        <v>25000</v>
      </c>
      <c r="H659" s="5">
        <v>1750</v>
      </c>
      <c r="I659" s="5">
        <v>35000</v>
      </c>
      <c r="J659">
        <v>1</v>
      </c>
      <c r="K659" s="5">
        <v>1750</v>
      </c>
      <c r="L659" s="5">
        <v>26250</v>
      </c>
      <c r="M659" s="5">
        <v>24500</v>
      </c>
      <c r="N659" s="5">
        <v>10500</v>
      </c>
      <c r="O659" t="s">
        <v>839</v>
      </c>
      <c r="P659" s="5">
        <v>1750</v>
      </c>
      <c r="Q659" t="str">
        <f>IF(Table4[[#This Row],[Current Arrears + Debit]]&lt;=5000,"Less_than_5000","Greater_than_5000")</f>
        <v>Less_than_5000</v>
      </c>
      <c r="R659" t="str">
        <f>IF(Table4[[#This Row],[Full Balance]]=Table4[[#This Row],[Current Arrears + Debit]],"OC","Active")</f>
        <v>Active</v>
      </c>
    </row>
    <row r="660" spans="1:18" x14ac:dyDescent="0.3">
      <c r="A660" t="s">
        <v>5795</v>
      </c>
      <c r="B660" t="s">
        <v>5410</v>
      </c>
      <c r="C660" t="s">
        <v>5796</v>
      </c>
      <c r="D660" t="s">
        <v>5797</v>
      </c>
      <c r="E660" t="s">
        <v>29</v>
      </c>
      <c r="F660" t="s">
        <v>5743</v>
      </c>
      <c r="G660" s="5">
        <v>25000</v>
      </c>
      <c r="H660" s="5">
        <v>1750</v>
      </c>
      <c r="I660" s="5">
        <v>35000</v>
      </c>
      <c r="J660">
        <v>14</v>
      </c>
      <c r="K660" s="5">
        <v>24500</v>
      </c>
      <c r="L660" s="5">
        <v>26250</v>
      </c>
      <c r="M660" s="5">
        <v>1750</v>
      </c>
      <c r="N660" s="5">
        <v>33250</v>
      </c>
      <c r="O660" t="s">
        <v>3624</v>
      </c>
      <c r="P660" s="5">
        <v>1750</v>
      </c>
      <c r="Q660" t="str">
        <f>IF(Table4[[#This Row],[Current Arrears + Debit]]&lt;=5000,"Less_than_5000","Greater_than_5000")</f>
        <v>Greater_than_5000</v>
      </c>
      <c r="R660" t="str">
        <f>IF(Table4[[#This Row],[Full Balance]]=Table4[[#This Row],[Current Arrears + Debit]],"OC","Active")</f>
        <v>Active</v>
      </c>
    </row>
    <row r="661" spans="1:18" x14ac:dyDescent="0.3">
      <c r="A661" t="s">
        <v>5798</v>
      </c>
      <c r="B661" t="s">
        <v>5410</v>
      </c>
      <c r="C661" t="s">
        <v>5799</v>
      </c>
      <c r="D661" t="s">
        <v>5800</v>
      </c>
      <c r="E661" t="s">
        <v>29</v>
      </c>
      <c r="F661" t="s">
        <v>5743</v>
      </c>
      <c r="G661" s="5">
        <v>25000</v>
      </c>
      <c r="H661" s="5">
        <v>1750</v>
      </c>
      <c r="I661" s="5">
        <v>35000</v>
      </c>
      <c r="J661">
        <v>-0.01</v>
      </c>
      <c r="K661">
        <v>-10</v>
      </c>
      <c r="L661" s="5">
        <v>26250</v>
      </c>
      <c r="M661" s="5">
        <v>26260</v>
      </c>
      <c r="N661" s="5">
        <v>8740</v>
      </c>
      <c r="O661" t="s">
        <v>2583</v>
      </c>
      <c r="P661" s="5">
        <v>1750</v>
      </c>
      <c r="Q661" t="str">
        <f>IF(Table4[[#This Row],[Current Arrears + Debit]]&lt;=5000,"Less_than_5000","Greater_than_5000")</f>
        <v>Less_than_5000</v>
      </c>
      <c r="R661" t="str">
        <f>IF(Table4[[#This Row],[Full Balance]]=Table4[[#This Row],[Current Arrears + Debit]],"OC","Active")</f>
        <v>Active</v>
      </c>
    </row>
    <row r="662" spans="1:18" x14ac:dyDescent="0.3">
      <c r="A662" t="s">
        <v>5801</v>
      </c>
      <c r="B662" t="s">
        <v>2333</v>
      </c>
      <c r="C662" t="s">
        <v>5802</v>
      </c>
      <c r="D662" t="s">
        <v>5803</v>
      </c>
      <c r="E662" t="s">
        <v>14</v>
      </c>
      <c r="F662" t="s">
        <v>5408</v>
      </c>
      <c r="G662" s="5">
        <v>30000</v>
      </c>
      <c r="H662" s="5">
        <v>2100</v>
      </c>
      <c r="I662" s="5">
        <v>42000</v>
      </c>
      <c r="J662">
        <v>0</v>
      </c>
      <c r="K662">
        <v>0</v>
      </c>
      <c r="L662" s="5">
        <v>29400</v>
      </c>
      <c r="M662" s="5">
        <v>29400</v>
      </c>
      <c r="N662" s="5">
        <v>12600</v>
      </c>
      <c r="O662" t="s">
        <v>2583</v>
      </c>
      <c r="P662" s="5">
        <v>2100</v>
      </c>
      <c r="Q662" t="str">
        <f>IF(Table4[[#This Row],[Current Arrears + Debit]]&lt;=5000,"Less_than_5000","Greater_than_5000")</f>
        <v>Less_than_5000</v>
      </c>
      <c r="R662" t="str">
        <f>IF(Table4[[#This Row],[Full Balance]]=Table4[[#This Row],[Current Arrears + Debit]],"OC","Active")</f>
        <v>Active</v>
      </c>
    </row>
    <row r="663" spans="1:18" x14ac:dyDescent="0.3">
      <c r="A663" t="s">
        <v>5804</v>
      </c>
      <c r="B663" t="s">
        <v>4766</v>
      </c>
      <c r="C663" t="s">
        <v>5805</v>
      </c>
      <c r="D663" t="s">
        <v>5806</v>
      </c>
      <c r="E663" t="s">
        <v>20</v>
      </c>
      <c r="F663" t="s">
        <v>5743</v>
      </c>
      <c r="G663" s="5">
        <v>20000</v>
      </c>
      <c r="H663" s="5">
        <v>1625</v>
      </c>
      <c r="I663" s="5">
        <v>26000</v>
      </c>
      <c r="J663">
        <v>1.77</v>
      </c>
      <c r="K663" s="5">
        <v>2875</v>
      </c>
      <c r="L663" s="5">
        <v>24375</v>
      </c>
      <c r="M663" s="5">
        <v>21500</v>
      </c>
      <c r="N663" s="5">
        <v>4500</v>
      </c>
      <c r="O663" t="s">
        <v>1844</v>
      </c>
      <c r="P663" s="5">
        <v>5000</v>
      </c>
      <c r="Q663" t="str">
        <f>IF(Table4[[#This Row],[Current Arrears + Debit]]&lt;=5000,"Less_than_5000","Greater_than_5000")</f>
        <v>Less_than_5000</v>
      </c>
      <c r="R663" t="str">
        <f>IF(Table4[[#This Row],[Full Balance]]=Table4[[#This Row],[Current Arrears + Debit]],"OC","Active")</f>
        <v>Active</v>
      </c>
    </row>
    <row r="664" spans="1:18" x14ac:dyDescent="0.3">
      <c r="A664" t="s">
        <v>5807</v>
      </c>
      <c r="B664" t="s">
        <v>4766</v>
      </c>
      <c r="C664" t="s">
        <v>5808</v>
      </c>
      <c r="D664" t="s">
        <v>5809</v>
      </c>
      <c r="E664" t="s">
        <v>20</v>
      </c>
      <c r="F664" t="s">
        <v>5743</v>
      </c>
      <c r="G664" s="5">
        <v>20000</v>
      </c>
      <c r="H664" s="5">
        <v>1625</v>
      </c>
      <c r="I664" s="5">
        <v>26000</v>
      </c>
      <c r="J664">
        <v>-0.14000000000000001</v>
      </c>
      <c r="K664">
        <v>-225</v>
      </c>
      <c r="L664" s="5">
        <v>24375</v>
      </c>
      <c r="M664" s="5">
        <v>24600</v>
      </c>
      <c r="N664" s="5">
        <v>1400</v>
      </c>
      <c r="O664" t="s">
        <v>2583</v>
      </c>
      <c r="P664" s="5">
        <v>1650</v>
      </c>
      <c r="Q664" t="str">
        <f>IF(Table4[[#This Row],[Current Arrears + Debit]]&lt;=5000,"Less_than_5000","Greater_than_5000")</f>
        <v>Less_than_5000</v>
      </c>
      <c r="R664" t="str">
        <f>IF(Table4[[#This Row],[Full Balance]]=Table4[[#This Row],[Current Arrears + Debit]],"OC","Active")</f>
        <v>Active</v>
      </c>
    </row>
    <row r="665" spans="1:18" x14ac:dyDescent="0.3">
      <c r="A665" t="s">
        <v>5810</v>
      </c>
      <c r="B665" t="s">
        <v>5811</v>
      </c>
      <c r="C665" t="s">
        <v>5812</v>
      </c>
      <c r="D665" t="s">
        <v>5813</v>
      </c>
      <c r="E665" t="s">
        <v>26</v>
      </c>
      <c r="F665" t="s">
        <v>5743</v>
      </c>
      <c r="G665" s="5">
        <v>25000</v>
      </c>
      <c r="H665" s="5">
        <v>1750</v>
      </c>
      <c r="I665" s="5">
        <v>35000</v>
      </c>
      <c r="J665">
        <v>-0.14000000000000001</v>
      </c>
      <c r="K665">
        <v>-250</v>
      </c>
      <c r="L665" s="5">
        <v>26250</v>
      </c>
      <c r="M665" s="5">
        <v>26500</v>
      </c>
      <c r="N665" s="5">
        <v>8500</v>
      </c>
      <c r="O665" t="s">
        <v>866</v>
      </c>
      <c r="P665" s="5">
        <v>1750</v>
      </c>
      <c r="Q665" t="str">
        <f>IF(Table4[[#This Row],[Current Arrears + Debit]]&lt;=5000,"Less_than_5000","Greater_than_5000")</f>
        <v>Less_than_5000</v>
      </c>
      <c r="R665" t="str">
        <f>IF(Table4[[#This Row],[Full Balance]]=Table4[[#This Row],[Current Arrears + Debit]],"OC","Active")</f>
        <v>Active</v>
      </c>
    </row>
    <row r="666" spans="1:18" x14ac:dyDescent="0.3">
      <c r="A666" t="s">
        <v>5814</v>
      </c>
      <c r="B666" t="s">
        <v>5815</v>
      </c>
      <c r="C666" t="s">
        <v>5816</v>
      </c>
      <c r="D666" t="s">
        <v>5817</v>
      </c>
      <c r="E666" t="s">
        <v>39</v>
      </c>
      <c r="F666" t="s">
        <v>3116</v>
      </c>
      <c r="G666" s="5">
        <v>35000</v>
      </c>
      <c r="H666" s="5">
        <v>2450</v>
      </c>
      <c r="I666" s="5">
        <v>49000</v>
      </c>
      <c r="J666">
        <v>0.94</v>
      </c>
      <c r="K666" s="5">
        <v>2300</v>
      </c>
      <c r="L666" s="5">
        <v>36750</v>
      </c>
      <c r="M666" s="5">
        <v>34450</v>
      </c>
      <c r="N666" s="5">
        <v>14550</v>
      </c>
      <c r="O666" t="s">
        <v>2320</v>
      </c>
      <c r="P666" s="5">
        <v>2500</v>
      </c>
      <c r="Q666" t="str">
        <f>IF(Table4[[#This Row],[Current Arrears + Debit]]&lt;=5000,"Less_than_5000","Greater_than_5000")</f>
        <v>Less_than_5000</v>
      </c>
      <c r="R666" t="str">
        <f>IF(Table4[[#This Row],[Full Balance]]=Table4[[#This Row],[Current Arrears + Debit]],"OC","Active")</f>
        <v>Active</v>
      </c>
    </row>
    <row r="667" spans="1:18" x14ac:dyDescent="0.3">
      <c r="A667" t="s">
        <v>5818</v>
      </c>
      <c r="B667" t="s">
        <v>1604</v>
      </c>
      <c r="C667" t="s">
        <v>5819</v>
      </c>
      <c r="D667" t="s">
        <v>5820</v>
      </c>
      <c r="E667" t="s">
        <v>39</v>
      </c>
      <c r="F667" t="s">
        <v>3116</v>
      </c>
      <c r="G667" s="5">
        <v>35000</v>
      </c>
      <c r="H667" s="5">
        <v>2450</v>
      </c>
      <c r="I667" s="5">
        <v>49000</v>
      </c>
      <c r="J667">
        <v>0.86</v>
      </c>
      <c r="K667" s="5">
        <v>2100</v>
      </c>
      <c r="L667" s="5">
        <v>36750</v>
      </c>
      <c r="M667" s="5">
        <v>34650</v>
      </c>
      <c r="N667" s="5">
        <v>14350</v>
      </c>
      <c r="O667" t="s">
        <v>839</v>
      </c>
      <c r="P667" s="5">
        <v>2500</v>
      </c>
      <c r="Q667" t="str">
        <f>IF(Table4[[#This Row],[Current Arrears + Debit]]&lt;=5000,"Less_than_5000","Greater_than_5000")</f>
        <v>Less_than_5000</v>
      </c>
      <c r="R667" t="str">
        <f>IF(Table4[[#This Row],[Full Balance]]=Table4[[#This Row],[Current Arrears + Debit]],"OC","Active")</f>
        <v>Active</v>
      </c>
    </row>
    <row r="668" spans="1:18" x14ac:dyDescent="0.3">
      <c r="A668" t="s">
        <v>5821</v>
      </c>
      <c r="B668" t="s">
        <v>5752</v>
      </c>
      <c r="C668" t="s">
        <v>5822</v>
      </c>
      <c r="D668" t="s">
        <v>5823</v>
      </c>
      <c r="E668" t="s">
        <v>21</v>
      </c>
      <c r="F668" t="s">
        <v>3116</v>
      </c>
      <c r="G668" s="5">
        <v>25000</v>
      </c>
      <c r="H668" s="5">
        <v>1750</v>
      </c>
      <c r="I668" s="5">
        <v>35000</v>
      </c>
      <c r="J668">
        <v>13</v>
      </c>
      <c r="K668" s="5">
        <v>22750</v>
      </c>
      <c r="L668" s="5">
        <v>26250</v>
      </c>
      <c r="M668" s="5">
        <v>3500</v>
      </c>
      <c r="N668" s="5">
        <v>31500</v>
      </c>
      <c r="O668" t="s">
        <v>5824</v>
      </c>
      <c r="P668" s="5">
        <v>1750</v>
      </c>
      <c r="Q668" t="str">
        <f>IF(Table4[[#This Row],[Current Arrears + Debit]]&lt;=5000,"Less_than_5000","Greater_than_5000")</f>
        <v>Greater_than_5000</v>
      </c>
      <c r="R668" t="str">
        <f>IF(Table4[[#This Row],[Full Balance]]=Table4[[#This Row],[Current Arrears + Debit]],"OC","Active")</f>
        <v>Active</v>
      </c>
    </row>
    <row r="669" spans="1:18" x14ac:dyDescent="0.3">
      <c r="A669" t="s">
        <v>5825</v>
      </c>
      <c r="B669" t="s">
        <v>5607</v>
      </c>
      <c r="C669" t="s">
        <v>5826</v>
      </c>
      <c r="D669" t="s">
        <v>5827</v>
      </c>
      <c r="E669" t="s">
        <v>20</v>
      </c>
      <c r="F669" t="s">
        <v>3116</v>
      </c>
      <c r="G669" s="5">
        <v>30000</v>
      </c>
      <c r="H669" s="5">
        <v>2100</v>
      </c>
      <c r="I669" s="5">
        <v>42000</v>
      </c>
      <c r="J669">
        <v>5.43</v>
      </c>
      <c r="K669" s="5">
        <v>11400</v>
      </c>
      <c r="L669" s="5">
        <v>31500</v>
      </c>
      <c r="M669" s="5">
        <v>20100</v>
      </c>
      <c r="N669" s="5">
        <v>21900</v>
      </c>
      <c r="O669" t="s">
        <v>2227</v>
      </c>
      <c r="P669">
        <v>250</v>
      </c>
      <c r="Q669" t="str">
        <f>IF(Table4[[#This Row],[Current Arrears + Debit]]&lt;=5000,"Less_than_5000","Greater_than_5000")</f>
        <v>Greater_than_5000</v>
      </c>
      <c r="R669" t="str">
        <f>IF(Table4[[#This Row],[Full Balance]]=Table4[[#This Row],[Current Arrears + Debit]],"OC","Active")</f>
        <v>Active</v>
      </c>
    </row>
    <row r="670" spans="1:18" x14ac:dyDescent="0.3">
      <c r="A670" t="s">
        <v>5828</v>
      </c>
      <c r="B670" t="s">
        <v>4628</v>
      </c>
      <c r="C670" t="s">
        <v>5829</v>
      </c>
      <c r="D670" t="s">
        <v>5830</v>
      </c>
      <c r="E670" t="s">
        <v>21</v>
      </c>
      <c r="F670" t="s">
        <v>3116</v>
      </c>
      <c r="G670" s="5">
        <v>30000</v>
      </c>
      <c r="H670" s="5">
        <v>2100</v>
      </c>
      <c r="I670" s="5">
        <v>42000</v>
      </c>
      <c r="J670">
        <v>2</v>
      </c>
      <c r="K670" s="5">
        <v>4200</v>
      </c>
      <c r="L670" s="5">
        <v>31500</v>
      </c>
      <c r="M670" s="5">
        <v>27300</v>
      </c>
      <c r="N670" s="5">
        <v>14700</v>
      </c>
      <c r="O670" t="s">
        <v>2583</v>
      </c>
      <c r="P670">
        <v>400</v>
      </c>
      <c r="Q670" t="str">
        <f>IF(Table4[[#This Row],[Current Arrears + Debit]]&lt;=5000,"Less_than_5000","Greater_than_5000")</f>
        <v>Less_than_5000</v>
      </c>
      <c r="R670" t="str">
        <f>IF(Table4[[#This Row],[Full Balance]]=Table4[[#This Row],[Current Arrears + Debit]],"OC","Active")</f>
        <v>Active</v>
      </c>
    </row>
    <row r="671" spans="1:18" x14ac:dyDescent="0.3">
      <c r="A671" t="s">
        <v>5831</v>
      </c>
      <c r="B671" t="s">
        <v>2755</v>
      </c>
      <c r="C671" t="s">
        <v>5832</v>
      </c>
      <c r="D671" t="s">
        <v>5833</v>
      </c>
      <c r="E671" t="s">
        <v>20</v>
      </c>
      <c r="F671" t="s">
        <v>3116</v>
      </c>
      <c r="G671" s="5">
        <v>15000</v>
      </c>
      <c r="H671" s="5">
        <v>1219</v>
      </c>
      <c r="I671" s="5">
        <v>19500</v>
      </c>
      <c r="J671">
        <v>0.93</v>
      </c>
      <c r="K671" s="5">
        <v>1135</v>
      </c>
      <c r="L671" s="5">
        <v>18285</v>
      </c>
      <c r="M671" s="5">
        <v>17150</v>
      </c>
      <c r="N671" s="5">
        <v>2350</v>
      </c>
      <c r="O671" t="s">
        <v>283</v>
      </c>
      <c r="P671" s="5">
        <v>1000</v>
      </c>
      <c r="Q671" t="str">
        <f>IF(Table4[[#This Row],[Current Arrears + Debit]]&lt;=5000,"Less_than_5000","Greater_than_5000")</f>
        <v>Less_than_5000</v>
      </c>
      <c r="R671" t="str">
        <f>IF(Table4[[#This Row],[Full Balance]]=Table4[[#This Row],[Current Arrears + Debit]],"OC","Active")</f>
        <v>Active</v>
      </c>
    </row>
    <row r="672" spans="1:18" x14ac:dyDescent="0.3">
      <c r="A672" t="s">
        <v>5834</v>
      </c>
      <c r="B672" t="s">
        <v>2755</v>
      </c>
      <c r="C672" t="s">
        <v>5835</v>
      </c>
      <c r="D672" t="s">
        <v>5836</v>
      </c>
      <c r="E672" t="s">
        <v>20</v>
      </c>
      <c r="F672" t="s">
        <v>3116</v>
      </c>
      <c r="G672" s="5">
        <v>25000</v>
      </c>
      <c r="H672" s="5">
        <v>1750</v>
      </c>
      <c r="I672" s="5">
        <v>35000</v>
      </c>
      <c r="J672">
        <v>-1.86</v>
      </c>
      <c r="K672" s="5">
        <v>-3250</v>
      </c>
      <c r="L672" s="5">
        <v>26250</v>
      </c>
      <c r="M672" s="5">
        <v>29500</v>
      </c>
      <c r="N672" s="5">
        <v>5500</v>
      </c>
      <c r="O672" t="s">
        <v>2583</v>
      </c>
      <c r="P672" s="5">
        <v>2000</v>
      </c>
      <c r="Q672" t="str">
        <f>IF(Table4[[#This Row],[Current Arrears + Debit]]&lt;=5000,"Less_than_5000","Greater_than_5000")</f>
        <v>Less_than_5000</v>
      </c>
      <c r="R672" t="str">
        <f>IF(Table4[[#This Row],[Full Balance]]=Table4[[#This Row],[Current Arrears + Debit]],"OC","Active")</f>
        <v>Active</v>
      </c>
    </row>
    <row r="673" spans="1:18" x14ac:dyDescent="0.3">
      <c r="A673" t="s">
        <v>5837</v>
      </c>
      <c r="B673" t="s">
        <v>5603</v>
      </c>
      <c r="C673" t="s">
        <v>5838</v>
      </c>
      <c r="D673" t="s">
        <v>5839</v>
      </c>
      <c r="E673" t="s">
        <v>20</v>
      </c>
      <c r="F673" t="s">
        <v>3116</v>
      </c>
      <c r="G673" s="5">
        <v>25000</v>
      </c>
      <c r="H673" s="5">
        <v>1750</v>
      </c>
      <c r="I673" s="5">
        <v>35000</v>
      </c>
      <c r="J673">
        <v>7.83</v>
      </c>
      <c r="K673" s="5">
        <v>13700</v>
      </c>
      <c r="L673" s="5">
        <v>26250</v>
      </c>
      <c r="M673" s="5">
        <v>12550</v>
      </c>
      <c r="N673" s="5">
        <v>22450</v>
      </c>
      <c r="O673" t="s">
        <v>283</v>
      </c>
      <c r="P673" s="5">
        <v>1200</v>
      </c>
      <c r="Q673" t="str">
        <f>IF(Table4[[#This Row],[Current Arrears + Debit]]&lt;=5000,"Less_than_5000","Greater_than_5000")</f>
        <v>Greater_than_5000</v>
      </c>
      <c r="R673" t="str">
        <f>IF(Table4[[#This Row],[Full Balance]]=Table4[[#This Row],[Current Arrears + Debit]],"OC","Active")</f>
        <v>Active</v>
      </c>
    </row>
    <row r="674" spans="1:18" x14ac:dyDescent="0.3">
      <c r="A674" t="s">
        <v>5840</v>
      </c>
      <c r="B674" t="s">
        <v>4713</v>
      </c>
      <c r="C674" t="s">
        <v>5841</v>
      </c>
      <c r="D674" t="s">
        <v>5842</v>
      </c>
      <c r="E674" t="s">
        <v>20</v>
      </c>
      <c r="F674" t="s">
        <v>3116</v>
      </c>
      <c r="G674" s="5">
        <v>25000</v>
      </c>
      <c r="H674" s="5">
        <v>1750</v>
      </c>
      <c r="I674" s="5">
        <v>35000</v>
      </c>
      <c r="J674">
        <v>2.37</v>
      </c>
      <c r="K674" s="5">
        <v>4150</v>
      </c>
      <c r="L674" s="5">
        <v>26250</v>
      </c>
      <c r="M674" s="5">
        <v>22100</v>
      </c>
      <c r="N674" s="5">
        <v>12900</v>
      </c>
      <c r="O674" t="s">
        <v>2583</v>
      </c>
      <c r="P674" s="5">
        <v>2000</v>
      </c>
      <c r="Q674" t="str">
        <f>IF(Table4[[#This Row],[Current Arrears + Debit]]&lt;=5000,"Less_than_5000","Greater_than_5000")</f>
        <v>Less_than_5000</v>
      </c>
      <c r="R674" t="str">
        <f>IF(Table4[[#This Row],[Full Balance]]=Table4[[#This Row],[Current Arrears + Debit]],"OC","Active")</f>
        <v>Active</v>
      </c>
    </row>
    <row r="675" spans="1:18" x14ac:dyDescent="0.3">
      <c r="A675" t="s">
        <v>5843</v>
      </c>
      <c r="B675" t="s">
        <v>5684</v>
      </c>
      <c r="C675" t="s">
        <v>5844</v>
      </c>
      <c r="D675" t="s">
        <v>5845</v>
      </c>
      <c r="E675" t="s">
        <v>26</v>
      </c>
      <c r="F675" t="s">
        <v>3116</v>
      </c>
      <c r="G675" s="5">
        <v>30000</v>
      </c>
      <c r="H675" s="5">
        <v>2100</v>
      </c>
      <c r="I675" s="5">
        <v>42000</v>
      </c>
      <c r="J675">
        <v>0</v>
      </c>
      <c r="K675">
        <v>0</v>
      </c>
      <c r="L675" s="5">
        <v>31500</v>
      </c>
      <c r="M675" s="5">
        <v>31500</v>
      </c>
      <c r="N675" s="5">
        <v>10500</v>
      </c>
      <c r="O675" t="s">
        <v>977</v>
      </c>
      <c r="P675" s="5">
        <v>2100</v>
      </c>
      <c r="Q675" t="str">
        <f>IF(Table4[[#This Row],[Current Arrears + Debit]]&lt;=5000,"Less_than_5000","Greater_than_5000")</f>
        <v>Less_than_5000</v>
      </c>
      <c r="R675" t="str">
        <f>IF(Table4[[#This Row],[Full Balance]]=Table4[[#This Row],[Current Arrears + Debit]],"OC","Active")</f>
        <v>Active</v>
      </c>
    </row>
    <row r="676" spans="1:18" x14ac:dyDescent="0.3">
      <c r="A676" t="s">
        <v>5846</v>
      </c>
      <c r="B676" t="s">
        <v>5684</v>
      </c>
      <c r="C676" t="s">
        <v>5847</v>
      </c>
      <c r="D676" t="s">
        <v>5848</v>
      </c>
      <c r="E676" t="s">
        <v>26</v>
      </c>
      <c r="F676" t="s">
        <v>3116</v>
      </c>
      <c r="G676" s="5">
        <v>30000</v>
      </c>
      <c r="H676" s="5">
        <v>2100</v>
      </c>
      <c r="I676" s="5">
        <v>42000</v>
      </c>
      <c r="J676">
        <v>0</v>
      </c>
      <c r="K676">
        <v>0</v>
      </c>
      <c r="L676" s="5">
        <v>31500</v>
      </c>
      <c r="M676" s="5">
        <v>31500</v>
      </c>
      <c r="N676" s="5">
        <v>10500</v>
      </c>
      <c r="O676" t="s">
        <v>977</v>
      </c>
      <c r="P676" s="5">
        <v>2100</v>
      </c>
      <c r="Q676" t="str">
        <f>IF(Table4[[#This Row],[Current Arrears + Debit]]&lt;=5000,"Less_than_5000","Greater_than_5000")</f>
        <v>Less_than_5000</v>
      </c>
      <c r="R676" t="str">
        <f>IF(Table4[[#This Row],[Full Balance]]=Table4[[#This Row],[Current Arrears + Debit]],"OC","Active")</f>
        <v>Active</v>
      </c>
    </row>
    <row r="677" spans="1:18" x14ac:dyDescent="0.3">
      <c r="A677" t="s">
        <v>5849</v>
      </c>
      <c r="B677" t="s">
        <v>5850</v>
      </c>
      <c r="C677" t="s">
        <v>5851</v>
      </c>
      <c r="D677" t="s">
        <v>5852</v>
      </c>
      <c r="E677" t="s">
        <v>26</v>
      </c>
      <c r="F677" t="s">
        <v>3116</v>
      </c>
      <c r="G677" s="5">
        <v>35000</v>
      </c>
      <c r="H677" s="5">
        <v>2450</v>
      </c>
      <c r="I677" s="5">
        <v>49000</v>
      </c>
      <c r="J677">
        <v>0</v>
      </c>
      <c r="K677">
        <v>0</v>
      </c>
      <c r="L677" s="5">
        <v>36750</v>
      </c>
      <c r="M677" s="5">
        <v>36750</v>
      </c>
      <c r="N677" s="5">
        <v>12250</v>
      </c>
      <c r="O677" t="s">
        <v>977</v>
      </c>
      <c r="P677" s="5">
        <v>2450</v>
      </c>
      <c r="Q677" t="str">
        <f>IF(Table4[[#This Row],[Current Arrears + Debit]]&lt;=5000,"Less_than_5000","Greater_than_5000")</f>
        <v>Less_than_5000</v>
      </c>
      <c r="R677" t="str">
        <f>IF(Table4[[#This Row],[Full Balance]]=Table4[[#This Row],[Current Arrears + Debit]],"OC","Active")</f>
        <v>Active</v>
      </c>
    </row>
    <row r="678" spans="1:18" x14ac:dyDescent="0.3">
      <c r="A678" t="s">
        <v>5853</v>
      </c>
      <c r="B678" t="s">
        <v>5850</v>
      </c>
      <c r="C678" t="s">
        <v>5854</v>
      </c>
      <c r="D678" t="s">
        <v>5855</v>
      </c>
      <c r="E678" t="s">
        <v>26</v>
      </c>
      <c r="F678" t="s">
        <v>3116</v>
      </c>
      <c r="G678" s="5">
        <v>35000</v>
      </c>
      <c r="H678" s="5">
        <v>2450</v>
      </c>
      <c r="I678" s="5">
        <v>49000</v>
      </c>
      <c r="J678">
        <v>0</v>
      </c>
      <c r="K678">
        <v>0</v>
      </c>
      <c r="L678" s="5">
        <v>36750</v>
      </c>
      <c r="M678" s="5">
        <v>36750</v>
      </c>
      <c r="N678" s="5">
        <v>12250</v>
      </c>
      <c r="O678" t="s">
        <v>977</v>
      </c>
      <c r="P678" s="5">
        <v>2450</v>
      </c>
      <c r="Q678" t="str">
        <f>IF(Table4[[#This Row],[Current Arrears + Debit]]&lt;=5000,"Less_than_5000","Greater_than_5000")</f>
        <v>Less_than_5000</v>
      </c>
      <c r="R678" t="str">
        <f>IF(Table4[[#This Row],[Full Balance]]=Table4[[#This Row],[Current Arrears + Debit]],"OC","Active")</f>
        <v>Active</v>
      </c>
    </row>
    <row r="679" spans="1:18" x14ac:dyDescent="0.3">
      <c r="A679" t="s">
        <v>5856</v>
      </c>
      <c r="B679" t="s">
        <v>5857</v>
      </c>
      <c r="C679" t="s">
        <v>5858</v>
      </c>
      <c r="D679" t="s">
        <v>5859</v>
      </c>
      <c r="E679" t="s">
        <v>30</v>
      </c>
      <c r="F679" t="s">
        <v>5743</v>
      </c>
      <c r="G679" s="5">
        <v>25000</v>
      </c>
      <c r="H679" s="5">
        <v>1750</v>
      </c>
      <c r="I679" s="5">
        <v>35000</v>
      </c>
      <c r="J679">
        <v>-1.86</v>
      </c>
      <c r="K679" s="5">
        <v>-3250</v>
      </c>
      <c r="L679" s="5">
        <v>26250</v>
      </c>
      <c r="M679" s="5">
        <v>29500</v>
      </c>
      <c r="N679" s="5">
        <v>5500</v>
      </c>
      <c r="O679" t="s">
        <v>866</v>
      </c>
      <c r="P679" s="5">
        <v>1750</v>
      </c>
      <c r="Q679" t="str">
        <f>IF(Table4[[#This Row],[Current Arrears + Debit]]&lt;=5000,"Less_than_5000","Greater_than_5000")</f>
        <v>Less_than_5000</v>
      </c>
      <c r="R679" t="str">
        <f>IF(Table4[[#This Row],[Full Balance]]=Table4[[#This Row],[Current Arrears + Debit]],"OC","Active")</f>
        <v>Active</v>
      </c>
    </row>
    <row r="680" spans="1:18" x14ac:dyDescent="0.3">
      <c r="A680" t="s">
        <v>5860</v>
      </c>
      <c r="B680" t="s">
        <v>3842</v>
      </c>
      <c r="C680" t="s">
        <v>5861</v>
      </c>
      <c r="D680" t="s">
        <v>5862</v>
      </c>
      <c r="E680" t="s">
        <v>21</v>
      </c>
      <c r="F680" t="s">
        <v>5743</v>
      </c>
      <c r="G680" s="5">
        <v>20000</v>
      </c>
      <c r="H680" s="5">
        <v>1625</v>
      </c>
      <c r="I680" s="5">
        <v>26000</v>
      </c>
      <c r="J680">
        <v>4.22</v>
      </c>
      <c r="K680" s="5">
        <v>6850</v>
      </c>
      <c r="L680" s="5">
        <v>24375</v>
      </c>
      <c r="M680" s="5">
        <v>17525</v>
      </c>
      <c r="N680" s="5">
        <v>8475</v>
      </c>
      <c r="O680" t="s">
        <v>1142</v>
      </c>
      <c r="P680">
        <v>500</v>
      </c>
      <c r="Q680" t="str">
        <f>IF(Table4[[#This Row],[Current Arrears + Debit]]&lt;=5000,"Less_than_5000","Greater_than_5000")</f>
        <v>Greater_than_5000</v>
      </c>
      <c r="R680" t="str">
        <f>IF(Table4[[#This Row],[Full Balance]]=Table4[[#This Row],[Current Arrears + Debit]],"OC","Active")</f>
        <v>Active</v>
      </c>
    </row>
    <row r="681" spans="1:18" x14ac:dyDescent="0.3">
      <c r="A681" t="s">
        <v>5863</v>
      </c>
      <c r="B681" t="s">
        <v>3842</v>
      </c>
      <c r="C681" t="s">
        <v>5864</v>
      </c>
      <c r="D681" t="s">
        <v>5865</v>
      </c>
      <c r="E681" t="s">
        <v>21</v>
      </c>
      <c r="F681" t="s">
        <v>5743</v>
      </c>
      <c r="G681" s="5">
        <v>20000</v>
      </c>
      <c r="H681" s="5">
        <v>1625</v>
      </c>
      <c r="I681" s="5">
        <v>26000</v>
      </c>
      <c r="J681">
        <v>4.0199999999999996</v>
      </c>
      <c r="K681" s="5">
        <v>6525</v>
      </c>
      <c r="L681" s="5">
        <v>24375</v>
      </c>
      <c r="M681" s="5">
        <v>17850</v>
      </c>
      <c r="N681" s="5">
        <v>8150</v>
      </c>
      <c r="O681" t="s">
        <v>1142</v>
      </c>
      <c r="P681">
        <v>500</v>
      </c>
      <c r="Q681" t="str">
        <f>IF(Table4[[#This Row],[Current Arrears + Debit]]&lt;=5000,"Less_than_5000","Greater_than_5000")</f>
        <v>Greater_than_5000</v>
      </c>
      <c r="R681" t="str">
        <f>IF(Table4[[#This Row],[Full Balance]]=Table4[[#This Row],[Current Arrears + Debit]],"OC","Active")</f>
        <v>Active</v>
      </c>
    </row>
    <row r="682" spans="1:18" x14ac:dyDescent="0.3">
      <c r="A682" t="s">
        <v>5866</v>
      </c>
      <c r="B682" t="s">
        <v>5410</v>
      </c>
      <c r="C682" t="s">
        <v>5867</v>
      </c>
      <c r="D682" t="s">
        <v>5868</v>
      </c>
      <c r="E682" t="s">
        <v>29</v>
      </c>
      <c r="F682" t="s">
        <v>5743</v>
      </c>
      <c r="G682" s="5">
        <v>25000</v>
      </c>
      <c r="H682" s="5">
        <v>1750</v>
      </c>
      <c r="I682" s="5">
        <v>35000</v>
      </c>
      <c r="J682">
        <v>0</v>
      </c>
      <c r="K682">
        <v>0</v>
      </c>
      <c r="L682" s="5">
        <v>26250</v>
      </c>
      <c r="M682" s="5">
        <v>26250</v>
      </c>
      <c r="N682" s="5">
        <v>8750</v>
      </c>
      <c r="O682" t="s">
        <v>2583</v>
      </c>
      <c r="P682" s="5">
        <v>1750</v>
      </c>
      <c r="Q682" t="str">
        <f>IF(Table4[[#This Row],[Current Arrears + Debit]]&lt;=5000,"Less_than_5000","Greater_than_5000")</f>
        <v>Less_than_5000</v>
      </c>
      <c r="R682" t="str">
        <f>IF(Table4[[#This Row],[Full Balance]]=Table4[[#This Row],[Current Arrears + Debit]],"OC","Active")</f>
        <v>Active</v>
      </c>
    </row>
    <row r="683" spans="1:18" x14ac:dyDescent="0.3">
      <c r="A683" t="s">
        <v>5869</v>
      </c>
      <c r="B683" t="s">
        <v>5870</v>
      </c>
      <c r="C683" t="s">
        <v>5871</v>
      </c>
      <c r="D683" t="s">
        <v>5872</v>
      </c>
      <c r="E683" t="s">
        <v>26</v>
      </c>
      <c r="F683" t="s">
        <v>5743</v>
      </c>
      <c r="G683" s="5">
        <v>25000</v>
      </c>
      <c r="H683" s="5">
        <v>1750</v>
      </c>
      <c r="I683" s="5">
        <v>35000</v>
      </c>
      <c r="J683">
        <v>0.94</v>
      </c>
      <c r="K683" s="5">
        <v>1650</v>
      </c>
      <c r="L683" s="5">
        <v>26250</v>
      </c>
      <c r="M683" s="5">
        <v>24600</v>
      </c>
      <c r="N683" s="5">
        <v>10400</v>
      </c>
      <c r="O683" t="s">
        <v>2320</v>
      </c>
      <c r="P683" s="5">
        <v>1800</v>
      </c>
      <c r="Q683" t="str">
        <f>IF(Table4[[#This Row],[Current Arrears + Debit]]&lt;=5000,"Less_than_5000","Greater_than_5000")</f>
        <v>Less_than_5000</v>
      </c>
      <c r="R683" t="str">
        <f>IF(Table4[[#This Row],[Full Balance]]=Table4[[#This Row],[Current Arrears + Debit]],"OC","Active")</f>
        <v>Active</v>
      </c>
    </row>
    <row r="684" spans="1:18" x14ac:dyDescent="0.3">
      <c r="A684" t="s">
        <v>5873</v>
      </c>
      <c r="B684" t="s">
        <v>5874</v>
      </c>
      <c r="C684" t="s">
        <v>5875</v>
      </c>
      <c r="D684" t="s">
        <v>5876</v>
      </c>
      <c r="E684" t="s">
        <v>14</v>
      </c>
      <c r="F684" t="s">
        <v>5408</v>
      </c>
      <c r="G684" s="5">
        <v>40000</v>
      </c>
      <c r="H684" s="5">
        <v>2467</v>
      </c>
      <c r="I684" s="5">
        <v>59200</v>
      </c>
      <c r="J684">
        <v>-0.19</v>
      </c>
      <c r="K684">
        <v>-462</v>
      </c>
      <c r="L684" s="5">
        <v>34538</v>
      </c>
      <c r="M684" s="5">
        <v>35000</v>
      </c>
      <c r="N684" s="5">
        <v>24200</v>
      </c>
      <c r="O684" t="s">
        <v>283</v>
      </c>
      <c r="P684" s="5">
        <v>2500</v>
      </c>
      <c r="Q684" t="str">
        <f>IF(Table4[[#This Row],[Current Arrears + Debit]]&lt;=5000,"Less_than_5000","Greater_than_5000")</f>
        <v>Less_than_5000</v>
      </c>
      <c r="R684" t="str">
        <f>IF(Table4[[#This Row],[Full Balance]]=Table4[[#This Row],[Current Arrears + Debit]],"OC","Active")</f>
        <v>Active</v>
      </c>
    </row>
    <row r="685" spans="1:18" x14ac:dyDescent="0.3">
      <c r="A685" t="s">
        <v>5877</v>
      </c>
      <c r="B685" t="s">
        <v>5878</v>
      </c>
      <c r="C685" t="s">
        <v>5879</v>
      </c>
      <c r="D685" t="s">
        <v>5880</v>
      </c>
      <c r="E685" t="s">
        <v>30</v>
      </c>
      <c r="F685" t="s">
        <v>5408</v>
      </c>
      <c r="G685" s="5">
        <v>40000</v>
      </c>
      <c r="H685" s="5">
        <v>2800</v>
      </c>
      <c r="I685" s="5">
        <v>56000</v>
      </c>
      <c r="J685">
        <v>-1</v>
      </c>
      <c r="K685" s="5">
        <v>-2800</v>
      </c>
      <c r="L685" s="5">
        <v>39200</v>
      </c>
      <c r="M685" s="5">
        <v>42000</v>
      </c>
      <c r="N685" s="5">
        <v>14000</v>
      </c>
      <c r="O685" t="s">
        <v>283</v>
      </c>
      <c r="P685" s="5">
        <v>2800</v>
      </c>
      <c r="Q685" t="str">
        <f>IF(Table4[[#This Row],[Current Arrears + Debit]]&lt;=5000,"Less_than_5000","Greater_than_5000")</f>
        <v>Less_than_5000</v>
      </c>
      <c r="R685" t="str">
        <f>IF(Table4[[#This Row],[Full Balance]]=Table4[[#This Row],[Current Arrears + Debit]],"OC","Active")</f>
        <v>Active</v>
      </c>
    </row>
    <row r="686" spans="1:18" x14ac:dyDescent="0.3">
      <c r="A686" t="s">
        <v>5881</v>
      </c>
      <c r="B686" t="s">
        <v>5878</v>
      </c>
      <c r="C686" t="s">
        <v>5882</v>
      </c>
      <c r="D686" t="s">
        <v>5883</v>
      </c>
      <c r="E686" t="s">
        <v>30</v>
      </c>
      <c r="F686" t="s">
        <v>5408</v>
      </c>
      <c r="G686" s="5">
        <v>40000</v>
      </c>
      <c r="H686" s="5">
        <v>2800</v>
      </c>
      <c r="I686" s="5">
        <v>56000</v>
      </c>
      <c r="J686">
        <v>-1</v>
      </c>
      <c r="K686" s="5">
        <v>-2800</v>
      </c>
      <c r="L686" s="5">
        <v>39200</v>
      </c>
      <c r="M686" s="5">
        <v>42000</v>
      </c>
      <c r="N686" s="5">
        <v>14000</v>
      </c>
      <c r="O686" t="s">
        <v>283</v>
      </c>
      <c r="P686" s="5">
        <v>2800</v>
      </c>
      <c r="Q686" t="str">
        <f>IF(Table4[[#This Row],[Current Arrears + Debit]]&lt;=5000,"Less_than_5000","Greater_than_5000")</f>
        <v>Less_than_5000</v>
      </c>
      <c r="R686" t="str">
        <f>IF(Table4[[#This Row],[Full Balance]]=Table4[[#This Row],[Current Arrears + Debit]],"OC","Active")</f>
        <v>Active</v>
      </c>
    </row>
    <row r="687" spans="1:18" x14ac:dyDescent="0.3">
      <c r="A687" t="s">
        <v>5884</v>
      </c>
      <c r="B687" t="s">
        <v>5885</v>
      </c>
      <c r="C687" t="s">
        <v>5886</v>
      </c>
      <c r="D687" t="s">
        <v>5887</v>
      </c>
      <c r="E687" t="s">
        <v>9</v>
      </c>
      <c r="F687" t="s">
        <v>5743</v>
      </c>
      <c r="G687" s="5">
        <v>25000</v>
      </c>
      <c r="H687" s="5">
        <v>1750</v>
      </c>
      <c r="I687" s="5">
        <v>35000</v>
      </c>
      <c r="J687">
        <v>-1.29</v>
      </c>
      <c r="K687" s="5">
        <v>-2250</v>
      </c>
      <c r="L687" s="5">
        <v>26250</v>
      </c>
      <c r="M687" s="5">
        <v>28500</v>
      </c>
      <c r="N687" s="5">
        <v>6500</v>
      </c>
      <c r="O687" t="s">
        <v>5395</v>
      </c>
      <c r="P687" s="5">
        <v>7000</v>
      </c>
      <c r="Q687" t="str">
        <f>IF(Table4[[#This Row],[Current Arrears + Debit]]&lt;=5000,"Less_than_5000","Greater_than_5000")</f>
        <v>Less_than_5000</v>
      </c>
      <c r="R687" t="str">
        <f>IF(Table4[[#This Row],[Full Balance]]=Table4[[#This Row],[Current Arrears + Debit]],"OC","Active")</f>
        <v>Active</v>
      </c>
    </row>
    <row r="688" spans="1:18" x14ac:dyDescent="0.3">
      <c r="A688" t="s">
        <v>5888</v>
      </c>
      <c r="B688" t="s">
        <v>5740</v>
      </c>
      <c r="C688" t="s">
        <v>5889</v>
      </c>
      <c r="D688" t="s">
        <v>5890</v>
      </c>
      <c r="E688" t="s">
        <v>26</v>
      </c>
      <c r="F688" t="s">
        <v>5743</v>
      </c>
      <c r="G688" s="5">
        <v>30000</v>
      </c>
      <c r="H688" s="5">
        <v>2100</v>
      </c>
      <c r="I688" s="5">
        <v>42000</v>
      </c>
      <c r="J688">
        <v>-1</v>
      </c>
      <c r="K688" s="5">
        <v>-2100</v>
      </c>
      <c r="L688" s="5">
        <v>31500</v>
      </c>
      <c r="M688" s="5">
        <v>33600</v>
      </c>
      <c r="N688" s="5">
        <v>8400</v>
      </c>
      <c r="O688" t="s">
        <v>2583</v>
      </c>
      <c r="P688" s="5">
        <v>2100</v>
      </c>
      <c r="Q688" t="str">
        <f>IF(Table4[[#This Row],[Current Arrears + Debit]]&lt;=5000,"Less_than_5000","Greater_than_5000")</f>
        <v>Less_than_5000</v>
      </c>
      <c r="R688" t="str">
        <f>IF(Table4[[#This Row],[Full Balance]]=Table4[[#This Row],[Current Arrears + Debit]],"OC","Active")</f>
        <v>Active</v>
      </c>
    </row>
    <row r="689" spans="1:18" x14ac:dyDescent="0.3">
      <c r="A689" t="s">
        <v>5891</v>
      </c>
      <c r="B689" t="s">
        <v>2977</v>
      </c>
      <c r="C689" t="s">
        <v>5892</v>
      </c>
      <c r="D689" t="s">
        <v>5893</v>
      </c>
      <c r="E689" t="s">
        <v>26</v>
      </c>
      <c r="F689" t="s">
        <v>5743</v>
      </c>
      <c r="G689" s="5">
        <v>40000</v>
      </c>
      <c r="H689" s="5">
        <v>3250</v>
      </c>
      <c r="I689" s="5">
        <v>52000</v>
      </c>
      <c r="J689">
        <v>-0.23</v>
      </c>
      <c r="K689">
        <v>-750</v>
      </c>
      <c r="L689" s="5">
        <v>48750</v>
      </c>
      <c r="M689" s="5">
        <v>49500</v>
      </c>
      <c r="N689" s="5">
        <v>2500</v>
      </c>
      <c r="O689" t="s">
        <v>977</v>
      </c>
      <c r="P689" s="5">
        <v>3250</v>
      </c>
      <c r="Q689" t="str">
        <f>IF(Table4[[#This Row],[Current Arrears + Debit]]&lt;=5000,"Less_than_5000","Greater_than_5000")</f>
        <v>Less_than_5000</v>
      </c>
      <c r="R689" t="str">
        <f>IF(Table4[[#This Row],[Full Balance]]=Table4[[#This Row],[Current Arrears + Debit]],"OC","Active")</f>
        <v>Active</v>
      </c>
    </row>
    <row r="690" spans="1:18" x14ac:dyDescent="0.3">
      <c r="A690" t="s">
        <v>5894</v>
      </c>
      <c r="B690" t="s">
        <v>5885</v>
      </c>
      <c r="C690" t="s">
        <v>5895</v>
      </c>
      <c r="D690" t="s">
        <v>5896</v>
      </c>
      <c r="E690" t="s">
        <v>9</v>
      </c>
      <c r="F690" t="s">
        <v>5743</v>
      </c>
      <c r="G690" s="5">
        <v>30000</v>
      </c>
      <c r="H690" s="5">
        <v>2100</v>
      </c>
      <c r="I690" s="5">
        <v>42000</v>
      </c>
      <c r="J690">
        <v>-1.24</v>
      </c>
      <c r="K690" s="5">
        <v>-2600</v>
      </c>
      <c r="L690" s="5">
        <v>31500</v>
      </c>
      <c r="M690" s="5">
        <v>34100</v>
      </c>
      <c r="N690" s="5">
        <v>7900</v>
      </c>
      <c r="O690" t="s">
        <v>977</v>
      </c>
      <c r="P690" s="5">
        <v>2200</v>
      </c>
      <c r="Q690" t="str">
        <f>IF(Table4[[#This Row],[Current Arrears + Debit]]&lt;=5000,"Less_than_5000","Greater_than_5000")</f>
        <v>Less_than_5000</v>
      </c>
      <c r="R690" t="str">
        <f>IF(Table4[[#This Row],[Full Balance]]=Table4[[#This Row],[Current Arrears + Debit]],"OC","Active")</f>
        <v>Active</v>
      </c>
    </row>
    <row r="691" spans="1:18" x14ac:dyDescent="0.3">
      <c r="A691" t="s">
        <v>5897</v>
      </c>
      <c r="B691" t="s">
        <v>5898</v>
      </c>
      <c r="C691" t="s">
        <v>5899</v>
      </c>
      <c r="D691" t="s">
        <v>5900</v>
      </c>
      <c r="E691" t="s">
        <v>21</v>
      </c>
      <c r="F691" t="s">
        <v>5743</v>
      </c>
      <c r="G691" s="5">
        <v>25000</v>
      </c>
      <c r="H691" s="5">
        <v>1750</v>
      </c>
      <c r="I691" s="5">
        <v>35000</v>
      </c>
      <c r="J691">
        <v>-0.09</v>
      </c>
      <c r="K691">
        <v>-150</v>
      </c>
      <c r="L691" s="5">
        <v>26250</v>
      </c>
      <c r="M691" s="5">
        <v>26400</v>
      </c>
      <c r="N691" s="5">
        <v>8600</v>
      </c>
      <c r="O691" t="s">
        <v>1142</v>
      </c>
      <c r="P691" s="5">
        <v>1750</v>
      </c>
      <c r="Q691" t="str">
        <f>IF(Table4[[#This Row],[Current Arrears + Debit]]&lt;=5000,"Less_than_5000","Greater_than_5000")</f>
        <v>Less_than_5000</v>
      </c>
      <c r="R691" t="str">
        <f>IF(Table4[[#This Row],[Full Balance]]=Table4[[#This Row],[Current Arrears + Debit]],"OC","Active")</f>
        <v>Active</v>
      </c>
    </row>
    <row r="692" spans="1:18" x14ac:dyDescent="0.3">
      <c r="A692" t="s">
        <v>5901</v>
      </c>
      <c r="B692" t="s">
        <v>4776</v>
      </c>
      <c r="C692" t="s">
        <v>5902</v>
      </c>
      <c r="D692" t="s">
        <v>5903</v>
      </c>
      <c r="E692" t="s">
        <v>20</v>
      </c>
      <c r="F692" t="s">
        <v>5743</v>
      </c>
      <c r="G692" s="5">
        <v>25000</v>
      </c>
      <c r="H692" s="5">
        <v>1750</v>
      </c>
      <c r="I692" s="5">
        <v>35000</v>
      </c>
      <c r="J692">
        <v>4.17</v>
      </c>
      <c r="K692" s="5">
        <v>7300</v>
      </c>
      <c r="L692" s="5">
        <v>26250</v>
      </c>
      <c r="M692" s="5">
        <v>18950</v>
      </c>
      <c r="N692" s="5">
        <v>16050</v>
      </c>
      <c r="O692" t="s">
        <v>1737</v>
      </c>
      <c r="P692">
        <v>500</v>
      </c>
      <c r="Q692" t="str">
        <f>IF(Table4[[#This Row],[Current Arrears + Debit]]&lt;=5000,"Less_than_5000","Greater_than_5000")</f>
        <v>Greater_than_5000</v>
      </c>
      <c r="R692" t="str">
        <f>IF(Table4[[#This Row],[Full Balance]]=Table4[[#This Row],[Current Arrears + Debit]],"OC","Active")</f>
        <v>Active</v>
      </c>
    </row>
    <row r="693" spans="1:18" x14ac:dyDescent="0.3">
      <c r="A693" t="s">
        <v>5904</v>
      </c>
      <c r="B693" t="s">
        <v>4776</v>
      </c>
      <c r="C693" t="s">
        <v>5905</v>
      </c>
      <c r="D693" t="s">
        <v>5906</v>
      </c>
      <c r="E693" t="s">
        <v>20</v>
      </c>
      <c r="F693" t="s">
        <v>5743</v>
      </c>
      <c r="G693" s="5">
        <v>25000</v>
      </c>
      <c r="H693" s="5">
        <v>1750</v>
      </c>
      <c r="I693" s="5">
        <v>35000</v>
      </c>
      <c r="J693">
        <v>5.86</v>
      </c>
      <c r="K693" s="5">
        <v>10250</v>
      </c>
      <c r="L693" s="5">
        <v>26250</v>
      </c>
      <c r="M693" s="5">
        <v>16000</v>
      </c>
      <c r="N693" s="5">
        <v>19000</v>
      </c>
      <c r="O693" t="s">
        <v>1737</v>
      </c>
      <c r="P693">
        <v>500</v>
      </c>
      <c r="Q693" t="str">
        <f>IF(Table4[[#This Row],[Current Arrears + Debit]]&lt;=5000,"Less_than_5000","Greater_than_5000")</f>
        <v>Greater_than_5000</v>
      </c>
      <c r="R693" t="str">
        <f>IF(Table4[[#This Row],[Full Balance]]=Table4[[#This Row],[Current Arrears + Debit]],"OC","Active")</f>
        <v>Active</v>
      </c>
    </row>
    <row r="694" spans="1:18" x14ac:dyDescent="0.3">
      <c r="A694" t="s">
        <v>5907</v>
      </c>
      <c r="B694" t="s">
        <v>4776</v>
      </c>
      <c r="C694" t="s">
        <v>5908</v>
      </c>
      <c r="D694" t="s">
        <v>5909</v>
      </c>
      <c r="E694" t="s">
        <v>20</v>
      </c>
      <c r="F694" t="s">
        <v>5743</v>
      </c>
      <c r="G694" s="5">
        <v>25000</v>
      </c>
      <c r="H694" s="5">
        <v>1750</v>
      </c>
      <c r="I694" s="5">
        <v>35000</v>
      </c>
      <c r="J694">
        <v>11.86</v>
      </c>
      <c r="K694" s="5">
        <v>20750</v>
      </c>
      <c r="L694" s="5">
        <v>26250</v>
      </c>
      <c r="M694" s="5">
        <v>5500</v>
      </c>
      <c r="N694" s="5">
        <v>29500</v>
      </c>
      <c r="O694" t="s">
        <v>2364</v>
      </c>
      <c r="P694" s="5">
        <v>1750</v>
      </c>
      <c r="Q694" t="str">
        <f>IF(Table4[[#This Row],[Current Arrears + Debit]]&lt;=5000,"Less_than_5000","Greater_than_5000")</f>
        <v>Greater_than_5000</v>
      </c>
      <c r="R694" t="str">
        <f>IF(Table4[[#This Row],[Full Balance]]=Table4[[#This Row],[Current Arrears + Debit]],"OC","Active")</f>
        <v>Active</v>
      </c>
    </row>
    <row r="695" spans="1:18" x14ac:dyDescent="0.3">
      <c r="A695" t="s">
        <v>5910</v>
      </c>
      <c r="B695" t="s">
        <v>5911</v>
      </c>
      <c r="C695" t="s">
        <v>5912</v>
      </c>
      <c r="D695" t="s">
        <v>5913</v>
      </c>
      <c r="E695" t="s">
        <v>21</v>
      </c>
      <c r="F695" t="s">
        <v>5743</v>
      </c>
      <c r="G695" s="5">
        <v>25000</v>
      </c>
      <c r="H695" s="5">
        <v>1750</v>
      </c>
      <c r="I695" s="5">
        <v>35000</v>
      </c>
      <c r="J695">
        <v>0.86</v>
      </c>
      <c r="K695" s="5">
        <v>1500</v>
      </c>
      <c r="L695" s="5">
        <v>26250</v>
      </c>
      <c r="M695" s="5">
        <v>24750</v>
      </c>
      <c r="N695" s="5">
        <v>10250</v>
      </c>
      <c r="O695" t="s">
        <v>2583</v>
      </c>
      <c r="P695" s="5">
        <v>2000</v>
      </c>
      <c r="Q695" t="str">
        <f>IF(Table4[[#This Row],[Current Arrears + Debit]]&lt;=5000,"Less_than_5000","Greater_than_5000")</f>
        <v>Less_than_5000</v>
      </c>
      <c r="R695" t="str">
        <f>IF(Table4[[#This Row],[Full Balance]]=Table4[[#This Row],[Current Arrears + Debit]],"OC","Active")</f>
        <v>Active</v>
      </c>
    </row>
    <row r="696" spans="1:18" x14ac:dyDescent="0.3">
      <c r="A696" t="s">
        <v>5914</v>
      </c>
      <c r="B696" t="s">
        <v>4293</v>
      </c>
      <c r="C696" t="s">
        <v>5915</v>
      </c>
      <c r="D696" t="s">
        <v>5916</v>
      </c>
      <c r="E696" t="s">
        <v>21</v>
      </c>
      <c r="F696" t="s">
        <v>5743</v>
      </c>
      <c r="G696" s="5">
        <v>25000</v>
      </c>
      <c r="H696" s="5">
        <v>1750</v>
      </c>
      <c r="I696" s="5">
        <v>35000</v>
      </c>
      <c r="J696">
        <v>0.43</v>
      </c>
      <c r="K696">
        <v>750</v>
      </c>
      <c r="L696" s="5">
        <v>26250</v>
      </c>
      <c r="M696" s="5">
        <v>25500</v>
      </c>
      <c r="N696" s="5">
        <v>9500</v>
      </c>
      <c r="O696" t="s">
        <v>866</v>
      </c>
      <c r="P696" s="5">
        <v>1000</v>
      </c>
      <c r="Q696" t="str">
        <f>IF(Table4[[#This Row],[Current Arrears + Debit]]&lt;=5000,"Less_than_5000","Greater_than_5000")</f>
        <v>Less_than_5000</v>
      </c>
      <c r="R696" t="str">
        <f>IF(Table4[[#This Row],[Full Balance]]=Table4[[#This Row],[Current Arrears + Debit]],"OC","Active")</f>
        <v>Active</v>
      </c>
    </row>
    <row r="697" spans="1:18" x14ac:dyDescent="0.3">
      <c r="A697" t="s">
        <v>5917</v>
      </c>
      <c r="B697" t="s">
        <v>4293</v>
      </c>
      <c r="C697" t="s">
        <v>5918</v>
      </c>
      <c r="D697" t="s">
        <v>5919</v>
      </c>
      <c r="E697" t="s">
        <v>21</v>
      </c>
      <c r="F697" t="s">
        <v>5743</v>
      </c>
      <c r="G697" s="5">
        <v>30000</v>
      </c>
      <c r="H697" s="5">
        <v>2100</v>
      </c>
      <c r="I697" s="5">
        <v>42000</v>
      </c>
      <c r="J697">
        <v>0.67</v>
      </c>
      <c r="K697" s="5">
        <v>1400</v>
      </c>
      <c r="L697" s="5">
        <v>31500</v>
      </c>
      <c r="M697" s="5">
        <v>30100</v>
      </c>
      <c r="N697" s="5">
        <v>11900</v>
      </c>
      <c r="O697" t="s">
        <v>283</v>
      </c>
      <c r="P697" s="5">
        <v>2100</v>
      </c>
      <c r="Q697" t="str">
        <f>IF(Table4[[#This Row],[Current Arrears + Debit]]&lt;=5000,"Less_than_5000","Greater_than_5000")</f>
        <v>Less_than_5000</v>
      </c>
      <c r="R697" t="str">
        <f>IF(Table4[[#This Row],[Full Balance]]=Table4[[#This Row],[Current Arrears + Debit]],"OC","Active")</f>
        <v>Active</v>
      </c>
    </row>
    <row r="698" spans="1:18" x14ac:dyDescent="0.3">
      <c r="A698" t="s">
        <v>5920</v>
      </c>
      <c r="B698" t="s">
        <v>5766</v>
      </c>
      <c r="C698" t="s">
        <v>5921</v>
      </c>
      <c r="D698" t="s">
        <v>5922</v>
      </c>
      <c r="E698" t="s">
        <v>20</v>
      </c>
      <c r="F698" t="s">
        <v>5743</v>
      </c>
      <c r="G698" s="5">
        <v>35000</v>
      </c>
      <c r="H698" s="5">
        <v>2450</v>
      </c>
      <c r="I698" s="5">
        <v>49000</v>
      </c>
      <c r="J698">
        <v>1.04</v>
      </c>
      <c r="K698" s="5">
        <v>2550</v>
      </c>
      <c r="L698" s="5">
        <v>36750</v>
      </c>
      <c r="M698" s="5">
        <v>34200</v>
      </c>
      <c r="N698" s="5">
        <v>14800</v>
      </c>
      <c r="O698" t="s">
        <v>2583</v>
      </c>
      <c r="P698" s="5">
        <v>1000</v>
      </c>
      <c r="Q698" t="str">
        <f>IF(Table4[[#This Row],[Current Arrears + Debit]]&lt;=5000,"Less_than_5000","Greater_than_5000")</f>
        <v>Less_than_5000</v>
      </c>
      <c r="R698" t="str">
        <f>IF(Table4[[#This Row],[Full Balance]]=Table4[[#This Row],[Current Arrears + Debit]],"OC","Active")</f>
        <v>Active</v>
      </c>
    </row>
    <row r="699" spans="1:18" x14ac:dyDescent="0.3">
      <c r="A699" t="s">
        <v>5923</v>
      </c>
      <c r="B699" t="s">
        <v>5766</v>
      </c>
      <c r="C699" t="s">
        <v>5924</v>
      </c>
      <c r="D699" t="s">
        <v>5925</v>
      </c>
      <c r="E699" t="s">
        <v>20</v>
      </c>
      <c r="F699" t="s">
        <v>5743</v>
      </c>
      <c r="G699" s="5">
        <v>25000</v>
      </c>
      <c r="H699" s="5">
        <v>1750</v>
      </c>
      <c r="I699" s="5">
        <v>35000</v>
      </c>
      <c r="J699">
        <v>0.89</v>
      </c>
      <c r="K699" s="5">
        <v>1550</v>
      </c>
      <c r="L699" s="5">
        <v>26250</v>
      </c>
      <c r="M699" s="5">
        <v>24700</v>
      </c>
      <c r="N699" s="5">
        <v>10300</v>
      </c>
      <c r="O699" t="s">
        <v>2583</v>
      </c>
      <c r="P699" s="5">
        <v>1000</v>
      </c>
      <c r="Q699" t="str">
        <f>IF(Table4[[#This Row],[Current Arrears + Debit]]&lt;=5000,"Less_than_5000","Greater_than_5000")</f>
        <v>Less_than_5000</v>
      </c>
      <c r="R699" t="str">
        <f>IF(Table4[[#This Row],[Full Balance]]=Table4[[#This Row],[Current Arrears + Debit]],"OC","Active")</f>
        <v>Active</v>
      </c>
    </row>
    <row r="700" spans="1:18" x14ac:dyDescent="0.3">
      <c r="A700" t="s">
        <v>5926</v>
      </c>
      <c r="B700" t="s">
        <v>5603</v>
      </c>
      <c r="C700" t="s">
        <v>5927</v>
      </c>
      <c r="D700" t="s">
        <v>5928</v>
      </c>
      <c r="E700" t="s">
        <v>20</v>
      </c>
      <c r="F700" t="s">
        <v>5743</v>
      </c>
      <c r="G700" s="5">
        <v>30000</v>
      </c>
      <c r="H700" s="5">
        <v>2100</v>
      </c>
      <c r="I700" s="5">
        <v>42000</v>
      </c>
      <c r="J700">
        <v>-0.14000000000000001</v>
      </c>
      <c r="K700">
        <v>-300</v>
      </c>
      <c r="L700" s="5">
        <v>31500</v>
      </c>
      <c r="M700" s="5">
        <v>31800</v>
      </c>
      <c r="N700" s="5">
        <v>10200</v>
      </c>
      <c r="O700" t="s">
        <v>2583</v>
      </c>
      <c r="P700" s="5">
        <v>2100</v>
      </c>
      <c r="Q700" t="str">
        <f>IF(Table4[[#This Row],[Current Arrears + Debit]]&lt;=5000,"Less_than_5000","Greater_than_5000")</f>
        <v>Less_than_5000</v>
      </c>
      <c r="R700" t="str">
        <f>IF(Table4[[#This Row],[Full Balance]]=Table4[[#This Row],[Current Arrears + Debit]],"OC","Active")</f>
        <v>Active</v>
      </c>
    </row>
    <row r="701" spans="1:18" x14ac:dyDescent="0.3">
      <c r="A701" t="s">
        <v>5929</v>
      </c>
      <c r="B701" t="s">
        <v>5930</v>
      </c>
      <c r="C701" t="s">
        <v>5931</v>
      </c>
      <c r="D701" t="s">
        <v>5932</v>
      </c>
      <c r="E701" t="s">
        <v>10</v>
      </c>
      <c r="F701" t="s">
        <v>5743</v>
      </c>
      <c r="G701" s="5">
        <v>30000</v>
      </c>
      <c r="H701" s="5">
        <v>2100</v>
      </c>
      <c r="I701" s="5">
        <v>42000</v>
      </c>
      <c r="J701">
        <v>1.52</v>
      </c>
      <c r="K701" s="5">
        <v>3200</v>
      </c>
      <c r="L701" s="5">
        <v>31500</v>
      </c>
      <c r="M701" s="5">
        <v>28300</v>
      </c>
      <c r="N701" s="5">
        <v>13700</v>
      </c>
      <c r="O701" t="s">
        <v>2583</v>
      </c>
      <c r="P701" s="5">
        <v>2100</v>
      </c>
      <c r="Q701" t="str">
        <f>IF(Table4[[#This Row],[Current Arrears + Debit]]&lt;=5000,"Less_than_5000","Greater_than_5000")</f>
        <v>Less_than_5000</v>
      </c>
      <c r="R701" t="str">
        <f>IF(Table4[[#This Row],[Full Balance]]=Table4[[#This Row],[Current Arrears + Debit]],"OC","Active")</f>
        <v>Active</v>
      </c>
    </row>
    <row r="702" spans="1:18" x14ac:dyDescent="0.3">
      <c r="A702" t="s">
        <v>5933</v>
      </c>
      <c r="B702" t="s">
        <v>5815</v>
      </c>
      <c r="C702" t="s">
        <v>5934</v>
      </c>
      <c r="D702" t="s">
        <v>5935</v>
      </c>
      <c r="E702" t="s">
        <v>39</v>
      </c>
      <c r="F702" t="s">
        <v>5743</v>
      </c>
      <c r="G702" s="5">
        <v>30000</v>
      </c>
      <c r="H702" s="5">
        <v>2100</v>
      </c>
      <c r="I702" s="5">
        <v>42000</v>
      </c>
      <c r="J702">
        <v>0</v>
      </c>
      <c r="K702">
        <v>0</v>
      </c>
      <c r="L702" s="5">
        <v>31500</v>
      </c>
      <c r="M702" s="5">
        <v>31500</v>
      </c>
      <c r="N702" s="5">
        <v>10500</v>
      </c>
      <c r="O702" t="s">
        <v>977</v>
      </c>
      <c r="P702" s="5">
        <v>2100</v>
      </c>
      <c r="Q702" t="str">
        <f>IF(Table4[[#This Row],[Current Arrears + Debit]]&lt;=5000,"Less_than_5000","Greater_than_5000")</f>
        <v>Less_than_5000</v>
      </c>
      <c r="R702" t="str">
        <f>IF(Table4[[#This Row],[Full Balance]]=Table4[[#This Row],[Current Arrears + Debit]],"OC","Active")</f>
        <v>Active</v>
      </c>
    </row>
    <row r="703" spans="1:18" x14ac:dyDescent="0.3">
      <c r="A703" t="s">
        <v>5936</v>
      </c>
      <c r="B703" t="s">
        <v>2977</v>
      </c>
      <c r="C703" t="s">
        <v>5937</v>
      </c>
      <c r="D703" t="s">
        <v>5938</v>
      </c>
      <c r="E703" t="s">
        <v>26</v>
      </c>
      <c r="F703" t="s">
        <v>5743</v>
      </c>
      <c r="G703" s="5">
        <v>30000</v>
      </c>
      <c r="H703" s="5">
        <v>2100</v>
      </c>
      <c r="I703" s="5">
        <v>42000</v>
      </c>
      <c r="J703">
        <v>3</v>
      </c>
      <c r="K703" s="5">
        <v>6300</v>
      </c>
      <c r="L703" s="5">
        <v>31500</v>
      </c>
      <c r="M703" s="5">
        <v>25200</v>
      </c>
      <c r="N703" s="5">
        <v>16800</v>
      </c>
      <c r="O703" t="s">
        <v>697</v>
      </c>
      <c r="P703" s="5">
        <v>2100</v>
      </c>
      <c r="Q703" t="str">
        <f>IF(Table4[[#This Row],[Current Arrears + Debit]]&lt;=5000,"Less_than_5000","Greater_than_5000")</f>
        <v>Greater_than_5000</v>
      </c>
      <c r="R703" t="str">
        <f>IF(Table4[[#This Row],[Full Balance]]=Table4[[#This Row],[Current Arrears + Debit]],"OC","Active")</f>
        <v>Active</v>
      </c>
    </row>
    <row r="704" spans="1:18" x14ac:dyDescent="0.3">
      <c r="A704" t="s">
        <v>5939</v>
      </c>
      <c r="B704" t="s">
        <v>5684</v>
      </c>
      <c r="C704" t="s">
        <v>5940</v>
      </c>
      <c r="D704" t="s">
        <v>5941</v>
      </c>
      <c r="E704" t="s">
        <v>26</v>
      </c>
      <c r="F704" t="s">
        <v>5743</v>
      </c>
      <c r="G704" s="5">
        <v>30000</v>
      </c>
      <c r="H704" s="5">
        <v>2100</v>
      </c>
      <c r="I704" s="5">
        <v>42000</v>
      </c>
      <c r="J704">
        <v>0</v>
      </c>
      <c r="K704">
        <v>0</v>
      </c>
      <c r="L704" s="5">
        <v>31500</v>
      </c>
      <c r="M704" s="5">
        <v>31500</v>
      </c>
      <c r="N704" s="5">
        <v>10500</v>
      </c>
      <c r="O704" t="s">
        <v>977</v>
      </c>
      <c r="P704" s="5">
        <v>2100</v>
      </c>
      <c r="Q704" t="str">
        <f>IF(Table4[[#This Row],[Current Arrears + Debit]]&lt;=5000,"Less_than_5000","Greater_than_5000")</f>
        <v>Less_than_5000</v>
      </c>
      <c r="R704" t="str">
        <f>IF(Table4[[#This Row],[Full Balance]]=Table4[[#This Row],[Current Arrears + Debit]],"OC","Active")</f>
        <v>Active</v>
      </c>
    </row>
    <row r="705" spans="1:18" x14ac:dyDescent="0.3">
      <c r="A705" t="s">
        <v>5942</v>
      </c>
      <c r="B705" t="s">
        <v>5943</v>
      </c>
      <c r="C705" t="s">
        <v>5944</v>
      </c>
      <c r="D705" t="s">
        <v>5945</v>
      </c>
      <c r="E705" t="s">
        <v>9</v>
      </c>
      <c r="F705" t="s">
        <v>5743</v>
      </c>
      <c r="G705" s="5">
        <v>30000</v>
      </c>
      <c r="H705" s="5">
        <v>2100</v>
      </c>
      <c r="I705" s="5">
        <v>42000</v>
      </c>
      <c r="J705">
        <v>-1.05</v>
      </c>
      <c r="K705" s="5">
        <v>-2200</v>
      </c>
      <c r="L705" s="5">
        <v>31500</v>
      </c>
      <c r="M705" s="5">
        <v>33700</v>
      </c>
      <c r="N705" s="5">
        <v>8300</v>
      </c>
      <c r="O705" t="s">
        <v>2583</v>
      </c>
      <c r="P705" s="5">
        <v>2200</v>
      </c>
      <c r="Q705" t="str">
        <f>IF(Table4[[#This Row],[Current Arrears + Debit]]&lt;=5000,"Less_than_5000","Greater_than_5000")</f>
        <v>Less_than_5000</v>
      </c>
      <c r="R705" t="str">
        <f>IF(Table4[[#This Row],[Full Balance]]=Table4[[#This Row],[Current Arrears + Debit]],"OC","Active")</f>
        <v>Active</v>
      </c>
    </row>
    <row r="706" spans="1:18" x14ac:dyDescent="0.3">
      <c r="A706" t="s">
        <v>5946</v>
      </c>
      <c r="B706" t="s">
        <v>5943</v>
      </c>
      <c r="C706" t="s">
        <v>5947</v>
      </c>
      <c r="D706" t="s">
        <v>5948</v>
      </c>
      <c r="E706" t="s">
        <v>9</v>
      </c>
      <c r="F706" t="s">
        <v>5743</v>
      </c>
      <c r="G706" s="5">
        <v>30000</v>
      </c>
      <c r="H706" s="5">
        <v>2100</v>
      </c>
      <c r="I706" s="5">
        <v>42000</v>
      </c>
      <c r="J706">
        <v>-1.24</v>
      </c>
      <c r="K706" s="5">
        <v>-2610</v>
      </c>
      <c r="L706" s="5">
        <v>31500</v>
      </c>
      <c r="M706" s="5">
        <v>34110</v>
      </c>
      <c r="N706" s="5">
        <v>7890</v>
      </c>
      <c r="O706" t="s">
        <v>977</v>
      </c>
      <c r="P706" s="5">
        <v>2110</v>
      </c>
      <c r="Q706" t="str">
        <f>IF(Table4[[#This Row],[Current Arrears + Debit]]&lt;=5000,"Less_than_5000","Greater_than_5000")</f>
        <v>Less_than_5000</v>
      </c>
      <c r="R706" t="str">
        <f>IF(Table4[[#This Row],[Full Balance]]=Table4[[#This Row],[Current Arrears + Debit]],"OC","Active")</f>
        <v>Active</v>
      </c>
    </row>
    <row r="707" spans="1:18" x14ac:dyDescent="0.3">
      <c r="A707" t="s">
        <v>5949</v>
      </c>
      <c r="B707" t="s">
        <v>5885</v>
      </c>
      <c r="C707" t="s">
        <v>5950</v>
      </c>
      <c r="D707" t="s">
        <v>5951</v>
      </c>
      <c r="E707" t="s">
        <v>9</v>
      </c>
      <c r="F707" t="s">
        <v>5743</v>
      </c>
      <c r="G707" s="5">
        <v>30000</v>
      </c>
      <c r="H707" s="5">
        <v>2100</v>
      </c>
      <c r="I707" s="5">
        <v>42000</v>
      </c>
      <c r="J707">
        <v>1</v>
      </c>
      <c r="K707" s="5">
        <v>2100</v>
      </c>
      <c r="L707" s="5">
        <v>31500</v>
      </c>
      <c r="M707" s="5">
        <v>29400</v>
      </c>
      <c r="N707" s="5">
        <v>12600</v>
      </c>
      <c r="O707" t="s">
        <v>1737</v>
      </c>
      <c r="P707" s="5">
        <v>2100</v>
      </c>
      <c r="Q707" t="str">
        <f>IF(Table4[[#This Row],[Current Arrears + Debit]]&lt;=5000,"Less_than_5000","Greater_than_5000")</f>
        <v>Less_than_5000</v>
      </c>
      <c r="R707" t="str">
        <f>IF(Table4[[#This Row],[Full Balance]]=Table4[[#This Row],[Current Arrears + Debit]],"OC","Active")</f>
        <v>Active</v>
      </c>
    </row>
    <row r="708" spans="1:18" x14ac:dyDescent="0.3">
      <c r="A708" t="s">
        <v>5952</v>
      </c>
      <c r="B708" t="s">
        <v>2977</v>
      </c>
      <c r="C708" t="s">
        <v>5953</v>
      </c>
      <c r="D708" t="s">
        <v>5954</v>
      </c>
      <c r="E708" t="s">
        <v>26</v>
      </c>
      <c r="F708" t="s">
        <v>5743</v>
      </c>
      <c r="G708" s="5">
        <v>25000</v>
      </c>
      <c r="H708" s="5">
        <v>1750</v>
      </c>
      <c r="I708" s="5">
        <v>35000</v>
      </c>
      <c r="J708">
        <v>-0.71</v>
      </c>
      <c r="K708" s="5">
        <v>-1250</v>
      </c>
      <c r="L708" s="5">
        <v>26250</v>
      </c>
      <c r="M708" s="5">
        <v>27500</v>
      </c>
      <c r="N708" s="5">
        <v>7500</v>
      </c>
      <c r="O708" t="s">
        <v>283</v>
      </c>
      <c r="P708" s="5">
        <v>2000</v>
      </c>
      <c r="Q708" t="str">
        <f>IF(Table4[[#This Row],[Current Arrears + Debit]]&lt;=5000,"Less_than_5000","Greater_than_5000")</f>
        <v>Less_than_5000</v>
      </c>
      <c r="R708" t="str">
        <f>IF(Table4[[#This Row],[Full Balance]]=Table4[[#This Row],[Current Arrears + Debit]],"OC","Active")</f>
        <v>Active</v>
      </c>
    </row>
    <row r="709" spans="1:18" x14ac:dyDescent="0.3">
      <c r="A709" t="s">
        <v>5955</v>
      </c>
      <c r="B709" t="s">
        <v>2755</v>
      </c>
      <c r="C709" t="s">
        <v>5956</v>
      </c>
      <c r="D709" t="s">
        <v>5957</v>
      </c>
      <c r="E709" t="s">
        <v>20</v>
      </c>
      <c r="F709" t="s">
        <v>5743</v>
      </c>
      <c r="G709" s="5">
        <v>25000</v>
      </c>
      <c r="H709" s="5">
        <v>1750</v>
      </c>
      <c r="I709" s="5">
        <v>35000</v>
      </c>
      <c r="J709">
        <v>0</v>
      </c>
      <c r="K709">
        <v>0</v>
      </c>
      <c r="L709" s="5">
        <v>26250</v>
      </c>
      <c r="M709" s="5">
        <v>26250</v>
      </c>
      <c r="N709" s="5">
        <v>8750</v>
      </c>
      <c r="O709" t="s">
        <v>1142</v>
      </c>
      <c r="P709" s="5">
        <v>1750</v>
      </c>
      <c r="Q709" t="str">
        <f>IF(Table4[[#This Row],[Current Arrears + Debit]]&lt;=5000,"Less_than_5000","Greater_than_5000")</f>
        <v>Less_than_5000</v>
      </c>
      <c r="R709" t="str">
        <f>IF(Table4[[#This Row],[Full Balance]]=Table4[[#This Row],[Current Arrears + Debit]],"OC","Active")</f>
        <v>Active</v>
      </c>
    </row>
    <row r="710" spans="1:18" x14ac:dyDescent="0.3">
      <c r="A710" t="s">
        <v>5958</v>
      </c>
      <c r="B710" t="s">
        <v>5959</v>
      </c>
      <c r="C710" t="s">
        <v>5960</v>
      </c>
      <c r="D710" t="s">
        <v>5961</v>
      </c>
      <c r="E710" t="s">
        <v>20</v>
      </c>
      <c r="F710" t="s">
        <v>5743</v>
      </c>
      <c r="G710" s="5">
        <v>30000</v>
      </c>
      <c r="H710" s="5">
        <v>2100</v>
      </c>
      <c r="I710" s="5">
        <v>42000</v>
      </c>
      <c r="J710">
        <v>6.86</v>
      </c>
      <c r="K710" s="5">
        <v>14400</v>
      </c>
      <c r="L710" s="5">
        <v>31500</v>
      </c>
      <c r="M710" s="5">
        <v>17100</v>
      </c>
      <c r="N710" s="5">
        <v>24900</v>
      </c>
      <c r="O710" t="s">
        <v>5962</v>
      </c>
      <c r="P710" s="5">
        <v>2100</v>
      </c>
      <c r="Q710" t="str">
        <f>IF(Table4[[#This Row],[Current Arrears + Debit]]&lt;=5000,"Less_than_5000","Greater_than_5000")</f>
        <v>Greater_than_5000</v>
      </c>
      <c r="R710" t="str">
        <f>IF(Table4[[#This Row],[Full Balance]]=Table4[[#This Row],[Current Arrears + Debit]],"OC","Active")</f>
        <v>Active</v>
      </c>
    </row>
    <row r="711" spans="1:18" x14ac:dyDescent="0.3">
      <c r="A711" t="s">
        <v>5963</v>
      </c>
      <c r="B711" t="s">
        <v>5752</v>
      </c>
      <c r="C711" t="s">
        <v>5964</v>
      </c>
      <c r="D711" t="s">
        <v>5965</v>
      </c>
      <c r="E711" t="s">
        <v>21</v>
      </c>
      <c r="F711" t="s">
        <v>5743</v>
      </c>
      <c r="G711" s="5">
        <v>25000</v>
      </c>
      <c r="H711" s="5">
        <v>1750</v>
      </c>
      <c r="I711" s="5">
        <v>35000</v>
      </c>
      <c r="J711">
        <v>-0.28999999999999998</v>
      </c>
      <c r="K711">
        <v>-500</v>
      </c>
      <c r="L711" s="5">
        <v>26250</v>
      </c>
      <c r="M711" s="5">
        <v>26750</v>
      </c>
      <c r="N711" s="5">
        <v>8250</v>
      </c>
      <c r="O711" t="s">
        <v>977</v>
      </c>
      <c r="P711" s="5">
        <v>1750</v>
      </c>
      <c r="Q711" t="str">
        <f>IF(Table4[[#This Row],[Current Arrears + Debit]]&lt;=5000,"Less_than_5000","Greater_than_5000")</f>
        <v>Less_than_5000</v>
      </c>
      <c r="R711" t="str">
        <f>IF(Table4[[#This Row],[Full Balance]]=Table4[[#This Row],[Current Arrears + Debit]],"OC","Active")</f>
        <v>Active</v>
      </c>
    </row>
    <row r="712" spans="1:18" x14ac:dyDescent="0.3">
      <c r="A712" t="s">
        <v>5966</v>
      </c>
      <c r="B712" t="s">
        <v>5911</v>
      </c>
      <c r="C712" t="s">
        <v>5967</v>
      </c>
      <c r="D712" t="s">
        <v>5968</v>
      </c>
      <c r="E712" t="s">
        <v>21</v>
      </c>
      <c r="F712" t="s">
        <v>5743</v>
      </c>
      <c r="G712" s="5">
        <v>25000</v>
      </c>
      <c r="H712" s="5">
        <v>1750</v>
      </c>
      <c r="I712" s="5">
        <v>35000</v>
      </c>
      <c r="J712">
        <v>0.69</v>
      </c>
      <c r="K712" s="5">
        <v>1200</v>
      </c>
      <c r="L712" s="5">
        <v>26250</v>
      </c>
      <c r="M712" s="5">
        <v>25050</v>
      </c>
      <c r="N712" s="5">
        <v>9950</v>
      </c>
      <c r="O712" t="s">
        <v>2583</v>
      </c>
      <c r="P712" s="5">
        <v>1750</v>
      </c>
      <c r="Q712" t="str">
        <f>IF(Table4[[#This Row],[Current Arrears + Debit]]&lt;=5000,"Less_than_5000","Greater_than_5000")</f>
        <v>Less_than_5000</v>
      </c>
      <c r="R712" t="str">
        <f>IF(Table4[[#This Row],[Full Balance]]=Table4[[#This Row],[Current Arrears + Debit]],"OC","Active")</f>
        <v>Active</v>
      </c>
    </row>
    <row r="713" spans="1:18" x14ac:dyDescent="0.3">
      <c r="A713" t="s">
        <v>5969</v>
      </c>
      <c r="B713" t="s">
        <v>5911</v>
      </c>
      <c r="C713" t="s">
        <v>5970</v>
      </c>
      <c r="D713" t="s">
        <v>5971</v>
      </c>
      <c r="E713" t="s">
        <v>21</v>
      </c>
      <c r="F713" t="s">
        <v>5743</v>
      </c>
      <c r="G713" s="5">
        <v>25000</v>
      </c>
      <c r="H713" s="5">
        <v>1750</v>
      </c>
      <c r="I713" s="5">
        <v>35000</v>
      </c>
      <c r="J713">
        <v>0.43</v>
      </c>
      <c r="K713">
        <v>750</v>
      </c>
      <c r="L713" s="5">
        <v>26250</v>
      </c>
      <c r="M713" s="5">
        <v>25500</v>
      </c>
      <c r="N713" s="5">
        <v>9500</v>
      </c>
      <c r="O713" t="s">
        <v>1142</v>
      </c>
      <c r="P713" s="5">
        <v>1000</v>
      </c>
      <c r="Q713" t="str">
        <f>IF(Table4[[#This Row],[Current Arrears + Debit]]&lt;=5000,"Less_than_5000","Greater_than_5000")</f>
        <v>Less_than_5000</v>
      </c>
      <c r="R713" t="str">
        <f>IF(Table4[[#This Row],[Full Balance]]=Table4[[#This Row],[Current Arrears + Debit]],"OC","Active")</f>
        <v>Active</v>
      </c>
    </row>
    <row r="714" spans="1:18" x14ac:dyDescent="0.3">
      <c r="A714" t="s">
        <v>5972</v>
      </c>
      <c r="B714" t="s">
        <v>5878</v>
      </c>
      <c r="C714" t="s">
        <v>5973</v>
      </c>
      <c r="D714" t="s">
        <v>5099</v>
      </c>
      <c r="E714" t="s">
        <v>30</v>
      </c>
      <c r="F714" t="s">
        <v>5785</v>
      </c>
      <c r="G714" s="5">
        <v>40000</v>
      </c>
      <c r="H714" s="5">
        <v>2800</v>
      </c>
      <c r="I714" s="5">
        <v>56000</v>
      </c>
      <c r="J714">
        <v>0</v>
      </c>
      <c r="K714">
        <v>0</v>
      </c>
      <c r="L714" s="5">
        <v>39200</v>
      </c>
      <c r="M714" s="5">
        <v>39200</v>
      </c>
      <c r="N714" s="5">
        <v>16800</v>
      </c>
      <c r="O714" t="s">
        <v>283</v>
      </c>
      <c r="P714" s="5">
        <v>2800</v>
      </c>
      <c r="Q714" t="str">
        <f>IF(Table4[[#This Row],[Current Arrears + Debit]]&lt;=5000,"Less_than_5000","Greater_than_5000")</f>
        <v>Less_than_5000</v>
      </c>
      <c r="R714" t="str">
        <f>IF(Table4[[#This Row],[Full Balance]]=Table4[[#This Row],[Current Arrears + Debit]],"OC","Active")</f>
        <v>Active</v>
      </c>
    </row>
    <row r="715" spans="1:18" x14ac:dyDescent="0.3">
      <c r="A715" t="s">
        <v>5974</v>
      </c>
      <c r="B715" t="s">
        <v>5878</v>
      </c>
      <c r="C715" t="s">
        <v>5975</v>
      </c>
      <c r="D715" t="s">
        <v>5976</v>
      </c>
      <c r="E715" t="s">
        <v>30</v>
      </c>
      <c r="F715" t="s">
        <v>5785</v>
      </c>
      <c r="G715" s="5">
        <v>40000</v>
      </c>
      <c r="H715" s="5">
        <v>2800</v>
      </c>
      <c r="I715" s="5">
        <v>56000</v>
      </c>
      <c r="J715">
        <v>0</v>
      </c>
      <c r="K715">
        <v>0</v>
      </c>
      <c r="L715" s="5">
        <v>39200</v>
      </c>
      <c r="M715" s="5">
        <v>39200</v>
      </c>
      <c r="N715" s="5">
        <v>16800</v>
      </c>
      <c r="O715" t="s">
        <v>283</v>
      </c>
      <c r="P715" s="5">
        <v>2800</v>
      </c>
      <c r="Q715" t="str">
        <f>IF(Table4[[#This Row],[Current Arrears + Debit]]&lt;=5000,"Less_than_5000","Greater_than_5000")</f>
        <v>Less_than_5000</v>
      </c>
      <c r="R715" t="str">
        <f>IF(Table4[[#This Row],[Full Balance]]=Table4[[#This Row],[Current Arrears + Debit]],"OC","Active")</f>
        <v>Active</v>
      </c>
    </row>
    <row r="716" spans="1:18" x14ac:dyDescent="0.3">
      <c r="A716" t="s">
        <v>5977</v>
      </c>
      <c r="B716" t="s">
        <v>3046</v>
      </c>
      <c r="C716" t="s">
        <v>5978</v>
      </c>
      <c r="D716" t="s">
        <v>5979</v>
      </c>
      <c r="E716" t="s">
        <v>5</v>
      </c>
      <c r="F716" t="s">
        <v>5408</v>
      </c>
      <c r="G716" s="5">
        <v>40000</v>
      </c>
      <c r="H716" s="5">
        <v>2467</v>
      </c>
      <c r="I716" s="5">
        <v>59200</v>
      </c>
      <c r="J716">
        <v>-0.19</v>
      </c>
      <c r="K716">
        <v>-462</v>
      </c>
      <c r="L716" s="5">
        <v>34538</v>
      </c>
      <c r="M716" s="5">
        <v>35000</v>
      </c>
      <c r="N716" s="5">
        <v>24200</v>
      </c>
      <c r="O716" t="s">
        <v>866</v>
      </c>
      <c r="P716" s="5">
        <v>2500</v>
      </c>
      <c r="Q716" t="str">
        <f>IF(Table4[[#This Row],[Current Arrears + Debit]]&lt;=5000,"Less_than_5000","Greater_than_5000")</f>
        <v>Less_than_5000</v>
      </c>
      <c r="R716" t="str">
        <f>IF(Table4[[#This Row],[Full Balance]]=Table4[[#This Row],[Current Arrears + Debit]],"OC","Active")</f>
        <v>Active</v>
      </c>
    </row>
    <row r="717" spans="1:18" x14ac:dyDescent="0.3">
      <c r="A717" t="s">
        <v>5980</v>
      </c>
      <c r="B717" t="s">
        <v>5981</v>
      </c>
      <c r="C717" t="s">
        <v>5982</v>
      </c>
      <c r="D717" t="s">
        <v>5983</v>
      </c>
      <c r="E717" t="s">
        <v>30</v>
      </c>
      <c r="F717" t="s">
        <v>3624</v>
      </c>
      <c r="G717" s="5">
        <v>25000</v>
      </c>
      <c r="H717" s="5">
        <v>2063</v>
      </c>
      <c r="I717" s="5">
        <v>33000</v>
      </c>
      <c r="J717">
        <v>-1.27</v>
      </c>
      <c r="K717" s="5">
        <v>-2618</v>
      </c>
      <c r="L717" s="5">
        <v>28882</v>
      </c>
      <c r="M717" s="5">
        <v>31500</v>
      </c>
      <c r="N717" s="5">
        <v>1500</v>
      </c>
      <c r="O717" t="s">
        <v>866</v>
      </c>
      <c r="P717" s="5">
        <v>2100</v>
      </c>
      <c r="Q717" t="str">
        <f>IF(Table4[[#This Row],[Current Arrears + Debit]]&lt;=5000,"Less_than_5000","Greater_than_5000")</f>
        <v>Less_than_5000</v>
      </c>
      <c r="R717" t="str">
        <f>IF(Table4[[#This Row],[Full Balance]]=Table4[[#This Row],[Current Arrears + Debit]],"OC","Active")</f>
        <v>Active</v>
      </c>
    </row>
    <row r="718" spans="1:18" x14ac:dyDescent="0.3">
      <c r="A718" t="s">
        <v>5984</v>
      </c>
      <c r="B718" t="s">
        <v>5981</v>
      </c>
      <c r="C718" t="s">
        <v>5985</v>
      </c>
      <c r="D718" t="s">
        <v>5986</v>
      </c>
      <c r="E718" t="s">
        <v>30</v>
      </c>
      <c r="F718" t="s">
        <v>3423</v>
      </c>
      <c r="G718" s="5">
        <v>25000</v>
      </c>
      <c r="H718" s="5">
        <v>2063</v>
      </c>
      <c r="I718" s="5">
        <v>33000</v>
      </c>
      <c r="J718">
        <v>-1.27</v>
      </c>
      <c r="K718" s="5">
        <v>-2618</v>
      </c>
      <c r="L718" s="5">
        <v>28882</v>
      </c>
      <c r="M718" s="5">
        <v>31500</v>
      </c>
      <c r="N718" s="5">
        <v>1500</v>
      </c>
      <c r="O718" t="s">
        <v>866</v>
      </c>
      <c r="P718" s="5">
        <v>2100</v>
      </c>
      <c r="Q718" t="str">
        <f>IF(Table4[[#This Row],[Current Arrears + Debit]]&lt;=5000,"Less_than_5000","Greater_than_5000")</f>
        <v>Less_than_5000</v>
      </c>
      <c r="R718" t="str">
        <f>IF(Table4[[#This Row],[Full Balance]]=Table4[[#This Row],[Current Arrears + Debit]],"OC","Active")</f>
        <v>Active</v>
      </c>
    </row>
    <row r="719" spans="1:18" x14ac:dyDescent="0.3">
      <c r="A719" t="s">
        <v>5987</v>
      </c>
      <c r="B719" t="s">
        <v>5981</v>
      </c>
      <c r="C719" t="s">
        <v>5988</v>
      </c>
      <c r="D719" t="s">
        <v>5989</v>
      </c>
      <c r="E719" t="s">
        <v>30</v>
      </c>
      <c r="F719" t="s">
        <v>3423</v>
      </c>
      <c r="G719" s="5">
        <v>25000</v>
      </c>
      <c r="H719" s="5">
        <v>2063</v>
      </c>
      <c r="I719" s="5">
        <v>33000</v>
      </c>
      <c r="J719">
        <v>-1.27</v>
      </c>
      <c r="K719" s="5">
        <v>-2618</v>
      </c>
      <c r="L719" s="5">
        <v>28882</v>
      </c>
      <c r="M719" s="5">
        <v>31500</v>
      </c>
      <c r="N719" s="5">
        <v>1500</v>
      </c>
      <c r="O719" t="s">
        <v>866</v>
      </c>
      <c r="P719" s="5">
        <v>2100</v>
      </c>
      <c r="Q719" t="str">
        <f>IF(Table4[[#This Row],[Current Arrears + Debit]]&lt;=5000,"Less_than_5000","Greater_than_5000")</f>
        <v>Less_than_5000</v>
      </c>
      <c r="R719" t="str">
        <f>IF(Table4[[#This Row],[Full Balance]]=Table4[[#This Row],[Current Arrears + Debit]],"OC","Active")</f>
        <v>Active</v>
      </c>
    </row>
    <row r="720" spans="1:18" x14ac:dyDescent="0.3">
      <c r="A720" t="s">
        <v>5990</v>
      </c>
      <c r="B720" t="s">
        <v>5981</v>
      </c>
      <c r="C720" t="s">
        <v>5991</v>
      </c>
      <c r="D720" t="s">
        <v>5992</v>
      </c>
      <c r="E720" t="s">
        <v>30</v>
      </c>
      <c r="F720" t="s">
        <v>3423</v>
      </c>
      <c r="G720" s="5">
        <v>25000</v>
      </c>
      <c r="H720" s="5">
        <v>2063</v>
      </c>
      <c r="I720" s="5">
        <v>33000</v>
      </c>
      <c r="J720">
        <v>-1.27</v>
      </c>
      <c r="K720" s="5">
        <v>-2618</v>
      </c>
      <c r="L720" s="5">
        <v>28882</v>
      </c>
      <c r="M720" s="5">
        <v>31500</v>
      </c>
      <c r="N720" s="5">
        <v>1500</v>
      </c>
      <c r="O720" t="s">
        <v>866</v>
      </c>
      <c r="P720" s="5">
        <v>2100</v>
      </c>
      <c r="Q720" t="str">
        <f>IF(Table4[[#This Row],[Current Arrears + Debit]]&lt;=5000,"Less_than_5000","Greater_than_5000")</f>
        <v>Less_than_5000</v>
      </c>
      <c r="R720" t="str">
        <f>IF(Table4[[#This Row],[Full Balance]]=Table4[[#This Row],[Current Arrears + Debit]],"OC","Active")</f>
        <v>Active</v>
      </c>
    </row>
    <row r="721" spans="1:18" x14ac:dyDescent="0.3">
      <c r="A721" t="s">
        <v>5993</v>
      </c>
      <c r="B721" t="s">
        <v>5981</v>
      </c>
      <c r="C721" t="s">
        <v>5994</v>
      </c>
      <c r="D721" t="s">
        <v>5995</v>
      </c>
      <c r="E721" t="s">
        <v>30</v>
      </c>
      <c r="F721" t="s">
        <v>3423</v>
      </c>
      <c r="G721" s="5">
        <v>25000</v>
      </c>
      <c r="H721" s="5">
        <v>2063</v>
      </c>
      <c r="I721" s="5">
        <v>33000</v>
      </c>
      <c r="J721">
        <v>-1.27</v>
      </c>
      <c r="K721" s="5">
        <v>-2618</v>
      </c>
      <c r="L721" s="5">
        <v>28882</v>
      </c>
      <c r="M721" s="5">
        <v>31500</v>
      </c>
      <c r="N721" s="5">
        <v>1500</v>
      </c>
      <c r="O721" t="s">
        <v>866</v>
      </c>
      <c r="P721" s="5">
        <v>2100</v>
      </c>
      <c r="Q721" t="str">
        <f>IF(Table4[[#This Row],[Current Arrears + Debit]]&lt;=5000,"Less_than_5000","Greater_than_5000")</f>
        <v>Less_than_5000</v>
      </c>
      <c r="R721" t="str">
        <f>IF(Table4[[#This Row],[Full Balance]]=Table4[[#This Row],[Current Arrears + Debit]],"OC","Active")</f>
        <v>Active</v>
      </c>
    </row>
    <row r="722" spans="1:18" x14ac:dyDescent="0.3">
      <c r="A722" t="s">
        <v>5996</v>
      </c>
      <c r="B722" t="s">
        <v>2312</v>
      </c>
      <c r="C722" t="s">
        <v>5997</v>
      </c>
      <c r="D722" t="s">
        <v>5998</v>
      </c>
      <c r="E722" t="s">
        <v>14</v>
      </c>
      <c r="F722" t="s">
        <v>3423</v>
      </c>
      <c r="G722" s="5">
        <v>30000</v>
      </c>
      <c r="H722" s="5">
        <v>2100</v>
      </c>
      <c r="I722" s="5">
        <v>42000</v>
      </c>
      <c r="J722">
        <v>0</v>
      </c>
      <c r="K722">
        <v>0</v>
      </c>
      <c r="L722" s="5">
        <v>29400</v>
      </c>
      <c r="M722" s="5">
        <v>29400</v>
      </c>
      <c r="N722" s="5">
        <v>12600</v>
      </c>
      <c r="O722" t="s">
        <v>977</v>
      </c>
      <c r="P722" s="5">
        <v>2100</v>
      </c>
      <c r="Q722" t="str">
        <f>IF(Table4[[#This Row],[Current Arrears + Debit]]&lt;=5000,"Less_than_5000","Greater_than_5000")</f>
        <v>Less_than_5000</v>
      </c>
      <c r="R722" t="str">
        <f>IF(Table4[[#This Row],[Full Balance]]=Table4[[#This Row],[Current Arrears + Debit]],"OC","Active")</f>
        <v>Active</v>
      </c>
    </row>
    <row r="723" spans="1:18" x14ac:dyDescent="0.3">
      <c r="A723" t="s">
        <v>5999</v>
      </c>
      <c r="B723" t="s">
        <v>5878</v>
      </c>
      <c r="C723" t="s">
        <v>6000</v>
      </c>
      <c r="D723" t="s">
        <v>6001</v>
      </c>
      <c r="E723" t="s">
        <v>30</v>
      </c>
      <c r="F723" t="s">
        <v>3423</v>
      </c>
      <c r="G723" s="5">
        <v>25000</v>
      </c>
      <c r="H723" s="5">
        <v>2063</v>
      </c>
      <c r="I723" s="5">
        <v>33000</v>
      </c>
      <c r="J723">
        <v>-1.27</v>
      </c>
      <c r="K723" s="5">
        <v>-2618</v>
      </c>
      <c r="L723" s="5">
        <v>28882</v>
      </c>
      <c r="M723" s="5">
        <v>31500</v>
      </c>
      <c r="N723" s="5">
        <v>1500</v>
      </c>
      <c r="O723" t="s">
        <v>283</v>
      </c>
      <c r="P723" s="5">
        <v>2100</v>
      </c>
      <c r="Q723" t="str">
        <f>IF(Table4[[#This Row],[Current Arrears + Debit]]&lt;=5000,"Less_than_5000","Greater_than_5000")</f>
        <v>Less_than_5000</v>
      </c>
      <c r="R723" t="str">
        <f>IF(Table4[[#This Row],[Full Balance]]=Table4[[#This Row],[Current Arrears + Debit]],"OC","Active")</f>
        <v>Active</v>
      </c>
    </row>
    <row r="724" spans="1:18" x14ac:dyDescent="0.3">
      <c r="A724" t="s">
        <v>6002</v>
      </c>
      <c r="B724" t="s">
        <v>6003</v>
      </c>
      <c r="C724" t="s">
        <v>6004</v>
      </c>
      <c r="D724" t="s">
        <v>6005</v>
      </c>
      <c r="E724" t="s">
        <v>9</v>
      </c>
      <c r="F724" t="s">
        <v>3423</v>
      </c>
      <c r="G724" s="5">
        <v>25000</v>
      </c>
      <c r="H724" s="5">
        <v>2063</v>
      </c>
      <c r="I724" s="5">
        <v>33000</v>
      </c>
      <c r="J724">
        <v>0.54</v>
      </c>
      <c r="K724" s="5">
        <v>1112</v>
      </c>
      <c r="L724" s="5">
        <v>28882</v>
      </c>
      <c r="M724" s="5">
        <v>27770</v>
      </c>
      <c r="N724" s="5">
        <v>5230</v>
      </c>
      <c r="O724" t="s">
        <v>2320</v>
      </c>
      <c r="P724" s="5">
        <v>10000</v>
      </c>
      <c r="Q724" t="str">
        <f>IF(Table4[[#This Row],[Current Arrears + Debit]]&lt;=5000,"Less_than_5000","Greater_than_5000")</f>
        <v>Less_than_5000</v>
      </c>
      <c r="R724" t="str">
        <f>IF(Table4[[#This Row],[Full Balance]]=Table4[[#This Row],[Current Arrears + Debit]],"OC","Active")</f>
        <v>Active</v>
      </c>
    </row>
    <row r="725" spans="1:18" x14ac:dyDescent="0.3">
      <c r="A725" t="s">
        <v>6006</v>
      </c>
      <c r="B725" t="s">
        <v>3861</v>
      </c>
      <c r="C725" t="s">
        <v>6007</v>
      </c>
      <c r="D725" t="s">
        <v>6008</v>
      </c>
      <c r="E725" t="s">
        <v>26</v>
      </c>
      <c r="F725" t="s">
        <v>3423</v>
      </c>
      <c r="G725" s="5">
        <v>30000</v>
      </c>
      <c r="H725" s="5">
        <v>2100</v>
      </c>
      <c r="I725" s="5">
        <v>42000</v>
      </c>
      <c r="J725">
        <v>1</v>
      </c>
      <c r="K725" s="5">
        <v>2100</v>
      </c>
      <c r="L725" s="5">
        <v>29400</v>
      </c>
      <c r="M725" s="5">
        <v>27300</v>
      </c>
      <c r="N725" s="5">
        <v>14700</v>
      </c>
      <c r="O725" t="s">
        <v>4550</v>
      </c>
      <c r="P725" s="5">
        <v>2100</v>
      </c>
      <c r="Q725" t="str">
        <f>IF(Table4[[#This Row],[Current Arrears + Debit]]&lt;=5000,"Less_than_5000","Greater_than_5000")</f>
        <v>Less_than_5000</v>
      </c>
      <c r="R725" t="str">
        <f>IF(Table4[[#This Row],[Full Balance]]=Table4[[#This Row],[Current Arrears + Debit]],"OC","Active")</f>
        <v>Active</v>
      </c>
    </row>
    <row r="726" spans="1:18" x14ac:dyDescent="0.3">
      <c r="A726" t="s">
        <v>6009</v>
      </c>
      <c r="B726" t="s">
        <v>5678</v>
      </c>
      <c r="C726" t="s">
        <v>6010</v>
      </c>
      <c r="D726" t="s">
        <v>6011</v>
      </c>
      <c r="E726" t="s">
        <v>21</v>
      </c>
      <c r="F726" t="s">
        <v>3423</v>
      </c>
      <c r="G726" s="5">
        <v>25000</v>
      </c>
      <c r="H726" s="5">
        <v>1750</v>
      </c>
      <c r="I726" s="5">
        <v>35000</v>
      </c>
      <c r="J726">
        <v>-0.23</v>
      </c>
      <c r="K726">
        <v>-400</v>
      </c>
      <c r="L726" s="5">
        <v>24500</v>
      </c>
      <c r="M726" s="5">
        <v>24900</v>
      </c>
      <c r="N726" s="5">
        <v>10100</v>
      </c>
      <c r="O726" t="s">
        <v>977</v>
      </c>
      <c r="P726" s="5">
        <v>1800</v>
      </c>
      <c r="Q726" t="str">
        <f>IF(Table4[[#This Row],[Current Arrears + Debit]]&lt;=5000,"Less_than_5000","Greater_than_5000")</f>
        <v>Less_than_5000</v>
      </c>
      <c r="R726" t="str">
        <f>IF(Table4[[#This Row],[Full Balance]]=Table4[[#This Row],[Current Arrears + Debit]],"OC","Active")</f>
        <v>Active</v>
      </c>
    </row>
    <row r="727" spans="1:18" x14ac:dyDescent="0.3">
      <c r="A727" t="s">
        <v>6012</v>
      </c>
      <c r="B727" t="s">
        <v>5678</v>
      </c>
      <c r="C727" t="s">
        <v>6013</v>
      </c>
      <c r="D727" t="s">
        <v>6014</v>
      </c>
      <c r="E727" t="s">
        <v>21</v>
      </c>
      <c r="F727" t="s">
        <v>3423</v>
      </c>
      <c r="G727" s="5">
        <v>25000</v>
      </c>
      <c r="H727" s="5">
        <v>1750</v>
      </c>
      <c r="I727" s="5">
        <v>35000</v>
      </c>
      <c r="J727">
        <v>0</v>
      </c>
      <c r="K727">
        <v>0</v>
      </c>
      <c r="L727" s="5">
        <v>24500</v>
      </c>
      <c r="M727" s="5">
        <v>24500</v>
      </c>
      <c r="N727" s="5">
        <v>10500</v>
      </c>
      <c r="O727" t="s">
        <v>866</v>
      </c>
      <c r="P727" s="5">
        <v>1750</v>
      </c>
      <c r="Q727" t="str">
        <f>IF(Table4[[#This Row],[Current Arrears + Debit]]&lt;=5000,"Less_than_5000","Greater_than_5000")</f>
        <v>Less_than_5000</v>
      </c>
      <c r="R727" t="str">
        <f>IF(Table4[[#This Row],[Full Balance]]=Table4[[#This Row],[Current Arrears + Debit]],"OC","Active")</f>
        <v>Active</v>
      </c>
    </row>
    <row r="728" spans="1:18" x14ac:dyDescent="0.3">
      <c r="A728" t="s">
        <v>6015</v>
      </c>
      <c r="B728" t="s">
        <v>3861</v>
      </c>
      <c r="C728" t="s">
        <v>6016</v>
      </c>
      <c r="D728" t="s">
        <v>6017</v>
      </c>
      <c r="E728" t="s">
        <v>26</v>
      </c>
      <c r="F728" t="s">
        <v>3423</v>
      </c>
      <c r="G728" s="5">
        <v>30000</v>
      </c>
      <c r="H728" s="5">
        <v>2100</v>
      </c>
      <c r="I728" s="5">
        <v>42000</v>
      </c>
      <c r="J728">
        <v>0</v>
      </c>
      <c r="K728">
        <v>0</v>
      </c>
      <c r="L728" s="5">
        <v>29400</v>
      </c>
      <c r="M728" s="5">
        <v>29400</v>
      </c>
      <c r="N728" s="5">
        <v>12600</v>
      </c>
      <c r="O728" t="s">
        <v>866</v>
      </c>
      <c r="P728" s="5">
        <v>2100</v>
      </c>
      <c r="Q728" t="str">
        <f>IF(Table4[[#This Row],[Current Arrears + Debit]]&lt;=5000,"Less_than_5000","Greater_than_5000")</f>
        <v>Less_than_5000</v>
      </c>
      <c r="R728" t="str">
        <f>IF(Table4[[#This Row],[Full Balance]]=Table4[[#This Row],[Current Arrears + Debit]],"OC","Active")</f>
        <v>Active</v>
      </c>
    </row>
    <row r="729" spans="1:18" x14ac:dyDescent="0.3">
      <c r="A729" t="s">
        <v>6018</v>
      </c>
      <c r="B729" t="s">
        <v>5857</v>
      </c>
      <c r="C729" t="s">
        <v>6019</v>
      </c>
      <c r="D729" t="s">
        <v>6020</v>
      </c>
      <c r="E729" t="s">
        <v>30</v>
      </c>
      <c r="F729" t="s">
        <v>3624</v>
      </c>
      <c r="G729" s="5">
        <v>25000</v>
      </c>
      <c r="H729" s="5">
        <v>1750</v>
      </c>
      <c r="I729" s="5">
        <v>35000</v>
      </c>
      <c r="J729">
        <v>0</v>
      </c>
      <c r="K729">
        <v>0</v>
      </c>
      <c r="L729" s="5">
        <v>24500</v>
      </c>
      <c r="M729" s="5">
        <v>24500</v>
      </c>
      <c r="N729" s="5">
        <v>10500</v>
      </c>
      <c r="O729" t="s">
        <v>866</v>
      </c>
      <c r="P729" s="5">
        <v>1750</v>
      </c>
      <c r="Q729" t="str">
        <f>IF(Table4[[#This Row],[Current Arrears + Debit]]&lt;=5000,"Less_than_5000","Greater_than_5000")</f>
        <v>Less_than_5000</v>
      </c>
      <c r="R729" t="str">
        <f>IF(Table4[[#This Row],[Full Balance]]=Table4[[#This Row],[Current Arrears + Debit]],"OC","Active")</f>
        <v>Active</v>
      </c>
    </row>
    <row r="730" spans="1:18" x14ac:dyDescent="0.3">
      <c r="A730" t="s">
        <v>6021</v>
      </c>
      <c r="B730" t="s">
        <v>6022</v>
      </c>
      <c r="C730" t="s">
        <v>6023</v>
      </c>
      <c r="D730" t="s">
        <v>6024</v>
      </c>
      <c r="E730" t="s">
        <v>29</v>
      </c>
      <c r="F730" t="s">
        <v>3624</v>
      </c>
      <c r="G730" s="5">
        <v>25000</v>
      </c>
      <c r="H730" s="5">
        <v>1750</v>
      </c>
      <c r="I730" s="5">
        <v>35000</v>
      </c>
      <c r="J730">
        <v>-0.23</v>
      </c>
      <c r="K730">
        <v>-400</v>
      </c>
      <c r="L730" s="5">
        <v>24500</v>
      </c>
      <c r="M730" s="5">
        <v>24900</v>
      </c>
      <c r="N730" s="5">
        <v>10100</v>
      </c>
      <c r="O730" t="s">
        <v>1896</v>
      </c>
      <c r="P730">
        <v>750</v>
      </c>
      <c r="Q730" t="str">
        <f>IF(Table4[[#This Row],[Current Arrears + Debit]]&lt;=5000,"Less_than_5000","Greater_than_5000")</f>
        <v>Less_than_5000</v>
      </c>
      <c r="R730" t="str">
        <f>IF(Table4[[#This Row],[Full Balance]]=Table4[[#This Row],[Current Arrears + Debit]],"OC","Active")</f>
        <v>Active</v>
      </c>
    </row>
    <row r="731" spans="1:18" x14ac:dyDescent="0.3">
      <c r="A731" t="s">
        <v>6025</v>
      </c>
      <c r="B731" t="s">
        <v>5715</v>
      </c>
      <c r="C731" t="s">
        <v>6026</v>
      </c>
      <c r="D731" t="s">
        <v>6027</v>
      </c>
      <c r="E731" t="s">
        <v>14</v>
      </c>
      <c r="F731" t="s">
        <v>3624</v>
      </c>
      <c r="G731" s="5">
        <v>25000</v>
      </c>
      <c r="H731" s="5">
        <v>1750</v>
      </c>
      <c r="I731" s="5">
        <v>35000</v>
      </c>
      <c r="J731">
        <v>0</v>
      </c>
      <c r="K731">
        <v>0</v>
      </c>
      <c r="L731" s="5">
        <v>24500</v>
      </c>
      <c r="M731" s="5">
        <v>24500</v>
      </c>
      <c r="N731" s="5">
        <v>10500</v>
      </c>
      <c r="O731" t="s">
        <v>2583</v>
      </c>
      <c r="P731" s="5">
        <v>1750</v>
      </c>
      <c r="Q731" t="str">
        <f>IF(Table4[[#This Row],[Current Arrears + Debit]]&lt;=5000,"Less_than_5000","Greater_than_5000")</f>
        <v>Less_than_5000</v>
      </c>
      <c r="R731" t="str">
        <f>IF(Table4[[#This Row],[Full Balance]]=Table4[[#This Row],[Current Arrears + Debit]],"OC","Active")</f>
        <v>Active</v>
      </c>
    </row>
    <row r="732" spans="1:18" x14ac:dyDescent="0.3">
      <c r="A732" t="s">
        <v>6028</v>
      </c>
      <c r="B732" t="s">
        <v>3433</v>
      </c>
      <c r="C732" t="s">
        <v>6029</v>
      </c>
      <c r="D732" t="s">
        <v>6030</v>
      </c>
      <c r="E732" t="s">
        <v>14</v>
      </c>
      <c r="F732" t="s">
        <v>5785</v>
      </c>
      <c r="G732" s="5">
        <v>25000</v>
      </c>
      <c r="H732" s="5">
        <v>1750</v>
      </c>
      <c r="I732" s="5">
        <v>35000</v>
      </c>
      <c r="J732">
        <v>-0.37</v>
      </c>
      <c r="K732">
        <v>-650</v>
      </c>
      <c r="L732" s="5">
        <v>24500</v>
      </c>
      <c r="M732" s="5">
        <v>25150</v>
      </c>
      <c r="N732" s="5">
        <v>9850</v>
      </c>
      <c r="O732" t="s">
        <v>2583</v>
      </c>
      <c r="P732" s="5">
        <v>1750</v>
      </c>
      <c r="Q732" t="str">
        <f>IF(Table4[[#This Row],[Current Arrears + Debit]]&lt;=5000,"Less_than_5000","Greater_than_5000")</f>
        <v>Less_than_5000</v>
      </c>
      <c r="R732" t="str">
        <f>IF(Table4[[#This Row],[Full Balance]]=Table4[[#This Row],[Current Arrears + Debit]],"OC","Active")</f>
        <v>Active</v>
      </c>
    </row>
    <row r="733" spans="1:18" x14ac:dyDescent="0.3">
      <c r="A733" t="s">
        <v>6031</v>
      </c>
      <c r="B733" t="s">
        <v>5352</v>
      </c>
      <c r="C733" t="s">
        <v>6032</v>
      </c>
      <c r="D733" t="s">
        <v>6033</v>
      </c>
      <c r="E733" t="s">
        <v>35</v>
      </c>
      <c r="F733" t="s">
        <v>3624</v>
      </c>
      <c r="G733" s="5">
        <v>25000</v>
      </c>
      <c r="H733" s="5">
        <v>1750</v>
      </c>
      <c r="I733" s="5">
        <v>35000</v>
      </c>
      <c r="J733">
        <v>1</v>
      </c>
      <c r="K733" s="5">
        <v>1750</v>
      </c>
      <c r="L733" s="5">
        <v>24500</v>
      </c>
      <c r="M733" s="5">
        <v>22750</v>
      </c>
      <c r="N733" s="5">
        <v>12250</v>
      </c>
      <c r="O733" t="s">
        <v>625</v>
      </c>
      <c r="P733" s="5">
        <v>1750</v>
      </c>
      <c r="Q733" t="str">
        <f>IF(Table4[[#This Row],[Current Arrears + Debit]]&lt;=5000,"Less_than_5000","Greater_than_5000")</f>
        <v>Less_than_5000</v>
      </c>
      <c r="R733" t="str">
        <f>IF(Table4[[#This Row],[Full Balance]]=Table4[[#This Row],[Current Arrears + Debit]],"OC","Active")</f>
        <v>Active</v>
      </c>
    </row>
    <row r="734" spans="1:18" x14ac:dyDescent="0.3">
      <c r="A734" t="s">
        <v>6034</v>
      </c>
      <c r="B734" t="s">
        <v>6035</v>
      </c>
      <c r="C734" t="s">
        <v>6036</v>
      </c>
      <c r="D734" t="s">
        <v>6037</v>
      </c>
      <c r="E734" t="s">
        <v>30</v>
      </c>
      <c r="F734" t="s">
        <v>3624</v>
      </c>
      <c r="G734" s="5">
        <v>25000</v>
      </c>
      <c r="H734" s="5">
        <v>1750</v>
      </c>
      <c r="I734" s="5">
        <v>35000</v>
      </c>
      <c r="J734">
        <v>0</v>
      </c>
      <c r="K734">
        <v>0</v>
      </c>
      <c r="L734" s="5">
        <v>24500</v>
      </c>
      <c r="M734" s="5">
        <v>24500</v>
      </c>
      <c r="N734" s="5">
        <v>10500</v>
      </c>
      <c r="O734" t="s">
        <v>977</v>
      </c>
      <c r="P734" s="5">
        <v>1750</v>
      </c>
      <c r="Q734" t="str">
        <f>IF(Table4[[#This Row],[Current Arrears + Debit]]&lt;=5000,"Less_than_5000","Greater_than_5000")</f>
        <v>Less_than_5000</v>
      </c>
      <c r="R734" t="str">
        <f>IF(Table4[[#This Row],[Full Balance]]=Table4[[#This Row],[Current Arrears + Debit]],"OC","Active")</f>
        <v>Active</v>
      </c>
    </row>
    <row r="735" spans="1:18" x14ac:dyDescent="0.3">
      <c r="A735" t="s">
        <v>6038</v>
      </c>
      <c r="B735" t="s">
        <v>6035</v>
      </c>
      <c r="C735" t="s">
        <v>6039</v>
      </c>
      <c r="D735" t="s">
        <v>6040</v>
      </c>
      <c r="E735" t="s">
        <v>30</v>
      </c>
      <c r="F735" t="s">
        <v>3624</v>
      </c>
      <c r="G735" s="5">
        <v>25000</v>
      </c>
      <c r="H735" s="5">
        <v>1750</v>
      </c>
      <c r="I735" s="5">
        <v>35000</v>
      </c>
      <c r="J735">
        <v>2</v>
      </c>
      <c r="K735" s="5">
        <v>3500</v>
      </c>
      <c r="L735" s="5">
        <v>24500</v>
      </c>
      <c r="M735" s="5">
        <v>21000</v>
      </c>
      <c r="N735" s="5">
        <v>14000</v>
      </c>
      <c r="O735" t="s">
        <v>560</v>
      </c>
      <c r="P735" s="5">
        <v>1750</v>
      </c>
      <c r="Q735" t="str">
        <f>IF(Table4[[#This Row],[Current Arrears + Debit]]&lt;=5000,"Less_than_5000","Greater_than_5000")</f>
        <v>Less_than_5000</v>
      </c>
      <c r="R735" t="str">
        <f>IF(Table4[[#This Row],[Full Balance]]=Table4[[#This Row],[Current Arrears + Debit]],"OC","Active")</f>
        <v>Active</v>
      </c>
    </row>
    <row r="736" spans="1:18" x14ac:dyDescent="0.3">
      <c r="A736" t="s">
        <v>6041</v>
      </c>
      <c r="B736" t="s">
        <v>6035</v>
      </c>
      <c r="C736" t="s">
        <v>6042</v>
      </c>
      <c r="D736" t="s">
        <v>6043</v>
      </c>
      <c r="E736" t="s">
        <v>30</v>
      </c>
      <c r="F736" t="s">
        <v>3624</v>
      </c>
      <c r="G736" s="5">
        <v>25000</v>
      </c>
      <c r="H736" s="5">
        <v>1750</v>
      </c>
      <c r="I736" s="5">
        <v>35000</v>
      </c>
      <c r="J736">
        <v>0</v>
      </c>
      <c r="K736">
        <v>0</v>
      </c>
      <c r="L736" s="5">
        <v>24500</v>
      </c>
      <c r="M736" s="5">
        <v>24500</v>
      </c>
      <c r="N736" s="5">
        <v>10500</v>
      </c>
      <c r="O736" t="s">
        <v>977</v>
      </c>
      <c r="P736" s="5">
        <v>1750</v>
      </c>
      <c r="Q736" t="str">
        <f>IF(Table4[[#This Row],[Current Arrears + Debit]]&lt;=5000,"Less_than_5000","Greater_than_5000")</f>
        <v>Less_than_5000</v>
      </c>
      <c r="R736" t="str">
        <f>IF(Table4[[#This Row],[Full Balance]]=Table4[[#This Row],[Current Arrears + Debit]],"OC","Active")</f>
        <v>Active</v>
      </c>
    </row>
    <row r="737" spans="1:18" x14ac:dyDescent="0.3">
      <c r="A737" t="s">
        <v>6044</v>
      </c>
      <c r="B737" t="s">
        <v>5392</v>
      </c>
      <c r="C737" t="s">
        <v>6045</v>
      </c>
      <c r="D737" t="s">
        <v>6046</v>
      </c>
      <c r="E737" t="s">
        <v>10</v>
      </c>
      <c r="F737" t="s">
        <v>3624</v>
      </c>
      <c r="G737" s="5">
        <v>25000</v>
      </c>
      <c r="H737" s="5">
        <v>2063</v>
      </c>
      <c r="I737" s="5">
        <v>33000</v>
      </c>
      <c r="J737">
        <v>-0.54</v>
      </c>
      <c r="K737" s="5">
        <v>-1118</v>
      </c>
      <c r="L737" s="5">
        <v>28882</v>
      </c>
      <c r="M737" s="5">
        <v>30000</v>
      </c>
      <c r="N737" s="5">
        <v>3000</v>
      </c>
      <c r="O737" t="s">
        <v>866</v>
      </c>
      <c r="P737" s="5">
        <v>2300</v>
      </c>
      <c r="Q737" t="str">
        <f>IF(Table4[[#This Row],[Current Arrears + Debit]]&lt;=5000,"Less_than_5000","Greater_than_5000")</f>
        <v>Less_than_5000</v>
      </c>
      <c r="R737" t="str">
        <f>IF(Table4[[#This Row],[Full Balance]]=Table4[[#This Row],[Current Arrears + Debit]],"OC","Active")</f>
        <v>Active</v>
      </c>
    </row>
    <row r="738" spans="1:18" x14ac:dyDescent="0.3">
      <c r="A738" t="s">
        <v>6047</v>
      </c>
      <c r="B738" t="s">
        <v>6048</v>
      </c>
      <c r="C738" t="s">
        <v>6049</v>
      </c>
      <c r="D738" t="s">
        <v>6050</v>
      </c>
      <c r="E738" t="s">
        <v>9</v>
      </c>
      <c r="F738" t="s">
        <v>3554</v>
      </c>
      <c r="G738" s="5">
        <v>25000</v>
      </c>
      <c r="H738" s="5">
        <v>2063</v>
      </c>
      <c r="I738" s="5">
        <v>33000</v>
      </c>
      <c r="J738">
        <v>-1.34</v>
      </c>
      <c r="K738" s="5">
        <v>-2768</v>
      </c>
      <c r="L738" s="5">
        <v>28882</v>
      </c>
      <c r="M738" s="5">
        <v>31650</v>
      </c>
      <c r="N738" s="5">
        <v>1350</v>
      </c>
      <c r="O738" t="s">
        <v>977</v>
      </c>
      <c r="P738" s="5">
        <v>2100</v>
      </c>
      <c r="Q738" t="str">
        <f>IF(Table4[[#This Row],[Current Arrears + Debit]]&lt;=5000,"Less_than_5000","Greater_than_5000")</f>
        <v>Less_than_5000</v>
      </c>
      <c r="R738" t="str">
        <f>IF(Table4[[#This Row],[Full Balance]]=Table4[[#This Row],[Current Arrears + Debit]],"OC","Active")</f>
        <v>Active</v>
      </c>
    </row>
    <row r="739" spans="1:18" x14ac:dyDescent="0.3">
      <c r="A739" t="s">
        <v>6051</v>
      </c>
      <c r="B739" t="s">
        <v>6003</v>
      </c>
      <c r="C739" t="s">
        <v>6052</v>
      </c>
      <c r="D739" t="s">
        <v>6053</v>
      </c>
      <c r="E739" t="s">
        <v>9</v>
      </c>
      <c r="F739" t="s">
        <v>3624</v>
      </c>
      <c r="G739" s="5">
        <v>25000</v>
      </c>
      <c r="H739" s="5">
        <v>2063</v>
      </c>
      <c r="I739" s="5">
        <v>33000</v>
      </c>
      <c r="J739">
        <v>-0.25</v>
      </c>
      <c r="K739">
        <v>-518</v>
      </c>
      <c r="L739" s="5">
        <v>28882</v>
      </c>
      <c r="M739" s="5">
        <v>29400</v>
      </c>
      <c r="N739" s="5">
        <v>3600</v>
      </c>
      <c r="O739" t="s">
        <v>866</v>
      </c>
      <c r="P739" s="5">
        <v>2500</v>
      </c>
      <c r="Q739" t="str">
        <f>IF(Table4[[#This Row],[Current Arrears + Debit]]&lt;=5000,"Less_than_5000","Greater_than_5000")</f>
        <v>Less_than_5000</v>
      </c>
      <c r="R739" t="str">
        <f>IF(Table4[[#This Row],[Full Balance]]=Table4[[#This Row],[Current Arrears + Debit]],"OC","Active")</f>
        <v>Active</v>
      </c>
    </row>
    <row r="740" spans="1:18" x14ac:dyDescent="0.3">
      <c r="A740" t="s">
        <v>6054</v>
      </c>
      <c r="B740" t="s">
        <v>5715</v>
      </c>
      <c r="C740" t="s">
        <v>6055</v>
      </c>
      <c r="D740" t="s">
        <v>6056</v>
      </c>
      <c r="E740" t="s">
        <v>14</v>
      </c>
      <c r="F740" t="s">
        <v>5785</v>
      </c>
      <c r="G740" s="5">
        <v>25000</v>
      </c>
      <c r="H740" s="5">
        <v>1750</v>
      </c>
      <c r="I740" s="5">
        <v>35000</v>
      </c>
      <c r="J740">
        <v>-0.86</v>
      </c>
      <c r="K740" s="5">
        <v>-1500</v>
      </c>
      <c r="L740" s="5">
        <v>24500</v>
      </c>
      <c r="M740" s="5">
        <v>26000</v>
      </c>
      <c r="N740" s="5">
        <v>9000</v>
      </c>
      <c r="O740" t="s">
        <v>2583</v>
      </c>
      <c r="P740" s="5">
        <v>1750</v>
      </c>
      <c r="Q740" t="str">
        <f>IF(Table4[[#This Row],[Current Arrears + Debit]]&lt;=5000,"Less_than_5000","Greater_than_5000")</f>
        <v>Less_than_5000</v>
      </c>
      <c r="R740" t="str">
        <f>IF(Table4[[#This Row],[Full Balance]]=Table4[[#This Row],[Current Arrears + Debit]],"OC","Active")</f>
        <v>Active</v>
      </c>
    </row>
    <row r="741" spans="1:18" x14ac:dyDescent="0.3">
      <c r="A741" t="s">
        <v>6057</v>
      </c>
      <c r="B741" t="s">
        <v>5878</v>
      </c>
      <c r="C741" t="s">
        <v>6058</v>
      </c>
      <c r="D741" t="s">
        <v>6059</v>
      </c>
      <c r="E741" t="s">
        <v>30</v>
      </c>
      <c r="F741" t="s">
        <v>5785</v>
      </c>
      <c r="G741" s="5">
        <v>40000</v>
      </c>
      <c r="H741" s="5">
        <v>2800</v>
      </c>
      <c r="I741" s="5">
        <v>56000</v>
      </c>
      <c r="J741">
        <v>0</v>
      </c>
      <c r="K741">
        <v>0</v>
      </c>
      <c r="L741" s="5">
        <v>39200</v>
      </c>
      <c r="M741" s="5">
        <v>39200</v>
      </c>
      <c r="N741" s="5">
        <v>16800</v>
      </c>
      <c r="O741" t="s">
        <v>283</v>
      </c>
      <c r="P741" s="5">
        <v>2800</v>
      </c>
      <c r="Q741" t="str">
        <f>IF(Table4[[#This Row],[Current Arrears + Debit]]&lt;=5000,"Less_than_5000","Greater_than_5000")</f>
        <v>Less_than_5000</v>
      </c>
      <c r="R741" t="str">
        <f>IF(Table4[[#This Row],[Full Balance]]=Table4[[#This Row],[Current Arrears + Debit]],"OC","Active")</f>
        <v>Active</v>
      </c>
    </row>
    <row r="742" spans="1:18" x14ac:dyDescent="0.3">
      <c r="A742" t="s">
        <v>6060</v>
      </c>
      <c r="B742" t="s">
        <v>5878</v>
      </c>
      <c r="C742" t="s">
        <v>6061</v>
      </c>
      <c r="D742" t="s">
        <v>6062</v>
      </c>
      <c r="E742" t="s">
        <v>30</v>
      </c>
      <c r="F742" t="s">
        <v>5785</v>
      </c>
      <c r="G742" s="5">
        <v>30000</v>
      </c>
      <c r="H742" s="5">
        <v>2100</v>
      </c>
      <c r="I742" s="5">
        <v>42000</v>
      </c>
      <c r="J742">
        <v>0</v>
      </c>
      <c r="K742">
        <v>0</v>
      </c>
      <c r="L742" s="5">
        <v>29400</v>
      </c>
      <c r="M742" s="5">
        <v>29400</v>
      </c>
      <c r="N742" s="5">
        <v>12600</v>
      </c>
      <c r="O742" t="s">
        <v>283</v>
      </c>
      <c r="P742" s="5">
        <v>2100</v>
      </c>
      <c r="Q742" t="str">
        <f>IF(Table4[[#This Row],[Current Arrears + Debit]]&lt;=5000,"Less_than_5000","Greater_than_5000")</f>
        <v>Less_than_5000</v>
      </c>
      <c r="R742" t="str">
        <f>IF(Table4[[#This Row],[Full Balance]]=Table4[[#This Row],[Current Arrears + Debit]],"OC","Active")</f>
        <v>Active</v>
      </c>
    </row>
    <row r="743" spans="1:18" x14ac:dyDescent="0.3">
      <c r="A743" t="s">
        <v>6063</v>
      </c>
      <c r="B743" t="s">
        <v>2067</v>
      </c>
      <c r="C743" t="s">
        <v>6064</v>
      </c>
      <c r="D743" t="s">
        <v>5257</v>
      </c>
      <c r="E743" t="s">
        <v>41</v>
      </c>
      <c r="F743" t="s">
        <v>5785</v>
      </c>
      <c r="G743" s="5">
        <v>40000</v>
      </c>
      <c r="H743" s="5">
        <v>2467</v>
      </c>
      <c r="I743" s="5">
        <v>59200</v>
      </c>
      <c r="J743">
        <v>-0.19</v>
      </c>
      <c r="K743">
        <v>-462</v>
      </c>
      <c r="L743" s="5">
        <v>34538</v>
      </c>
      <c r="M743" s="5">
        <v>35000</v>
      </c>
      <c r="N743" s="5">
        <v>24200</v>
      </c>
      <c r="O743" t="s">
        <v>1142</v>
      </c>
      <c r="P743" s="5">
        <v>1000</v>
      </c>
      <c r="Q743" t="str">
        <f>IF(Table4[[#This Row],[Current Arrears + Debit]]&lt;=5000,"Less_than_5000","Greater_than_5000")</f>
        <v>Less_than_5000</v>
      </c>
      <c r="R743" t="str">
        <f>IF(Table4[[#This Row],[Full Balance]]=Table4[[#This Row],[Current Arrears + Debit]],"OC","Active")</f>
        <v>Active</v>
      </c>
    </row>
    <row r="744" spans="1:18" x14ac:dyDescent="0.3">
      <c r="A744" t="s">
        <v>6065</v>
      </c>
      <c r="B744" t="s">
        <v>4490</v>
      </c>
      <c r="C744" t="s">
        <v>6066</v>
      </c>
      <c r="D744" t="s">
        <v>6067</v>
      </c>
      <c r="E744" t="s">
        <v>29</v>
      </c>
      <c r="F744" t="s">
        <v>5785</v>
      </c>
      <c r="G744" s="5">
        <v>25000</v>
      </c>
      <c r="H744" s="5">
        <v>1750</v>
      </c>
      <c r="I744" s="5">
        <v>35000</v>
      </c>
      <c r="J744">
        <v>0</v>
      </c>
      <c r="K744">
        <v>0</v>
      </c>
      <c r="L744" s="5">
        <v>24500</v>
      </c>
      <c r="M744" s="5">
        <v>24500</v>
      </c>
      <c r="N744" s="5">
        <v>10500</v>
      </c>
      <c r="O744" t="s">
        <v>2583</v>
      </c>
      <c r="P744" s="5">
        <v>1750</v>
      </c>
      <c r="Q744" t="str">
        <f>IF(Table4[[#This Row],[Current Arrears + Debit]]&lt;=5000,"Less_than_5000","Greater_than_5000")</f>
        <v>Less_than_5000</v>
      </c>
      <c r="R744" t="str">
        <f>IF(Table4[[#This Row],[Full Balance]]=Table4[[#This Row],[Current Arrears + Debit]],"OC","Active")</f>
        <v>Active</v>
      </c>
    </row>
    <row r="745" spans="1:18" x14ac:dyDescent="0.3">
      <c r="A745" t="s">
        <v>6068</v>
      </c>
      <c r="B745" t="s">
        <v>4490</v>
      </c>
      <c r="C745" t="s">
        <v>6069</v>
      </c>
      <c r="D745" t="s">
        <v>6070</v>
      </c>
      <c r="E745" t="s">
        <v>29</v>
      </c>
      <c r="F745" t="s">
        <v>5785</v>
      </c>
      <c r="G745" s="5">
        <v>25000</v>
      </c>
      <c r="H745" s="5">
        <v>1750</v>
      </c>
      <c r="I745" s="5">
        <v>35000</v>
      </c>
      <c r="J745">
        <v>0</v>
      </c>
      <c r="K745">
        <v>0</v>
      </c>
      <c r="L745" s="5">
        <v>24500</v>
      </c>
      <c r="M745" s="5">
        <v>24500</v>
      </c>
      <c r="N745" s="5">
        <v>10500</v>
      </c>
      <c r="O745" t="s">
        <v>2583</v>
      </c>
      <c r="P745" s="5">
        <v>1750</v>
      </c>
      <c r="Q745" t="str">
        <f>IF(Table4[[#This Row],[Current Arrears + Debit]]&lt;=5000,"Less_than_5000","Greater_than_5000")</f>
        <v>Less_than_5000</v>
      </c>
      <c r="R745" t="str">
        <f>IF(Table4[[#This Row],[Full Balance]]=Table4[[#This Row],[Current Arrears + Debit]],"OC","Active")</f>
        <v>Active</v>
      </c>
    </row>
    <row r="746" spans="1:18" x14ac:dyDescent="0.3">
      <c r="A746" t="s">
        <v>6071</v>
      </c>
      <c r="B746" t="s">
        <v>4490</v>
      </c>
      <c r="C746" t="s">
        <v>6072</v>
      </c>
      <c r="D746" t="s">
        <v>6073</v>
      </c>
      <c r="E746" t="s">
        <v>29</v>
      </c>
      <c r="F746" t="s">
        <v>5785</v>
      </c>
      <c r="G746" s="5">
        <v>25000</v>
      </c>
      <c r="H746" s="5">
        <v>1750</v>
      </c>
      <c r="I746" s="5">
        <v>35000</v>
      </c>
      <c r="J746">
        <v>-0.2</v>
      </c>
      <c r="K746">
        <v>-350</v>
      </c>
      <c r="L746" s="5">
        <v>24500</v>
      </c>
      <c r="M746" s="5">
        <v>24850</v>
      </c>
      <c r="N746" s="5">
        <v>10150</v>
      </c>
      <c r="O746" t="s">
        <v>2583</v>
      </c>
      <c r="P746" s="5">
        <v>1750</v>
      </c>
      <c r="Q746" t="str">
        <f>IF(Table4[[#This Row],[Current Arrears + Debit]]&lt;=5000,"Less_than_5000","Greater_than_5000")</f>
        <v>Less_than_5000</v>
      </c>
      <c r="R746" t="str">
        <f>IF(Table4[[#This Row],[Full Balance]]=Table4[[#This Row],[Current Arrears + Debit]],"OC","Active")</f>
        <v>Active</v>
      </c>
    </row>
    <row r="747" spans="1:18" x14ac:dyDescent="0.3">
      <c r="A747" t="s">
        <v>6074</v>
      </c>
      <c r="B747" t="s">
        <v>6075</v>
      </c>
      <c r="C747" t="s">
        <v>6076</v>
      </c>
      <c r="D747" t="s">
        <v>6077</v>
      </c>
      <c r="E747" t="s">
        <v>29</v>
      </c>
      <c r="F747" t="s">
        <v>5785</v>
      </c>
      <c r="G747" s="5">
        <v>25000</v>
      </c>
      <c r="H747" s="5">
        <v>1750</v>
      </c>
      <c r="I747" s="5">
        <v>35000</v>
      </c>
      <c r="J747">
        <v>-1.29</v>
      </c>
      <c r="K747" s="5">
        <v>-2250</v>
      </c>
      <c r="L747" s="5">
        <v>24500</v>
      </c>
      <c r="M747" s="5">
        <v>26750</v>
      </c>
      <c r="N747" s="5">
        <v>8250</v>
      </c>
      <c r="O747" t="s">
        <v>1142</v>
      </c>
      <c r="P747" s="5">
        <v>2000</v>
      </c>
      <c r="Q747" t="str">
        <f>IF(Table4[[#This Row],[Current Arrears + Debit]]&lt;=5000,"Less_than_5000","Greater_than_5000")</f>
        <v>Less_than_5000</v>
      </c>
      <c r="R747" t="str">
        <f>IF(Table4[[#This Row],[Full Balance]]=Table4[[#This Row],[Current Arrears + Debit]],"OC","Active")</f>
        <v>Active</v>
      </c>
    </row>
    <row r="748" spans="1:18" x14ac:dyDescent="0.3">
      <c r="A748" t="s">
        <v>6078</v>
      </c>
      <c r="B748" t="s">
        <v>6075</v>
      </c>
      <c r="C748" t="s">
        <v>6079</v>
      </c>
      <c r="D748" t="s">
        <v>6080</v>
      </c>
      <c r="E748" t="s">
        <v>29</v>
      </c>
      <c r="F748" t="s">
        <v>5713</v>
      </c>
      <c r="G748" s="5">
        <v>25000</v>
      </c>
      <c r="H748" s="5">
        <v>1750</v>
      </c>
      <c r="I748" s="5">
        <v>35000</v>
      </c>
      <c r="J748">
        <v>-0.03</v>
      </c>
      <c r="K748">
        <v>-50</v>
      </c>
      <c r="L748" s="5">
        <v>22750</v>
      </c>
      <c r="M748" s="5">
        <v>22800</v>
      </c>
      <c r="N748" s="5">
        <v>12200</v>
      </c>
      <c r="O748" t="s">
        <v>2583</v>
      </c>
      <c r="P748" s="5">
        <v>1750</v>
      </c>
      <c r="Q748" t="str">
        <f>IF(Table4[[#This Row],[Current Arrears + Debit]]&lt;=5000,"Less_than_5000","Greater_than_5000")</f>
        <v>Less_than_5000</v>
      </c>
      <c r="R748" t="str">
        <f>IF(Table4[[#This Row],[Full Balance]]=Table4[[#This Row],[Current Arrears + Debit]],"OC","Active")</f>
        <v>Active</v>
      </c>
    </row>
    <row r="749" spans="1:18" x14ac:dyDescent="0.3">
      <c r="A749" t="s">
        <v>6081</v>
      </c>
      <c r="B749" t="s">
        <v>6075</v>
      </c>
      <c r="C749" t="s">
        <v>6082</v>
      </c>
      <c r="D749" t="s">
        <v>6083</v>
      </c>
      <c r="E749" t="s">
        <v>29</v>
      </c>
      <c r="F749" t="s">
        <v>5785</v>
      </c>
      <c r="G749" s="5">
        <v>25000</v>
      </c>
      <c r="H749" s="5">
        <v>1750</v>
      </c>
      <c r="I749" s="5">
        <v>35000</v>
      </c>
      <c r="J749">
        <v>-0.06</v>
      </c>
      <c r="K749">
        <v>-100</v>
      </c>
      <c r="L749" s="5">
        <v>24500</v>
      </c>
      <c r="M749" s="5">
        <v>24600</v>
      </c>
      <c r="N749" s="5">
        <v>10400</v>
      </c>
      <c r="O749" t="s">
        <v>2583</v>
      </c>
      <c r="P749" s="5">
        <v>1750</v>
      </c>
      <c r="Q749" t="str">
        <f>IF(Table4[[#This Row],[Current Arrears + Debit]]&lt;=5000,"Less_than_5000","Greater_than_5000")</f>
        <v>Less_than_5000</v>
      </c>
      <c r="R749" t="str">
        <f>IF(Table4[[#This Row],[Full Balance]]=Table4[[#This Row],[Current Arrears + Debit]],"OC","Active")</f>
        <v>Active</v>
      </c>
    </row>
    <row r="750" spans="1:18" x14ac:dyDescent="0.3">
      <c r="A750" t="s">
        <v>6084</v>
      </c>
      <c r="B750" t="s">
        <v>5874</v>
      </c>
      <c r="C750" t="s">
        <v>6085</v>
      </c>
      <c r="D750" t="s">
        <v>6086</v>
      </c>
      <c r="E750" t="s">
        <v>14</v>
      </c>
      <c r="F750" t="s">
        <v>2152</v>
      </c>
      <c r="G750" s="5">
        <v>40000</v>
      </c>
      <c r="H750" s="5">
        <v>2467</v>
      </c>
      <c r="I750" s="5">
        <v>59200</v>
      </c>
      <c r="J750">
        <v>-0.15</v>
      </c>
      <c r="K750">
        <v>-363</v>
      </c>
      <c r="L750" s="5">
        <v>27137</v>
      </c>
      <c r="M750" s="5">
        <v>27500</v>
      </c>
      <c r="N750" s="5">
        <v>31700</v>
      </c>
      <c r="O750" t="s">
        <v>2583</v>
      </c>
      <c r="P750" s="5">
        <v>2500</v>
      </c>
      <c r="Q750" t="str">
        <f>IF(Table4[[#This Row],[Current Arrears + Debit]]&lt;=5000,"Less_than_5000","Greater_than_5000")</f>
        <v>Less_than_5000</v>
      </c>
      <c r="R750" t="str">
        <f>IF(Table4[[#This Row],[Full Balance]]=Table4[[#This Row],[Current Arrears + Debit]],"OC","Active")</f>
        <v>Active</v>
      </c>
    </row>
    <row r="751" spans="1:18" x14ac:dyDescent="0.3">
      <c r="A751" t="s">
        <v>6087</v>
      </c>
      <c r="B751" t="s">
        <v>5603</v>
      </c>
      <c r="C751" t="s">
        <v>6088</v>
      </c>
      <c r="D751" t="s">
        <v>6089</v>
      </c>
      <c r="E751" t="s">
        <v>20</v>
      </c>
      <c r="F751" t="s">
        <v>3554</v>
      </c>
      <c r="G751" s="5">
        <v>25000</v>
      </c>
      <c r="H751" s="5">
        <v>1750</v>
      </c>
      <c r="I751" s="5">
        <v>35000</v>
      </c>
      <c r="J751">
        <v>1.0900000000000001</v>
      </c>
      <c r="K751" s="5">
        <v>1900</v>
      </c>
      <c r="L751" s="5">
        <v>24500</v>
      </c>
      <c r="M751" s="5">
        <v>22600</v>
      </c>
      <c r="N751" s="5">
        <v>12400</v>
      </c>
      <c r="O751" t="s">
        <v>1142</v>
      </c>
      <c r="P751" s="5">
        <v>1750</v>
      </c>
      <c r="Q751" t="str">
        <f>IF(Table4[[#This Row],[Current Arrears + Debit]]&lt;=5000,"Less_than_5000","Greater_than_5000")</f>
        <v>Less_than_5000</v>
      </c>
      <c r="R751" t="str">
        <f>IF(Table4[[#This Row],[Full Balance]]=Table4[[#This Row],[Current Arrears + Debit]],"OC","Active")</f>
        <v>Active</v>
      </c>
    </row>
    <row r="752" spans="1:18" x14ac:dyDescent="0.3">
      <c r="A752" t="s">
        <v>6090</v>
      </c>
      <c r="B752" t="s">
        <v>6091</v>
      </c>
      <c r="C752" t="s">
        <v>6092</v>
      </c>
      <c r="D752" t="s">
        <v>6093</v>
      </c>
      <c r="E752" t="s">
        <v>20</v>
      </c>
      <c r="F752" t="s">
        <v>3554</v>
      </c>
      <c r="G752" s="5">
        <v>30000</v>
      </c>
      <c r="H752" s="5">
        <v>2100</v>
      </c>
      <c r="I752" s="5">
        <v>42000</v>
      </c>
      <c r="J752">
        <v>0</v>
      </c>
      <c r="K752">
        <v>0</v>
      </c>
      <c r="L752" s="5">
        <v>29400</v>
      </c>
      <c r="M752" s="5">
        <v>29400</v>
      </c>
      <c r="N752" s="5">
        <v>12600</v>
      </c>
      <c r="O752" t="s">
        <v>2583</v>
      </c>
      <c r="P752" s="5">
        <v>2100</v>
      </c>
      <c r="Q752" t="str">
        <f>IF(Table4[[#This Row],[Current Arrears + Debit]]&lt;=5000,"Less_than_5000","Greater_than_5000")</f>
        <v>Less_than_5000</v>
      </c>
      <c r="R752" t="str">
        <f>IF(Table4[[#This Row],[Full Balance]]=Table4[[#This Row],[Current Arrears + Debit]],"OC","Active")</f>
        <v>Active</v>
      </c>
    </row>
    <row r="753" spans="1:18" x14ac:dyDescent="0.3">
      <c r="A753" t="s">
        <v>6094</v>
      </c>
      <c r="B753" t="s">
        <v>3895</v>
      </c>
      <c r="C753" t="s">
        <v>6095</v>
      </c>
      <c r="D753" t="s">
        <v>6096</v>
      </c>
      <c r="E753" t="s">
        <v>29</v>
      </c>
      <c r="F753" t="s">
        <v>5785</v>
      </c>
      <c r="G753" s="5">
        <v>30000</v>
      </c>
      <c r="H753" s="5">
        <v>2438</v>
      </c>
      <c r="I753" s="5">
        <v>39000</v>
      </c>
      <c r="J753">
        <v>-0.15</v>
      </c>
      <c r="K753">
        <v>-368</v>
      </c>
      <c r="L753" s="5">
        <v>34132</v>
      </c>
      <c r="M753" s="5">
        <v>34500</v>
      </c>
      <c r="N753" s="5">
        <v>4500</v>
      </c>
      <c r="O753" t="s">
        <v>2583</v>
      </c>
      <c r="P753" s="5">
        <v>2500</v>
      </c>
      <c r="Q753" t="str">
        <f>IF(Table4[[#This Row],[Current Arrears + Debit]]&lt;=5000,"Less_than_5000","Greater_than_5000")</f>
        <v>Less_than_5000</v>
      </c>
      <c r="R753" t="str">
        <f>IF(Table4[[#This Row],[Full Balance]]=Table4[[#This Row],[Current Arrears + Debit]],"OC","Active")</f>
        <v>Active</v>
      </c>
    </row>
    <row r="754" spans="1:18" x14ac:dyDescent="0.3">
      <c r="A754" t="s">
        <v>6097</v>
      </c>
      <c r="B754" t="s">
        <v>3895</v>
      </c>
      <c r="C754" t="s">
        <v>6098</v>
      </c>
      <c r="D754" t="s">
        <v>6099</v>
      </c>
      <c r="E754" t="s">
        <v>29</v>
      </c>
      <c r="F754" t="s">
        <v>5785</v>
      </c>
      <c r="G754" s="5">
        <v>30000</v>
      </c>
      <c r="H754" s="5">
        <v>2438</v>
      </c>
      <c r="I754" s="5">
        <v>39000</v>
      </c>
      <c r="J754">
        <v>-0.28999999999999998</v>
      </c>
      <c r="K754">
        <v>-718</v>
      </c>
      <c r="L754" s="5">
        <v>34132</v>
      </c>
      <c r="M754" s="5">
        <v>34850</v>
      </c>
      <c r="N754" s="5">
        <v>4150</v>
      </c>
      <c r="O754" t="s">
        <v>1142</v>
      </c>
      <c r="P754">
        <v>350</v>
      </c>
      <c r="Q754" t="str">
        <f>IF(Table4[[#This Row],[Current Arrears + Debit]]&lt;=5000,"Less_than_5000","Greater_than_5000")</f>
        <v>Less_than_5000</v>
      </c>
      <c r="R754" t="str">
        <f>IF(Table4[[#This Row],[Full Balance]]=Table4[[#This Row],[Current Arrears + Debit]],"OC","Active")</f>
        <v>Active</v>
      </c>
    </row>
    <row r="755" spans="1:18" x14ac:dyDescent="0.3">
      <c r="A755" t="s">
        <v>6100</v>
      </c>
      <c r="B755" t="s">
        <v>3895</v>
      </c>
      <c r="C755" t="s">
        <v>6101</v>
      </c>
      <c r="D755" t="s">
        <v>6102</v>
      </c>
      <c r="E755" t="s">
        <v>29</v>
      </c>
      <c r="F755" t="s">
        <v>5785</v>
      </c>
      <c r="G755" s="5">
        <v>30000</v>
      </c>
      <c r="H755" s="5">
        <v>2438</v>
      </c>
      <c r="I755" s="5">
        <v>39000</v>
      </c>
      <c r="J755">
        <v>-0.36</v>
      </c>
      <c r="K755">
        <v>-868</v>
      </c>
      <c r="L755" s="5">
        <v>34132</v>
      </c>
      <c r="M755" s="5">
        <v>35000</v>
      </c>
      <c r="N755" s="5">
        <v>4000</v>
      </c>
      <c r="O755" t="s">
        <v>283</v>
      </c>
      <c r="P755" s="5">
        <v>2500</v>
      </c>
      <c r="Q755" t="str">
        <f>IF(Table4[[#This Row],[Current Arrears + Debit]]&lt;=5000,"Less_than_5000","Greater_than_5000")</f>
        <v>Less_than_5000</v>
      </c>
      <c r="R755" t="str">
        <f>IF(Table4[[#This Row],[Full Balance]]=Table4[[#This Row],[Current Arrears + Debit]],"OC","Active")</f>
        <v>Active</v>
      </c>
    </row>
    <row r="756" spans="1:18" x14ac:dyDescent="0.3">
      <c r="A756" t="s">
        <v>6103</v>
      </c>
      <c r="B756" t="s">
        <v>5878</v>
      </c>
      <c r="C756" t="s">
        <v>6104</v>
      </c>
      <c r="D756" t="s">
        <v>6105</v>
      </c>
      <c r="E756" t="s">
        <v>30</v>
      </c>
      <c r="F756" t="s">
        <v>5785</v>
      </c>
      <c r="G756" s="5">
        <v>25000</v>
      </c>
      <c r="H756" s="5">
        <v>2063</v>
      </c>
      <c r="I756" s="5">
        <v>33000</v>
      </c>
      <c r="J756">
        <v>-0.25</v>
      </c>
      <c r="K756">
        <v>-518</v>
      </c>
      <c r="L756" s="5">
        <v>28882</v>
      </c>
      <c r="M756" s="5">
        <v>29400</v>
      </c>
      <c r="N756" s="5">
        <v>3600</v>
      </c>
      <c r="O756" t="s">
        <v>283</v>
      </c>
      <c r="P756" s="5">
        <v>2100</v>
      </c>
      <c r="Q756" t="str">
        <f>IF(Table4[[#This Row],[Current Arrears + Debit]]&lt;=5000,"Less_than_5000","Greater_than_5000")</f>
        <v>Less_than_5000</v>
      </c>
      <c r="R756" t="str">
        <f>IF(Table4[[#This Row],[Full Balance]]=Table4[[#This Row],[Current Arrears + Debit]],"OC","Active")</f>
        <v>Active</v>
      </c>
    </row>
    <row r="757" spans="1:18" x14ac:dyDescent="0.3">
      <c r="A757" t="s">
        <v>6106</v>
      </c>
      <c r="B757" t="s">
        <v>6107</v>
      </c>
      <c r="C757" t="s">
        <v>6108</v>
      </c>
      <c r="D757" t="s">
        <v>6109</v>
      </c>
      <c r="E757" t="s">
        <v>30</v>
      </c>
      <c r="F757" t="s">
        <v>5713</v>
      </c>
      <c r="G757" s="5">
        <v>30000</v>
      </c>
      <c r="H757" s="5">
        <v>2438</v>
      </c>
      <c r="I757" s="5">
        <v>39000</v>
      </c>
      <c r="J757">
        <v>-0.33</v>
      </c>
      <c r="K757">
        <v>-806</v>
      </c>
      <c r="L757" s="5">
        <v>31694</v>
      </c>
      <c r="M757" s="5">
        <v>32500</v>
      </c>
      <c r="N757" s="5">
        <v>6500</v>
      </c>
      <c r="O757" t="s">
        <v>866</v>
      </c>
      <c r="P757" s="5">
        <v>2500</v>
      </c>
      <c r="Q757" t="str">
        <f>IF(Table4[[#This Row],[Current Arrears + Debit]]&lt;=5000,"Less_than_5000","Greater_than_5000")</f>
        <v>Less_than_5000</v>
      </c>
      <c r="R757" t="str">
        <f>IF(Table4[[#This Row],[Full Balance]]=Table4[[#This Row],[Current Arrears + Debit]],"OC","Active")</f>
        <v>Active</v>
      </c>
    </row>
    <row r="758" spans="1:18" x14ac:dyDescent="0.3">
      <c r="A758" t="s">
        <v>6110</v>
      </c>
      <c r="B758" t="s">
        <v>2067</v>
      </c>
      <c r="C758" t="s">
        <v>6111</v>
      </c>
      <c r="D758" t="s">
        <v>6112</v>
      </c>
      <c r="E758" t="s">
        <v>41</v>
      </c>
      <c r="F758" t="s">
        <v>5785</v>
      </c>
      <c r="G758" s="5">
        <v>30000</v>
      </c>
      <c r="H758" s="5">
        <v>2100</v>
      </c>
      <c r="I758" s="5">
        <v>42000</v>
      </c>
      <c r="J758">
        <v>1</v>
      </c>
      <c r="K758" s="5">
        <v>2100</v>
      </c>
      <c r="L758" s="5">
        <v>29400</v>
      </c>
      <c r="M758" s="5">
        <v>27300</v>
      </c>
      <c r="N758" s="5">
        <v>14700</v>
      </c>
      <c r="O758" t="s">
        <v>2583</v>
      </c>
      <c r="P758" s="5">
        <v>2100</v>
      </c>
      <c r="Q758" t="str">
        <f>IF(Table4[[#This Row],[Current Arrears + Debit]]&lt;=5000,"Less_than_5000","Greater_than_5000")</f>
        <v>Less_than_5000</v>
      </c>
      <c r="R758" t="str">
        <f>IF(Table4[[#This Row],[Full Balance]]=Table4[[#This Row],[Current Arrears + Debit]],"OC","Active")</f>
        <v>Active</v>
      </c>
    </row>
    <row r="759" spans="1:18" x14ac:dyDescent="0.3">
      <c r="A759" t="s">
        <v>6113</v>
      </c>
      <c r="B759" t="s">
        <v>6114</v>
      </c>
      <c r="C759" t="s">
        <v>6115</v>
      </c>
      <c r="D759" t="s">
        <v>6116</v>
      </c>
      <c r="E759" t="s">
        <v>24</v>
      </c>
      <c r="F759" t="s">
        <v>5785</v>
      </c>
      <c r="G759" s="5">
        <v>30000</v>
      </c>
      <c r="H759" s="5">
        <v>2100</v>
      </c>
      <c r="I759" s="5">
        <v>42000</v>
      </c>
      <c r="J759">
        <v>0</v>
      </c>
      <c r="K759">
        <v>0</v>
      </c>
      <c r="L759" s="5">
        <v>29400</v>
      </c>
      <c r="M759" s="5">
        <v>29400</v>
      </c>
      <c r="N759" s="5">
        <v>12600</v>
      </c>
      <c r="O759" t="s">
        <v>866</v>
      </c>
      <c r="P759" s="5">
        <v>2100</v>
      </c>
      <c r="Q759" t="str">
        <f>IF(Table4[[#This Row],[Current Arrears + Debit]]&lt;=5000,"Less_than_5000","Greater_than_5000")</f>
        <v>Less_than_5000</v>
      </c>
      <c r="R759" t="str">
        <f>IF(Table4[[#This Row],[Full Balance]]=Table4[[#This Row],[Current Arrears + Debit]],"OC","Active")</f>
        <v>Active</v>
      </c>
    </row>
    <row r="760" spans="1:18" x14ac:dyDescent="0.3">
      <c r="A760" t="s">
        <v>6117</v>
      </c>
      <c r="B760" t="s">
        <v>6114</v>
      </c>
      <c r="C760" t="s">
        <v>6118</v>
      </c>
      <c r="D760" t="s">
        <v>6119</v>
      </c>
      <c r="E760" t="s">
        <v>24</v>
      </c>
      <c r="F760" t="s">
        <v>5785</v>
      </c>
      <c r="G760" s="5">
        <v>30000</v>
      </c>
      <c r="H760" s="5">
        <v>2100</v>
      </c>
      <c r="I760" s="5">
        <v>42000</v>
      </c>
      <c r="J760">
        <v>0</v>
      </c>
      <c r="K760">
        <v>0</v>
      </c>
      <c r="L760" s="5">
        <v>29400</v>
      </c>
      <c r="M760" s="5">
        <v>29400</v>
      </c>
      <c r="N760" s="5">
        <v>12600</v>
      </c>
      <c r="O760" t="s">
        <v>866</v>
      </c>
      <c r="P760" s="5">
        <v>2100</v>
      </c>
      <c r="Q760" t="str">
        <f>IF(Table4[[#This Row],[Current Arrears + Debit]]&lt;=5000,"Less_than_5000","Greater_than_5000")</f>
        <v>Less_than_5000</v>
      </c>
      <c r="R760" t="str">
        <f>IF(Table4[[#This Row],[Full Balance]]=Table4[[#This Row],[Current Arrears + Debit]],"OC","Active")</f>
        <v>Active</v>
      </c>
    </row>
    <row r="761" spans="1:18" x14ac:dyDescent="0.3">
      <c r="A761" t="s">
        <v>6120</v>
      </c>
      <c r="B761" t="s">
        <v>5508</v>
      </c>
      <c r="C761" t="s">
        <v>6121</v>
      </c>
      <c r="D761" t="s">
        <v>6122</v>
      </c>
      <c r="E761" t="s">
        <v>39</v>
      </c>
      <c r="F761" t="s">
        <v>5785</v>
      </c>
      <c r="G761" s="5">
        <v>30000</v>
      </c>
      <c r="H761" s="5">
        <v>2100</v>
      </c>
      <c r="I761" s="5">
        <v>42000</v>
      </c>
      <c r="J761">
        <v>-0.19</v>
      </c>
      <c r="K761">
        <v>-400</v>
      </c>
      <c r="L761" s="5">
        <v>29400</v>
      </c>
      <c r="M761" s="5">
        <v>29800</v>
      </c>
      <c r="N761" s="5">
        <v>12200</v>
      </c>
      <c r="O761" t="s">
        <v>2583</v>
      </c>
      <c r="P761" s="5">
        <v>2100</v>
      </c>
      <c r="Q761" t="str">
        <f>IF(Table4[[#This Row],[Current Arrears + Debit]]&lt;=5000,"Less_than_5000","Greater_than_5000")</f>
        <v>Less_than_5000</v>
      </c>
      <c r="R761" t="str">
        <f>IF(Table4[[#This Row],[Full Balance]]=Table4[[#This Row],[Current Arrears + Debit]],"OC","Active")</f>
        <v>Active</v>
      </c>
    </row>
    <row r="762" spans="1:18" x14ac:dyDescent="0.3">
      <c r="A762" t="s">
        <v>6123</v>
      </c>
      <c r="B762" t="s">
        <v>6124</v>
      </c>
      <c r="C762" t="s">
        <v>6125</v>
      </c>
      <c r="D762" t="s">
        <v>6126</v>
      </c>
      <c r="E762" t="s">
        <v>39</v>
      </c>
      <c r="F762" t="s">
        <v>5785</v>
      </c>
      <c r="G762" s="5">
        <v>40000</v>
      </c>
      <c r="H762" s="5">
        <v>3250</v>
      </c>
      <c r="I762" s="5">
        <v>52000</v>
      </c>
      <c r="J762">
        <v>2.11</v>
      </c>
      <c r="K762" s="5">
        <v>6850</v>
      </c>
      <c r="L762" s="5">
        <v>45500</v>
      </c>
      <c r="M762" s="5">
        <v>38650</v>
      </c>
      <c r="N762" s="5">
        <v>13350</v>
      </c>
      <c r="O762" t="s">
        <v>4550</v>
      </c>
      <c r="P762" s="5">
        <v>3300</v>
      </c>
      <c r="Q762" t="str">
        <f>IF(Table4[[#This Row],[Current Arrears + Debit]]&lt;=5000,"Less_than_5000","Greater_than_5000")</f>
        <v>Greater_than_5000</v>
      </c>
      <c r="R762" t="str">
        <f>IF(Table4[[#This Row],[Full Balance]]=Table4[[#This Row],[Current Arrears + Debit]],"OC","Active")</f>
        <v>Active</v>
      </c>
    </row>
    <row r="763" spans="1:18" x14ac:dyDescent="0.3">
      <c r="A763" t="s">
        <v>6127</v>
      </c>
      <c r="B763" t="s">
        <v>6124</v>
      </c>
      <c r="C763" t="s">
        <v>6128</v>
      </c>
      <c r="D763" t="s">
        <v>6129</v>
      </c>
      <c r="E763" t="s">
        <v>39</v>
      </c>
      <c r="F763" t="s">
        <v>5785</v>
      </c>
      <c r="G763" s="5">
        <v>35000</v>
      </c>
      <c r="H763" s="5">
        <v>2450</v>
      </c>
      <c r="I763" s="5">
        <v>49000</v>
      </c>
      <c r="J763">
        <v>-0.28999999999999998</v>
      </c>
      <c r="K763">
        <v>-700</v>
      </c>
      <c r="L763" s="5">
        <v>34300</v>
      </c>
      <c r="M763" s="5">
        <v>35000</v>
      </c>
      <c r="N763" s="5">
        <v>14000</v>
      </c>
      <c r="O763" t="s">
        <v>2583</v>
      </c>
      <c r="P763" s="5">
        <v>2500</v>
      </c>
      <c r="Q763" t="str">
        <f>IF(Table4[[#This Row],[Current Arrears + Debit]]&lt;=5000,"Less_than_5000","Greater_than_5000")</f>
        <v>Less_than_5000</v>
      </c>
      <c r="R763" t="str">
        <f>IF(Table4[[#This Row],[Full Balance]]=Table4[[#This Row],[Current Arrears + Debit]],"OC","Active")</f>
        <v>Active</v>
      </c>
    </row>
    <row r="764" spans="1:18" x14ac:dyDescent="0.3">
      <c r="A764" t="s">
        <v>6130</v>
      </c>
      <c r="B764" t="s">
        <v>6131</v>
      </c>
      <c r="C764" t="s">
        <v>6132</v>
      </c>
      <c r="D764" t="s">
        <v>6133</v>
      </c>
      <c r="E764" t="s">
        <v>21</v>
      </c>
      <c r="F764" t="s">
        <v>5785</v>
      </c>
      <c r="G764" s="5">
        <v>25000</v>
      </c>
      <c r="H764" s="5">
        <v>1750</v>
      </c>
      <c r="I764" s="5">
        <v>35000</v>
      </c>
      <c r="J764">
        <v>0.97</v>
      </c>
      <c r="K764" s="5">
        <v>1700</v>
      </c>
      <c r="L764" s="5">
        <v>24500</v>
      </c>
      <c r="M764" s="5">
        <v>22800</v>
      </c>
      <c r="N764" s="5">
        <v>12200</v>
      </c>
      <c r="O764" t="s">
        <v>625</v>
      </c>
      <c r="P764">
        <v>800</v>
      </c>
      <c r="Q764" t="str">
        <f>IF(Table4[[#This Row],[Current Arrears + Debit]]&lt;=5000,"Less_than_5000","Greater_than_5000")</f>
        <v>Less_than_5000</v>
      </c>
      <c r="R764" t="str">
        <f>IF(Table4[[#This Row],[Full Balance]]=Table4[[#This Row],[Current Arrears + Debit]],"OC","Active")</f>
        <v>Active</v>
      </c>
    </row>
    <row r="765" spans="1:18" x14ac:dyDescent="0.3">
      <c r="A765" t="s">
        <v>6134</v>
      </c>
      <c r="B765" t="s">
        <v>5911</v>
      </c>
      <c r="C765" t="s">
        <v>6135</v>
      </c>
      <c r="D765" t="s">
        <v>6136</v>
      </c>
      <c r="E765" t="s">
        <v>21</v>
      </c>
      <c r="F765" t="s">
        <v>5785</v>
      </c>
      <c r="G765" s="5">
        <v>25000</v>
      </c>
      <c r="H765" s="5">
        <v>1750</v>
      </c>
      <c r="I765" s="5">
        <v>35000</v>
      </c>
      <c r="J765">
        <v>0.83</v>
      </c>
      <c r="K765" s="5">
        <v>1450</v>
      </c>
      <c r="L765" s="5">
        <v>24500</v>
      </c>
      <c r="M765" s="5">
        <v>23050</v>
      </c>
      <c r="N765" s="5">
        <v>11950</v>
      </c>
      <c r="O765" t="s">
        <v>1737</v>
      </c>
      <c r="P765" s="5">
        <v>1750</v>
      </c>
      <c r="Q765" t="str">
        <f>IF(Table4[[#This Row],[Current Arrears + Debit]]&lt;=5000,"Less_than_5000","Greater_than_5000")</f>
        <v>Less_than_5000</v>
      </c>
      <c r="R765" t="str">
        <f>IF(Table4[[#This Row],[Full Balance]]=Table4[[#This Row],[Current Arrears + Debit]],"OC","Active")</f>
        <v>Active</v>
      </c>
    </row>
    <row r="766" spans="1:18" x14ac:dyDescent="0.3">
      <c r="A766" t="s">
        <v>6137</v>
      </c>
      <c r="B766" t="s">
        <v>1964</v>
      </c>
      <c r="C766" t="s">
        <v>6138</v>
      </c>
      <c r="D766" t="s">
        <v>6139</v>
      </c>
      <c r="E766" t="s">
        <v>12</v>
      </c>
      <c r="F766" t="s">
        <v>5824</v>
      </c>
      <c r="G766" s="5">
        <v>30000</v>
      </c>
      <c r="H766" s="5">
        <v>2100</v>
      </c>
      <c r="I766" s="5">
        <v>42000</v>
      </c>
      <c r="J766">
        <v>0</v>
      </c>
      <c r="K766">
        <v>0</v>
      </c>
      <c r="L766" s="5">
        <v>27300</v>
      </c>
      <c r="M766" s="5">
        <v>27300</v>
      </c>
      <c r="N766" s="5">
        <v>14700</v>
      </c>
      <c r="O766" t="s">
        <v>283</v>
      </c>
      <c r="P766" s="5">
        <v>2100</v>
      </c>
      <c r="Q766" t="str">
        <f>IF(Table4[[#This Row],[Current Arrears + Debit]]&lt;=5000,"Less_than_5000","Greater_than_5000")</f>
        <v>Less_than_5000</v>
      </c>
      <c r="R766" t="str">
        <f>IF(Table4[[#This Row],[Full Balance]]=Table4[[#This Row],[Current Arrears + Debit]],"OC","Active")</f>
        <v>Active</v>
      </c>
    </row>
    <row r="767" spans="1:18" x14ac:dyDescent="0.3">
      <c r="A767" t="s">
        <v>6140</v>
      </c>
      <c r="B767" t="s">
        <v>4267</v>
      </c>
      <c r="C767" t="s">
        <v>6141</v>
      </c>
      <c r="D767" t="s">
        <v>6142</v>
      </c>
      <c r="E767" t="s">
        <v>12</v>
      </c>
      <c r="F767" t="s">
        <v>5824</v>
      </c>
      <c r="G767" s="5">
        <v>30000</v>
      </c>
      <c r="H767" s="5">
        <v>2100</v>
      </c>
      <c r="I767" s="5">
        <v>42000</v>
      </c>
      <c r="J767">
        <v>4</v>
      </c>
      <c r="K767" s="5">
        <v>8400</v>
      </c>
      <c r="L767" s="5">
        <v>27300</v>
      </c>
      <c r="M767" s="5">
        <v>18900</v>
      </c>
      <c r="N767" s="5">
        <v>23100</v>
      </c>
      <c r="O767" t="s">
        <v>2583</v>
      </c>
      <c r="P767" s="5">
        <v>2100</v>
      </c>
      <c r="Q767" t="str">
        <f>IF(Table4[[#This Row],[Current Arrears + Debit]]&lt;=5000,"Less_than_5000","Greater_than_5000")</f>
        <v>Greater_than_5000</v>
      </c>
      <c r="R767" t="str">
        <f>IF(Table4[[#This Row],[Full Balance]]=Table4[[#This Row],[Current Arrears + Debit]],"OC","Active")</f>
        <v>Active</v>
      </c>
    </row>
    <row r="768" spans="1:18" x14ac:dyDescent="0.3">
      <c r="A768" t="s">
        <v>6143</v>
      </c>
      <c r="B768" t="s">
        <v>4062</v>
      </c>
      <c r="C768" t="s">
        <v>6144</v>
      </c>
      <c r="D768" t="s">
        <v>6145</v>
      </c>
      <c r="E768" t="s">
        <v>14</v>
      </c>
      <c r="F768" t="s">
        <v>5713</v>
      </c>
      <c r="G768" s="5">
        <v>30000</v>
      </c>
      <c r="H768" s="5">
        <v>2100</v>
      </c>
      <c r="I768" s="5">
        <v>42000</v>
      </c>
      <c r="J768">
        <v>3</v>
      </c>
      <c r="K768" s="5">
        <v>6300</v>
      </c>
      <c r="L768" s="5">
        <v>27300</v>
      </c>
      <c r="M768" s="5">
        <v>21000</v>
      </c>
      <c r="N768" s="5">
        <v>21000</v>
      </c>
      <c r="O768" t="s">
        <v>3431</v>
      </c>
      <c r="P768">
        <v>0</v>
      </c>
      <c r="Q768" t="str">
        <f>IF(Table4[[#This Row],[Current Arrears + Debit]]&lt;=5000,"Less_than_5000","Greater_than_5000")</f>
        <v>Greater_than_5000</v>
      </c>
      <c r="R768" t="str">
        <f>IF(Table4[[#This Row],[Full Balance]]=Table4[[#This Row],[Current Arrears + Debit]],"OC","Active")</f>
        <v>Active</v>
      </c>
    </row>
    <row r="769" spans="1:18" x14ac:dyDescent="0.3">
      <c r="A769" t="s">
        <v>6146</v>
      </c>
      <c r="B769" t="s">
        <v>5512</v>
      </c>
      <c r="C769" t="s">
        <v>6147</v>
      </c>
      <c r="D769" t="s">
        <v>6148</v>
      </c>
      <c r="E769" t="s">
        <v>14</v>
      </c>
      <c r="F769" t="s">
        <v>5713</v>
      </c>
      <c r="G769" s="5">
        <v>25000</v>
      </c>
      <c r="H769" s="5">
        <v>1750</v>
      </c>
      <c r="I769" s="5">
        <v>35000</v>
      </c>
      <c r="J769">
        <v>1.71</v>
      </c>
      <c r="K769" s="5">
        <v>3000</v>
      </c>
      <c r="L769" s="5">
        <v>22750</v>
      </c>
      <c r="M769" s="5">
        <v>19750</v>
      </c>
      <c r="N769" s="5">
        <v>15250</v>
      </c>
      <c r="O769" t="s">
        <v>2583</v>
      </c>
      <c r="P769" s="5">
        <v>1750</v>
      </c>
      <c r="Q769" t="str">
        <f>IF(Table4[[#This Row],[Current Arrears + Debit]]&lt;=5000,"Less_than_5000","Greater_than_5000")</f>
        <v>Less_than_5000</v>
      </c>
      <c r="R769" t="str">
        <f>IF(Table4[[#This Row],[Full Balance]]=Table4[[#This Row],[Current Arrears + Debit]],"OC","Active")</f>
        <v>Active</v>
      </c>
    </row>
    <row r="770" spans="1:18" x14ac:dyDescent="0.3">
      <c r="A770" t="s">
        <v>6149</v>
      </c>
      <c r="B770" t="s">
        <v>6150</v>
      </c>
      <c r="C770" t="s">
        <v>6151</v>
      </c>
      <c r="D770" t="s">
        <v>6152</v>
      </c>
      <c r="E770" t="s">
        <v>14</v>
      </c>
      <c r="F770" t="s">
        <v>5713</v>
      </c>
      <c r="G770" s="5">
        <v>30000</v>
      </c>
      <c r="H770" s="5">
        <v>2100</v>
      </c>
      <c r="I770" s="5">
        <v>42000</v>
      </c>
      <c r="J770">
        <v>6</v>
      </c>
      <c r="K770" s="5">
        <v>12600</v>
      </c>
      <c r="L770" s="5">
        <v>27300</v>
      </c>
      <c r="M770" s="5">
        <v>14700</v>
      </c>
      <c r="N770" s="5">
        <v>27300</v>
      </c>
      <c r="O770" t="s">
        <v>5395</v>
      </c>
      <c r="P770" s="5">
        <v>2100</v>
      </c>
      <c r="Q770" t="str">
        <f>IF(Table4[[#This Row],[Current Arrears + Debit]]&lt;=5000,"Less_than_5000","Greater_than_5000")</f>
        <v>Greater_than_5000</v>
      </c>
      <c r="R770" t="str">
        <f>IF(Table4[[#This Row],[Full Balance]]=Table4[[#This Row],[Current Arrears + Debit]],"OC","Active")</f>
        <v>Active</v>
      </c>
    </row>
    <row r="771" spans="1:18" x14ac:dyDescent="0.3">
      <c r="A771" t="s">
        <v>6153</v>
      </c>
      <c r="B771" t="s">
        <v>6150</v>
      </c>
      <c r="C771" t="s">
        <v>6154</v>
      </c>
      <c r="D771" t="s">
        <v>6155</v>
      </c>
      <c r="E771" t="s">
        <v>14</v>
      </c>
      <c r="F771" t="s">
        <v>5713</v>
      </c>
      <c r="G771" s="5">
        <v>30000</v>
      </c>
      <c r="H771" s="5">
        <v>2100</v>
      </c>
      <c r="I771" s="5">
        <v>42000</v>
      </c>
      <c r="J771">
        <v>1.82</v>
      </c>
      <c r="K771" s="5">
        <v>3830</v>
      </c>
      <c r="L771" s="5">
        <v>27300</v>
      </c>
      <c r="M771" s="5">
        <v>23470</v>
      </c>
      <c r="N771" s="5">
        <v>18530</v>
      </c>
      <c r="O771" t="s">
        <v>866</v>
      </c>
      <c r="P771" s="5">
        <v>2100</v>
      </c>
      <c r="Q771" t="str">
        <f>IF(Table4[[#This Row],[Current Arrears + Debit]]&lt;=5000,"Less_than_5000","Greater_than_5000")</f>
        <v>Less_than_5000</v>
      </c>
      <c r="R771" t="str">
        <f>IF(Table4[[#This Row],[Full Balance]]=Table4[[#This Row],[Current Arrears + Debit]],"OC","Active")</f>
        <v>Active</v>
      </c>
    </row>
    <row r="772" spans="1:18" x14ac:dyDescent="0.3">
      <c r="A772" t="s">
        <v>6156</v>
      </c>
      <c r="B772" t="s">
        <v>6157</v>
      </c>
      <c r="C772" t="s">
        <v>6158</v>
      </c>
      <c r="D772" t="s">
        <v>6159</v>
      </c>
      <c r="E772" t="s">
        <v>30</v>
      </c>
      <c r="F772" t="s">
        <v>5713</v>
      </c>
      <c r="G772" s="5">
        <v>25000</v>
      </c>
      <c r="H772" s="5">
        <v>1750</v>
      </c>
      <c r="I772" s="5">
        <v>35000</v>
      </c>
      <c r="J772">
        <v>-1.1399999999999999</v>
      </c>
      <c r="K772" s="5">
        <v>-2000</v>
      </c>
      <c r="L772" s="5">
        <v>22750</v>
      </c>
      <c r="M772" s="5">
        <v>24750</v>
      </c>
      <c r="N772" s="5">
        <v>10250</v>
      </c>
      <c r="O772" t="s">
        <v>866</v>
      </c>
      <c r="P772" s="5">
        <v>1750</v>
      </c>
      <c r="Q772" t="str">
        <f>IF(Table4[[#This Row],[Current Arrears + Debit]]&lt;=5000,"Less_than_5000","Greater_than_5000")</f>
        <v>Less_than_5000</v>
      </c>
      <c r="R772" t="str">
        <f>IF(Table4[[#This Row],[Full Balance]]=Table4[[#This Row],[Current Arrears + Debit]],"OC","Active")</f>
        <v>Active</v>
      </c>
    </row>
    <row r="773" spans="1:18" x14ac:dyDescent="0.3">
      <c r="A773" t="s">
        <v>6160</v>
      </c>
      <c r="B773" t="s">
        <v>6157</v>
      </c>
      <c r="C773" t="s">
        <v>6161</v>
      </c>
      <c r="D773" t="s">
        <v>6162</v>
      </c>
      <c r="E773" t="s">
        <v>30</v>
      </c>
      <c r="F773" t="s">
        <v>5713</v>
      </c>
      <c r="G773" s="5">
        <v>25000</v>
      </c>
      <c r="H773" s="5">
        <v>1750</v>
      </c>
      <c r="I773" s="5">
        <v>35000</v>
      </c>
      <c r="J773">
        <v>-1.57</v>
      </c>
      <c r="K773" s="5">
        <v>-2750</v>
      </c>
      <c r="L773" s="5">
        <v>22750</v>
      </c>
      <c r="M773" s="5">
        <v>25500</v>
      </c>
      <c r="N773" s="5">
        <v>9500</v>
      </c>
      <c r="O773" t="s">
        <v>866</v>
      </c>
      <c r="P773" s="5">
        <v>2000</v>
      </c>
      <c r="Q773" t="str">
        <f>IF(Table4[[#This Row],[Current Arrears + Debit]]&lt;=5000,"Less_than_5000","Greater_than_5000")</f>
        <v>Less_than_5000</v>
      </c>
      <c r="R773" t="str">
        <f>IF(Table4[[#This Row],[Full Balance]]=Table4[[#This Row],[Current Arrears + Debit]],"OC","Active")</f>
        <v>Active</v>
      </c>
    </row>
    <row r="774" spans="1:18" x14ac:dyDescent="0.3">
      <c r="A774" t="s">
        <v>6163</v>
      </c>
      <c r="B774" t="s">
        <v>6157</v>
      </c>
      <c r="C774" t="s">
        <v>6164</v>
      </c>
      <c r="D774" t="s">
        <v>6165</v>
      </c>
      <c r="E774" t="s">
        <v>30</v>
      </c>
      <c r="F774" t="s">
        <v>5713</v>
      </c>
      <c r="G774" s="5">
        <v>25000</v>
      </c>
      <c r="H774" s="5">
        <v>1750</v>
      </c>
      <c r="I774" s="5">
        <v>35000</v>
      </c>
      <c r="J774">
        <v>1</v>
      </c>
      <c r="K774" s="5">
        <v>1750</v>
      </c>
      <c r="L774" s="5">
        <v>22750</v>
      </c>
      <c r="M774" s="5">
        <v>21000</v>
      </c>
      <c r="N774" s="5">
        <v>14000</v>
      </c>
      <c r="O774" t="s">
        <v>839</v>
      </c>
      <c r="P774" s="5">
        <v>1750</v>
      </c>
      <c r="Q774" t="str">
        <f>IF(Table4[[#This Row],[Current Arrears + Debit]]&lt;=5000,"Less_than_5000","Greater_than_5000")</f>
        <v>Less_than_5000</v>
      </c>
      <c r="R774" t="str">
        <f>IF(Table4[[#This Row],[Full Balance]]=Table4[[#This Row],[Current Arrears + Debit]],"OC","Active")</f>
        <v>Active</v>
      </c>
    </row>
    <row r="775" spans="1:18" x14ac:dyDescent="0.3">
      <c r="A775" t="s">
        <v>6166</v>
      </c>
      <c r="B775" t="s">
        <v>3895</v>
      </c>
      <c r="C775" t="s">
        <v>6167</v>
      </c>
      <c r="D775" t="s">
        <v>6168</v>
      </c>
      <c r="E775" t="s">
        <v>29</v>
      </c>
      <c r="F775" t="s">
        <v>6169</v>
      </c>
      <c r="G775" s="5">
        <v>25000</v>
      </c>
      <c r="H775" s="5">
        <v>1750</v>
      </c>
      <c r="I775" s="5">
        <v>35000</v>
      </c>
      <c r="J775">
        <v>-1.17</v>
      </c>
      <c r="K775" s="5">
        <v>-2050</v>
      </c>
      <c r="L775" s="5">
        <v>21000</v>
      </c>
      <c r="M775" s="5">
        <v>23050</v>
      </c>
      <c r="N775" s="5">
        <v>11950</v>
      </c>
      <c r="O775" t="s">
        <v>2583</v>
      </c>
      <c r="P775" s="5">
        <v>1700</v>
      </c>
      <c r="Q775" t="str">
        <f>IF(Table4[[#This Row],[Current Arrears + Debit]]&lt;=5000,"Less_than_5000","Greater_than_5000")</f>
        <v>Less_than_5000</v>
      </c>
      <c r="R775" t="str">
        <f>IF(Table4[[#This Row],[Full Balance]]=Table4[[#This Row],[Current Arrears + Debit]],"OC","Active")</f>
        <v>Active</v>
      </c>
    </row>
    <row r="776" spans="1:18" x14ac:dyDescent="0.3">
      <c r="A776" t="s">
        <v>6170</v>
      </c>
      <c r="B776" t="s">
        <v>6114</v>
      </c>
      <c r="C776" t="s">
        <v>6171</v>
      </c>
      <c r="D776" t="s">
        <v>6172</v>
      </c>
      <c r="E776" t="s">
        <v>24</v>
      </c>
      <c r="F776" t="s">
        <v>5713</v>
      </c>
      <c r="G776" s="5">
        <v>35000</v>
      </c>
      <c r="H776" s="5">
        <v>2450</v>
      </c>
      <c r="I776" s="5">
        <v>49000</v>
      </c>
      <c r="J776">
        <v>0</v>
      </c>
      <c r="K776">
        <v>-10</v>
      </c>
      <c r="L776" s="5">
        <v>31850</v>
      </c>
      <c r="M776" s="5">
        <v>31860</v>
      </c>
      <c r="N776" s="5">
        <v>17140</v>
      </c>
      <c r="O776" t="s">
        <v>866</v>
      </c>
      <c r="P776" s="5">
        <v>2450</v>
      </c>
      <c r="Q776" t="str">
        <f>IF(Table4[[#This Row],[Current Arrears + Debit]]&lt;=5000,"Less_than_5000","Greater_than_5000")</f>
        <v>Less_than_5000</v>
      </c>
      <c r="R776" t="str">
        <f>IF(Table4[[#This Row],[Full Balance]]=Table4[[#This Row],[Current Arrears + Debit]],"OC","Active")</f>
        <v>Active</v>
      </c>
    </row>
    <row r="777" spans="1:18" x14ac:dyDescent="0.3">
      <c r="A777" t="s">
        <v>6173</v>
      </c>
      <c r="B777" t="s">
        <v>6157</v>
      </c>
      <c r="C777" t="s">
        <v>6174</v>
      </c>
      <c r="D777" t="s">
        <v>6175</v>
      </c>
      <c r="E777" t="s">
        <v>30</v>
      </c>
      <c r="F777" t="s">
        <v>5824</v>
      </c>
      <c r="G777" s="5">
        <v>25000</v>
      </c>
      <c r="H777" s="5">
        <v>1750</v>
      </c>
      <c r="I777" s="5">
        <v>35000</v>
      </c>
      <c r="J777">
        <v>0</v>
      </c>
      <c r="K777">
        <v>0</v>
      </c>
      <c r="L777" s="5">
        <v>22750</v>
      </c>
      <c r="M777" s="5">
        <v>22750</v>
      </c>
      <c r="N777" s="5">
        <v>12250</v>
      </c>
      <c r="O777" t="s">
        <v>866</v>
      </c>
      <c r="P777" s="5">
        <v>1750</v>
      </c>
      <c r="Q777" t="str">
        <f>IF(Table4[[#This Row],[Current Arrears + Debit]]&lt;=5000,"Less_than_5000","Greater_than_5000")</f>
        <v>Less_than_5000</v>
      </c>
      <c r="R777" t="str">
        <f>IF(Table4[[#This Row],[Full Balance]]=Table4[[#This Row],[Current Arrears + Debit]],"OC","Active")</f>
        <v>Active</v>
      </c>
    </row>
    <row r="778" spans="1:18" x14ac:dyDescent="0.3">
      <c r="A778" t="s">
        <v>6176</v>
      </c>
      <c r="B778" t="s">
        <v>6157</v>
      </c>
      <c r="C778" t="s">
        <v>6177</v>
      </c>
      <c r="D778" t="s">
        <v>6178</v>
      </c>
      <c r="E778" t="s">
        <v>30</v>
      </c>
      <c r="F778" t="s">
        <v>5824</v>
      </c>
      <c r="G778" s="5">
        <v>25000</v>
      </c>
      <c r="H778" s="5">
        <v>1750</v>
      </c>
      <c r="I778" s="5">
        <v>35000</v>
      </c>
      <c r="J778">
        <v>0</v>
      </c>
      <c r="K778">
        <v>0</v>
      </c>
      <c r="L778" s="5">
        <v>22750</v>
      </c>
      <c r="M778" s="5">
        <v>22750</v>
      </c>
      <c r="N778" s="5">
        <v>12250</v>
      </c>
      <c r="O778" t="s">
        <v>866</v>
      </c>
      <c r="P778" s="5">
        <v>1750</v>
      </c>
      <c r="Q778" t="str">
        <f>IF(Table4[[#This Row],[Current Arrears + Debit]]&lt;=5000,"Less_than_5000","Greater_than_5000")</f>
        <v>Less_than_5000</v>
      </c>
      <c r="R778" t="str">
        <f>IF(Table4[[#This Row],[Full Balance]]=Table4[[#This Row],[Current Arrears + Debit]],"OC","Active")</f>
        <v>Active</v>
      </c>
    </row>
    <row r="779" spans="1:18" x14ac:dyDescent="0.3">
      <c r="A779" t="s">
        <v>6179</v>
      </c>
      <c r="B779" t="s">
        <v>6157</v>
      </c>
      <c r="C779" t="s">
        <v>6180</v>
      </c>
      <c r="D779" t="s">
        <v>6181</v>
      </c>
      <c r="E779" t="s">
        <v>30</v>
      </c>
      <c r="F779" t="s">
        <v>5824</v>
      </c>
      <c r="G779" s="5">
        <v>25000</v>
      </c>
      <c r="H779" s="5">
        <v>1750</v>
      </c>
      <c r="I779" s="5">
        <v>35000</v>
      </c>
      <c r="J779">
        <v>-1.43</v>
      </c>
      <c r="K779" s="5">
        <v>-2500</v>
      </c>
      <c r="L779" s="5">
        <v>22750</v>
      </c>
      <c r="M779" s="5">
        <v>25250</v>
      </c>
      <c r="N779" s="5">
        <v>9750</v>
      </c>
      <c r="O779" t="s">
        <v>866</v>
      </c>
      <c r="P779" s="5">
        <v>2000</v>
      </c>
      <c r="Q779" t="str">
        <f>IF(Table4[[#This Row],[Current Arrears + Debit]]&lt;=5000,"Less_than_5000","Greater_than_5000")</f>
        <v>Less_than_5000</v>
      </c>
      <c r="R779" t="str">
        <f>IF(Table4[[#This Row],[Full Balance]]=Table4[[#This Row],[Current Arrears + Debit]],"OC","Active")</f>
        <v>Active</v>
      </c>
    </row>
    <row r="780" spans="1:18" x14ac:dyDescent="0.3">
      <c r="A780" t="s">
        <v>6182</v>
      </c>
      <c r="B780" t="s">
        <v>6183</v>
      </c>
      <c r="C780" t="s">
        <v>6184</v>
      </c>
      <c r="D780" t="s">
        <v>6185</v>
      </c>
      <c r="E780" t="s">
        <v>32</v>
      </c>
      <c r="F780" t="s">
        <v>3968</v>
      </c>
      <c r="G780" s="5">
        <v>25000</v>
      </c>
      <c r="H780" s="5">
        <v>1750</v>
      </c>
      <c r="I780" s="5">
        <v>35000</v>
      </c>
      <c r="J780">
        <v>-0.19</v>
      </c>
      <c r="K780">
        <v>-340</v>
      </c>
      <c r="L780" s="5">
        <v>22750</v>
      </c>
      <c r="M780" s="5">
        <v>23090</v>
      </c>
      <c r="N780" s="5">
        <v>11910</v>
      </c>
      <c r="O780" t="s">
        <v>2583</v>
      </c>
      <c r="P780" s="5">
        <v>1750</v>
      </c>
      <c r="Q780" t="str">
        <f>IF(Table4[[#This Row],[Current Arrears + Debit]]&lt;=5000,"Less_than_5000","Greater_than_5000")</f>
        <v>Less_than_5000</v>
      </c>
      <c r="R780" t="str">
        <f>IF(Table4[[#This Row],[Full Balance]]=Table4[[#This Row],[Current Arrears + Debit]],"OC","Active")</f>
        <v>Active</v>
      </c>
    </row>
    <row r="781" spans="1:18" x14ac:dyDescent="0.3">
      <c r="A781" t="s">
        <v>6186</v>
      </c>
      <c r="B781" t="s">
        <v>6183</v>
      </c>
      <c r="C781" t="s">
        <v>6187</v>
      </c>
      <c r="D781" t="s">
        <v>6188</v>
      </c>
      <c r="E781" t="s">
        <v>32</v>
      </c>
      <c r="F781" t="s">
        <v>3968</v>
      </c>
      <c r="G781" s="5">
        <v>25000</v>
      </c>
      <c r="H781" s="5">
        <v>1750</v>
      </c>
      <c r="I781" s="5">
        <v>35000</v>
      </c>
      <c r="J781">
        <v>-0.14000000000000001</v>
      </c>
      <c r="K781">
        <v>-250</v>
      </c>
      <c r="L781" s="5">
        <v>22750</v>
      </c>
      <c r="M781" s="5">
        <v>23000</v>
      </c>
      <c r="N781" s="5">
        <v>12000</v>
      </c>
      <c r="O781" t="s">
        <v>2583</v>
      </c>
      <c r="P781" s="5">
        <v>1750</v>
      </c>
      <c r="Q781" t="str">
        <f>IF(Table4[[#This Row],[Current Arrears + Debit]]&lt;=5000,"Less_than_5000","Greater_than_5000")</f>
        <v>Less_than_5000</v>
      </c>
      <c r="R781" t="str">
        <f>IF(Table4[[#This Row],[Full Balance]]=Table4[[#This Row],[Current Arrears + Debit]],"OC","Active")</f>
        <v>Active</v>
      </c>
    </row>
    <row r="782" spans="1:18" x14ac:dyDescent="0.3">
      <c r="A782" t="s">
        <v>6189</v>
      </c>
      <c r="B782" t="s">
        <v>6190</v>
      </c>
      <c r="C782" t="s">
        <v>6191</v>
      </c>
      <c r="D782" t="s">
        <v>6192</v>
      </c>
      <c r="E782" t="s">
        <v>18</v>
      </c>
      <c r="F782" t="s">
        <v>3968</v>
      </c>
      <c r="G782" s="5">
        <v>25000</v>
      </c>
      <c r="H782" s="5">
        <v>1750</v>
      </c>
      <c r="I782" s="5">
        <v>35000</v>
      </c>
      <c r="J782">
        <v>-0.2</v>
      </c>
      <c r="K782">
        <v>-350</v>
      </c>
      <c r="L782" s="5">
        <v>22750</v>
      </c>
      <c r="M782" s="5">
        <v>23100</v>
      </c>
      <c r="N782" s="5">
        <v>11900</v>
      </c>
      <c r="O782" t="s">
        <v>866</v>
      </c>
      <c r="P782" s="5">
        <v>1750</v>
      </c>
      <c r="Q782" t="str">
        <f>IF(Table4[[#This Row],[Current Arrears + Debit]]&lt;=5000,"Less_than_5000","Greater_than_5000")</f>
        <v>Less_than_5000</v>
      </c>
      <c r="R782" t="str">
        <f>IF(Table4[[#This Row],[Full Balance]]=Table4[[#This Row],[Current Arrears + Debit]],"OC","Active")</f>
        <v>Active</v>
      </c>
    </row>
    <row r="783" spans="1:18" x14ac:dyDescent="0.3">
      <c r="A783" t="s">
        <v>6193</v>
      </c>
      <c r="B783" t="s">
        <v>6190</v>
      </c>
      <c r="C783" t="s">
        <v>6194</v>
      </c>
      <c r="D783" t="s">
        <v>6195</v>
      </c>
      <c r="E783" t="s">
        <v>18</v>
      </c>
      <c r="F783" t="s">
        <v>3968</v>
      </c>
      <c r="G783" s="5">
        <v>25000</v>
      </c>
      <c r="H783" s="5">
        <v>1750</v>
      </c>
      <c r="I783" s="5">
        <v>35000</v>
      </c>
      <c r="J783">
        <v>-1</v>
      </c>
      <c r="K783" s="5">
        <v>-1750</v>
      </c>
      <c r="L783" s="5">
        <v>22750</v>
      </c>
      <c r="M783" s="5">
        <v>24500</v>
      </c>
      <c r="N783" s="5">
        <v>10500</v>
      </c>
      <c r="O783" t="s">
        <v>977</v>
      </c>
      <c r="P783" s="5">
        <v>1000</v>
      </c>
      <c r="Q783" t="str">
        <f>IF(Table4[[#This Row],[Current Arrears + Debit]]&lt;=5000,"Less_than_5000","Greater_than_5000")</f>
        <v>Less_than_5000</v>
      </c>
      <c r="R783" t="str">
        <f>IF(Table4[[#This Row],[Full Balance]]=Table4[[#This Row],[Current Arrears + Debit]],"OC","Active")</f>
        <v>Active</v>
      </c>
    </row>
    <row r="784" spans="1:18" x14ac:dyDescent="0.3">
      <c r="A784" t="s">
        <v>6196</v>
      </c>
      <c r="B784" t="s">
        <v>4542</v>
      </c>
      <c r="C784" t="s">
        <v>6197</v>
      </c>
      <c r="D784" t="s">
        <v>6198</v>
      </c>
      <c r="E784" t="s">
        <v>18</v>
      </c>
      <c r="F784" t="s">
        <v>3968</v>
      </c>
      <c r="G784" s="5">
        <v>25000</v>
      </c>
      <c r="H784" s="5">
        <v>1750</v>
      </c>
      <c r="I784" s="5">
        <v>35000</v>
      </c>
      <c r="J784">
        <v>0</v>
      </c>
      <c r="K784">
        <v>0</v>
      </c>
      <c r="L784" s="5">
        <v>22750</v>
      </c>
      <c r="M784" s="5">
        <v>22750</v>
      </c>
      <c r="N784" s="5">
        <v>12250</v>
      </c>
      <c r="O784" t="s">
        <v>866</v>
      </c>
      <c r="P784" s="5">
        <v>1750</v>
      </c>
      <c r="Q784" t="str">
        <f>IF(Table4[[#This Row],[Current Arrears + Debit]]&lt;=5000,"Less_than_5000","Greater_than_5000")</f>
        <v>Less_than_5000</v>
      </c>
      <c r="R784" t="str">
        <f>IF(Table4[[#This Row],[Full Balance]]=Table4[[#This Row],[Current Arrears + Debit]],"OC","Active")</f>
        <v>Active</v>
      </c>
    </row>
    <row r="785" spans="1:18" x14ac:dyDescent="0.3">
      <c r="A785" t="s">
        <v>6199</v>
      </c>
      <c r="B785" t="s">
        <v>4542</v>
      </c>
      <c r="C785" t="s">
        <v>6200</v>
      </c>
      <c r="D785" t="s">
        <v>6201</v>
      </c>
      <c r="E785" t="s">
        <v>18</v>
      </c>
      <c r="F785" t="s">
        <v>3968</v>
      </c>
      <c r="G785" s="5">
        <v>25000</v>
      </c>
      <c r="H785" s="5">
        <v>1750</v>
      </c>
      <c r="I785" s="5">
        <v>35000</v>
      </c>
      <c r="J785">
        <v>-0.28999999999999998</v>
      </c>
      <c r="K785">
        <v>-500</v>
      </c>
      <c r="L785" s="5">
        <v>22750</v>
      </c>
      <c r="M785" s="5">
        <v>23250</v>
      </c>
      <c r="N785" s="5">
        <v>11750</v>
      </c>
      <c r="O785" t="s">
        <v>866</v>
      </c>
      <c r="P785" s="5">
        <v>1750</v>
      </c>
      <c r="Q785" t="str">
        <f>IF(Table4[[#This Row],[Current Arrears + Debit]]&lt;=5000,"Less_than_5000","Greater_than_5000")</f>
        <v>Less_than_5000</v>
      </c>
      <c r="R785" t="str">
        <f>IF(Table4[[#This Row],[Full Balance]]=Table4[[#This Row],[Current Arrears + Debit]],"OC","Active")</f>
        <v>Active</v>
      </c>
    </row>
    <row r="786" spans="1:18" x14ac:dyDescent="0.3">
      <c r="A786" t="s">
        <v>6202</v>
      </c>
      <c r="B786" t="s">
        <v>6003</v>
      </c>
      <c r="C786" t="s">
        <v>6203</v>
      </c>
      <c r="D786" t="s">
        <v>6204</v>
      </c>
      <c r="E786" t="s">
        <v>9</v>
      </c>
      <c r="F786" t="s">
        <v>5824</v>
      </c>
      <c r="G786" s="5">
        <v>25000</v>
      </c>
      <c r="H786" s="5">
        <v>2063</v>
      </c>
      <c r="I786" s="5">
        <v>33000</v>
      </c>
      <c r="J786">
        <v>-0.23</v>
      </c>
      <c r="K786">
        <v>-481</v>
      </c>
      <c r="L786" s="5">
        <v>26819</v>
      </c>
      <c r="M786" s="5">
        <v>27300</v>
      </c>
      <c r="N786" s="5">
        <v>5700</v>
      </c>
      <c r="O786" t="s">
        <v>866</v>
      </c>
      <c r="P786" s="5">
        <v>2500</v>
      </c>
      <c r="Q786" t="str">
        <f>IF(Table4[[#This Row],[Current Arrears + Debit]]&lt;=5000,"Less_than_5000","Greater_than_5000")</f>
        <v>Less_than_5000</v>
      </c>
      <c r="R786" t="str">
        <f>IF(Table4[[#This Row],[Full Balance]]=Table4[[#This Row],[Current Arrears + Debit]],"OC","Active")</f>
        <v>Active</v>
      </c>
    </row>
    <row r="787" spans="1:18" x14ac:dyDescent="0.3">
      <c r="A787" t="s">
        <v>6205</v>
      </c>
      <c r="B787" t="s">
        <v>6048</v>
      </c>
      <c r="C787" t="s">
        <v>6206</v>
      </c>
      <c r="D787" t="s">
        <v>6207</v>
      </c>
      <c r="E787" t="s">
        <v>9</v>
      </c>
      <c r="F787" t="s">
        <v>5824</v>
      </c>
      <c r="G787" s="5">
        <v>25000</v>
      </c>
      <c r="H787" s="5">
        <v>2063</v>
      </c>
      <c r="I787" s="5">
        <v>33000</v>
      </c>
      <c r="J787">
        <v>-1.25</v>
      </c>
      <c r="K787" s="5">
        <v>-2581</v>
      </c>
      <c r="L787" s="5">
        <v>26819</v>
      </c>
      <c r="M787" s="5">
        <v>29400</v>
      </c>
      <c r="N787" s="5">
        <v>3600</v>
      </c>
      <c r="O787" t="s">
        <v>977</v>
      </c>
      <c r="P787" s="5">
        <v>2100</v>
      </c>
      <c r="Q787" t="str">
        <f>IF(Table4[[#This Row],[Current Arrears + Debit]]&lt;=5000,"Less_than_5000","Greater_than_5000")</f>
        <v>Less_than_5000</v>
      </c>
      <c r="R787" t="str">
        <f>IF(Table4[[#This Row],[Full Balance]]=Table4[[#This Row],[Current Arrears + Debit]],"OC","Active")</f>
        <v>Active</v>
      </c>
    </row>
    <row r="788" spans="1:18" x14ac:dyDescent="0.3">
      <c r="A788" t="s">
        <v>6208</v>
      </c>
      <c r="B788" t="s">
        <v>6209</v>
      </c>
      <c r="C788" t="s">
        <v>6210</v>
      </c>
      <c r="D788" t="s">
        <v>5164</v>
      </c>
      <c r="E788" t="s">
        <v>39</v>
      </c>
      <c r="F788" t="s">
        <v>5824</v>
      </c>
      <c r="G788" s="5">
        <v>30000</v>
      </c>
      <c r="H788" s="5">
        <v>2100</v>
      </c>
      <c r="I788" s="5">
        <v>42000</v>
      </c>
      <c r="J788">
        <v>0</v>
      </c>
      <c r="K788">
        <v>0</v>
      </c>
      <c r="L788" s="5">
        <v>27300</v>
      </c>
      <c r="M788" s="5">
        <v>27300</v>
      </c>
      <c r="N788" s="5">
        <v>14700</v>
      </c>
      <c r="O788" t="s">
        <v>283</v>
      </c>
      <c r="P788" s="5">
        <v>2100</v>
      </c>
      <c r="Q788" t="str">
        <f>IF(Table4[[#This Row],[Current Arrears + Debit]]&lt;=5000,"Less_than_5000","Greater_than_5000")</f>
        <v>Less_than_5000</v>
      </c>
      <c r="R788" t="str">
        <f>IF(Table4[[#This Row],[Full Balance]]=Table4[[#This Row],[Current Arrears + Debit]],"OC","Active")</f>
        <v>Active</v>
      </c>
    </row>
    <row r="789" spans="1:18" x14ac:dyDescent="0.3">
      <c r="A789" t="s">
        <v>6211</v>
      </c>
      <c r="B789" t="s">
        <v>6212</v>
      </c>
      <c r="C789" t="s">
        <v>6213</v>
      </c>
      <c r="D789" t="s">
        <v>6214</v>
      </c>
      <c r="E789" t="s">
        <v>39</v>
      </c>
      <c r="F789" t="s">
        <v>5824</v>
      </c>
      <c r="G789" s="5">
        <v>25000</v>
      </c>
      <c r="H789" s="5">
        <v>1750</v>
      </c>
      <c r="I789" s="5">
        <v>35000</v>
      </c>
      <c r="J789">
        <v>0</v>
      </c>
      <c r="K789">
        <v>0</v>
      </c>
      <c r="L789" s="5">
        <v>22750</v>
      </c>
      <c r="M789" s="5">
        <v>22750</v>
      </c>
      <c r="N789" s="5">
        <v>12250</v>
      </c>
      <c r="O789" t="s">
        <v>2583</v>
      </c>
      <c r="P789" s="5">
        <v>1750</v>
      </c>
      <c r="Q789" t="str">
        <f>IF(Table4[[#This Row],[Current Arrears + Debit]]&lt;=5000,"Less_than_5000","Greater_than_5000")</f>
        <v>Less_than_5000</v>
      </c>
      <c r="R789" t="str">
        <f>IF(Table4[[#This Row],[Full Balance]]=Table4[[#This Row],[Current Arrears + Debit]],"OC","Active")</f>
        <v>Active</v>
      </c>
    </row>
    <row r="790" spans="1:18" x14ac:dyDescent="0.3">
      <c r="A790" t="s">
        <v>6215</v>
      </c>
      <c r="B790" t="s">
        <v>6216</v>
      </c>
      <c r="C790" t="s">
        <v>6217</v>
      </c>
      <c r="D790" t="s">
        <v>6218</v>
      </c>
      <c r="E790" t="s">
        <v>39</v>
      </c>
      <c r="F790" t="s">
        <v>5824</v>
      </c>
      <c r="G790" s="5">
        <v>40000</v>
      </c>
      <c r="H790" s="5">
        <v>3250</v>
      </c>
      <c r="I790" s="5">
        <v>52000</v>
      </c>
      <c r="J790">
        <v>-0.02</v>
      </c>
      <c r="K790">
        <v>-50</v>
      </c>
      <c r="L790" s="5">
        <v>42250</v>
      </c>
      <c r="M790" s="5">
        <v>42300</v>
      </c>
      <c r="N790" s="5">
        <v>9700</v>
      </c>
      <c r="O790" t="s">
        <v>977</v>
      </c>
      <c r="P790" s="5">
        <v>3250</v>
      </c>
      <c r="Q790" t="str">
        <f>IF(Table4[[#This Row],[Current Arrears + Debit]]&lt;=5000,"Less_than_5000","Greater_than_5000")</f>
        <v>Less_than_5000</v>
      </c>
      <c r="R790" t="str">
        <f>IF(Table4[[#This Row],[Full Balance]]=Table4[[#This Row],[Current Arrears + Debit]],"OC","Active")</f>
        <v>Active</v>
      </c>
    </row>
    <row r="791" spans="1:18" x14ac:dyDescent="0.3">
      <c r="A791" t="s">
        <v>6219</v>
      </c>
      <c r="B791" t="s">
        <v>5607</v>
      </c>
      <c r="C791" t="s">
        <v>6220</v>
      </c>
      <c r="D791" t="s">
        <v>6221</v>
      </c>
      <c r="E791" t="s">
        <v>20</v>
      </c>
      <c r="F791" t="s">
        <v>5824</v>
      </c>
      <c r="G791" s="5">
        <v>25000</v>
      </c>
      <c r="H791" s="5">
        <v>1750</v>
      </c>
      <c r="I791" s="5">
        <v>35000</v>
      </c>
      <c r="J791">
        <v>0.62</v>
      </c>
      <c r="K791" s="5">
        <v>1090</v>
      </c>
      <c r="L791" s="5">
        <v>22750</v>
      </c>
      <c r="M791" s="5">
        <v>21660</v>
      </c>
      <c r="N791" s="5">
        <v>13340</v>
      </c>
      <c r="O791" t="s">
        <v>1896</v>
      </c>
      <c r="P791" s="5">
        <v>1000</v>
      </c>
      <c r="Q791" t="str">
        <f>IF(Table4[[#This Row],[Current Arrears + Debit]]&lt;=5000,"Less_than_5000","Greater_than_5000")</f>
        <v>Less_than_5000</v>
      </c>
      <c r="R791" t="str">
        <f>IF(Table4[[#This Row],[Full Balance]]=Table4[[#This Row],[Current Arrears + Debit]],"OC","Active")</f>
        <v>Active</v>
      </c>
    </row>
    <row r="792" spans="1:18" x14ac:dyDescent="0.3">
      <c r="A792" t="s">
        <v>6222</v>
      </c>
      <c r="B792" t="s">
        <v>5557</v>
      </c>
      <c r="C792" t="s">
        <v>6223</v>
      </c>
      <c r="D792" t="s">
        <v>6224</v>
      </c>
      <c r="E792" t="s">
        <v>21</v>
      </c>
      <c r="F792" t="s">
        <v>5824</v>
      </c>
      <c r="G792" s="5">
        <v>40000</v>
      </c>
      <c r="H792" s="5">
        <v>2800</v>
      </c>
      <c r="I792" s="5">
        <v>56000</v>
      </c>
      <c r="J792">
        <v>-7.0000000000000007E-2</v>
      </c>
      <c r="K792">
        <v>-200</v>
      </c>
      <c r="L792" s="5">
        <v>36400</v>
      </c>
      <c r="M792" s="5">
        <v>36600</v>
      </c>
      <c r="N792" s="5">
        <v>19400</v>
      </c>
      <c r="O792" t="s">
        <v>866</v>
      </c>
      <c r="P792" s="5">
        <v>2800</v>
      </c>
      <c r="Q792" t="str">
        <f>IF(Table4[[#This Row],[Current Arrears + Debit]]&lt;=5000,"Less_than_5000","Greater_than_5000")</f>
        <v>Less_than_5000</v>
      </c>
      <c r="R792" t="str">
        <f>IF(Table4[[#This Row],[Full Balance]]=Table4[[#This Row],[Current Arrears + Debit]],"OC","Active")</f>
        <v>Active</v>
      </c>
    </row>
    <row r="793" spans="1:18" x14ac:dyDescent="0.3">
      <c r="A793" t="s">
        <v>6225</v>
      </c>
      <c r="B793" t="s">
        <v>6190</v>
      </c>
      <c r="C793" t="s">
        <v>6226</v>
      </c>
      <c r="D793" t="s">
        <v>6227</v>
      </c>
      <c r="E793" t="s">
        <v>18</v>
      </c>
      <c r="F793" t="s">
        <v>3968</v>
      </c>
      <c r="G793" s="5">
        <v>25000</v>
      </c>
      <c r="H793" s="5">
        <v>1750</v>
      </c>
      <c r="I793" s="5">
        <v>35000</v>
      </c>
      <c r="J793">
        <v>-1.43</v>
      </c>
      <c r="K793" s="5">
        <v>-2500</v>
      </c>
      <c r="L793" s="5">
        <v>22750</v>
      </c>
      <c r="M793" s="5">
        <v>25250</v>
      </c>
      <c r="N793" s="5">
        <v>9750</v>
      </c>
      <c r="O793" t="s">
        <v>977</v>
      </c>
      <c r="P793" s="5">
        <v>1000</v>
      </c>
      <c r="Q793" t="str">
        <f>IF(Table4[[#This Row],[Current Arrears + Debit]]&lt;=5000,"Less_than_5000","Greater_than_5000")</f>
        <v>Less_than_5000</v>
      </c>
      <c r="R793" t="str">
        <f>IF(Table4[[#This Row],[Full Balance]]=Table4[[#This Row],[Current Arrears + Debit]],"OC","Active")</f>
        <v>Active</v>
      </c>
    </row>
    <row r="794" spans="1:18" x14ac:dyDescent="0.3">
      <c r="A794" t="s">
        <v>6228</v>
      </c>
      <c r="B794" t="s">
        <v>6157</v>
      </c>
      <c r="C794" t="s">
        <v>6229</v>
      </c>
      <c r="D794" t="s">
        <v>6230</v>
      </c>
      <c r="E794" t="s">
        <v>30</v>
      </c>
      <c r="F794" t="s">
        <v>2892</v>
      </c>
      <c r="G794" s="5">
        <v>25000</v>
      </c>
      <c r="H794" s="5">
        <v>1750</v>
      </c>
      <c r="I794" s="5">
        <v>35000</v>
      </c>
      <c r="J794">
        <v>0</v>
      </c>
      <c r="K794">
        <v>0</v>
      </c>
      <c r="L794" s="5">
        <v>22750</v>
      </c>
      <c r="M794" s="5">
        <v>22750</v>
      </c>
      <c r="N794" s="5">
        <v>12250</v>
      </c>
      <c r="O794" t="s">
        <v>866</v>
      </c>
      <c r="P794" s="5">
        <v>1750</v>
      </c>
      <c r="Q794" t="str">
        <f>IF(Table4[[#This Row],[Current Arrears + Debit]]&lt;=5000,"Less_than_5000","Greater_than_5000")</f>
        <v>Less_than_5000</v>
      </c>
      <c r="R794" t="str">
        <f>IF(Table4[[#This Row],[Full Balance]]=Table4[[#This Row],[Current Arrears + Debit]],"OC","Active")</f>
        <v>Active</v>
      </c>
    </row>
    <row r="795" spans="1:18" x14ac:dyDescent="0.3">
      <c r="A795" t="s">
        <v>6231</v>
      </c>
      <c r="B795" t="s">
        <v>6157</v>
      </c>
      <c r="C795" t="s">
        <v>6232</v>
      </c>
      <c r="D795" t="s">
        <v>6233</v>
      </c>
      <c r="E795" t="s">
        <v>30</v>
      </c>
      <c r="F795" t="s">
        <v>6169</v>
      </c>
      <c r="G795" s="5">
        <v>25000</v>
      </c>
      <c r="H795" s="5">
        <v>1750</v>
      </c>
      <c r="I795" s="5">
        <v>35000</v>
      </c>
      <c r="J795">
        <v>1</v>
      </c>
      <c r="K795" s="5">
        <v>1750</v>
      </c>
      <c r="L795" s="5">
        <v>21000</v>
      </c>
      <c r="M795" s="5">
        <v>19250</v>
      </c>
      <c r="N795" s="5">
        <v>15750</v>
      </c>
      <c r="O795" t="s">
        <v>839</v>
      </c>
      <c r="P795" s="5">
        <v>1750</v>
      </c>
      <c r="Q795" t="str">
        <f>IF(Table4[[#This Row],[Current Arrears + Debit]]&lt;=5000,"Less_than_5000","Greater_than_5000")</f>
        <v>Less_than_5000</v>
      </c>
      <c r="R795" t="str">
        <f>IF(Table4[[#This Row],[Full Balance]]=Table4[[#This Row],[Current Arrears + Debit]],"OC","Active")</f>
        <v>Active</v>
      </c>
    </row>
    <row r="796" spans="1:18" x14ac:dyDescent="0.3">
      <c r="A796" t="s">
        <v>6234</v>
      </c>
      <c r="B796" t="s">
        <v>6157</v>
      </c>
      <c r="C796" t="s">
        <v>6235</v>
      </c>
      <c r="D796" t="s">
        <v>6236</v>
      </c>
      <c r="E796" t="s">
        <v>30</v>
      </c>
      <c r="F796" t="s">
        <v>6169</v>
      </c>
      <c r="G796" s="5">
        <v>25000</v>
      </c>
      <c r="H796" s="5">
        <v>1750</v>
      </c>
      <c r="I796" s="5">
        <v>35000</v>
      </c>
      <c r="J796">
        <v>0</v>
      </c>
      <c r="K796">
        <v>0</v>
      </c>
      <c r="L796" s="5">
        <v>21000</v>
      </c>
      <c r="M796" s="5">
        <v>21000</v>
      </c>
      <c r="N796" s="5">
        <v>14000</v>
      </c>
      <c r="O796" t="s">
        <v>866</v>
      </c>
      <c r="P796" s="5">
        <v>1750</v>
      </c>
      <c r="Q796" t="str">
        <f>IF(Table4[[#This Row],[Current Arrears + Debit]]&lt;=5000,"Less_than_5000","Greater_than_5000")</f>
        <v>Less_than_5000</v>
      </c>
      <c r="R796" t="str">
        <f>IF(Table4[[#This Row],[Full Balance]]=Table4[[#This Row],[Current Arrears + Debit]],"OC","Active")</f>
        <v>Active</v>
      </c>
    </row>
    <row r="797" spans="1:18" x14ac:dyDescent="0.3">
      <c r="A797" t="s">
        <v>6237</v>
      </c>
      <c r="B797" t="s">
        <v>6157</v>
      </c>
      <c r="C797" t="s">
        <v>6238</v>
      </c>
      <c r="D797" t="s">
        <v>6239</v>
      </c>
      <c r="E797" t="s">
        <v>30</v>
      </c>
      <c r="F797" t="s">
        <v>6169</v>
      </c>
      <c r="G797" s="5">
        <v>25000</v>
      </c>
      <c r="H797" s="5">
        <v>1750</v>
      </c>
      <c r="I797" s="5">
        <v>35000</v>
      </c>
      <c r="J797">
        <v>0</v>
      </c>
      <c r="K797">
        <v>0</v>
      </c>
      <c r="L797" s="5">
        <v>21000</v>
      </c>
      <c r="M797" s="5">
        <v>21000</v>
      </c>
      <c r="N797" s="5">
        <v>14000</v>
      </c>
      <c r="O797" t="s">
        <v>866</v>
      </c>
      <c r="P797" s="5">
        <v>1750</v>
      </c>
      <c r="Q797" t="str">
        <f>IF(Table4[[#This Row],[Current Arrears + Debit]]&lt;=5000,"Less_than_5000","Greater_than_5000")</f>
        <v>Less_than_5000</v>
      </c>
      <c r="R797" t="str">
        <f>IF(Table4[[#This Row],[Full Balance]]=Table4[[#This Row],[Current Arrears + Debit]],"OC","Active")</f>
        <v>Active</v>
      </c>
    </row>
    <row r="798" spans="1:18" x14ac:dyDescent="0.3">
      <c r="A798" t="s">
        <v>6240</v>
      </c>
      <c r="B798" t="s">
        <v>6157</v>
      </c>
      <c r="C798" t="s">
        <v>6241</v>
      </c>
      <c r="D798" t="s">
        <v>6242</v>
      </c>
      <c r="E798" t="s">
        <v>30</v>
      </c>
      <c r="F798" t="s">
        <v>6169</v>
      </c>
      <c r="G798" s="5">
        <v>25000</v>
      </c>
      <c r="H798" s="5">
        <v>1750</v>
      </c>
      <c r="I798" s="5">
        <v>35000</v>
      </c>
      <c r="J798">
        <v>1</v>
      </c>
      <c r="K798" s="5">
        <v>1750</v>
      </c>
      <c r="L798" s="5">
        <v>21000</v>
      </c>
      <c r="M798" s="5">
        <v>19250</v>
      </c>
      <c r="N798" s="5">
        <v>15750</v>
      </c>
      <c r="O798" t="s">
        <v>839</v>
      </c>
      <c r="P798" s="5">
        <v>1750</v>
      </c>
      <c r="Q798" t="str">
        <f>IF(Table4[[#This Row],[Current Arrears + Debit]]&lt;=5000,"Less_than_5000","Greater_than_5000")</f>
        <v>Less_than_5000</v>
      </c>
      <c r="R798" t="str">
        <f>IF(Table4[[#This Row],[Full Balance]]=Table4[[#This Row],[Current Arrears + Debit]],"OC","Active")</f>
        <v>Active</v>
      </c>
    </row>
    <row r="799" spans="1:18" x14ac:dyDescent="0.3">
      <c r="A799" t="s">
        <v>6243</v>
      </c>
      <c r="B799" t="s">
        <v>6157</v>
      </c>
      <c r="C799" t="s">
        <v>6244</v>
      </c>
      <c r="D799" t="s">
        <v>6245</v>
      </c>
      <c r="E799" t="s">
        <v>30</v>
      </c>
      <c r="F799" t="s">
        <v>2892</v>
      </c>
      <c r="G799" s="5">
        <v>25000</v>
      </c>
      <c r="H799" s="5">
        <v>1750</v>
      </c>
      <c r="I799" s="5">
        <v>35000</v>
      </c>
      <c r="J799">
        <v>0</v>
      </c>
      <c r="K799">
        <v>0</v>
      </c>
      <c r="L799" s="5">
        <v>22750</v>
      </c>
      <c r="M799" s="5">
        <v>22750</v>
      </c>
      <c r="N799" s="5">
        <v>12250</v>
      </c>
      <c r="O799" t="s">
        <v>866</v>
      </c>
      <c r="P799" s="5">
        <v>1750</v>
      </c>
      <c r="Q799" t="str">
        <f>IF(Table4[[#This Row],[Current Arrears + Debit]]&lt;=5000,"Less_than_5000","Greater_than_5000")</f>
        <v>Less_than_5000</v>
      </c>
      <c r="R799" t="str">
        <f>IF(Table4[[#This Row],[Full Balance]]=Table4[[#This Row],[Current Arrears + Debit]],"OC","Active")</f>
        <v>Active</v>
      </c>
    </row>
    <row r="800" spans="1:18" x14ac:dyDescent="0.3">
      <c r="A800" t="s">
        <v>6246</v>
      </c>
      <c r="B800" t="s">
        <v>5410</v>
      </c>
      <c r="C800" t="s">
        <v>6247</v>
      </c>
      <c r="D800" t="s">
        <v>6248</v>
      </c>
      <c r="E800" t="s">
        <v>29</v>
      </c>
      <c r="F800" t="s">
        <v>3968</v>
      </c>
      <c r="G800" s="5">
        <v>25000</v>
      </c>
      <c r="H800" s="5">
        <v>1750</v>
      </c>
      <c r="I800" s="5">
        <v>35000</v>
      </c>
      <c r="J800">
        <v>0</v>
      </c>
      <c r="K800">
        <v>0</v>
      </c>
      <c r="L800" s="5">
        <v>22750</v>
      </c>
      <c r="M800" s="5">
        <v>22750</v>
      </c>
      <c r="N800" s="5">
        <v>12250</v>
      </c>
      <c r="O800" t="s">
        <v>2583</v>
      </c>
      <c r="P800" s="5">
        <v>1750</v>
      </c>
      <c r="Q800" t="str">
        <f>IF(Table4[[#This Row],[Current Arrears + Debit]]&lt;=5000,"Less_than_5000","Greater_than_5000")</f>
        <v>Less_than_5000</v>
      </c>
      <c r="R800" t="str">
        <f>IF(Table4[[#This Row],[Full Balance]]=Table4[[#This Row],[Current Arrears + Debit]],"OC","Active")</f>
        <v>Active</v>
      </c>
    </row>
    <row r="801" spans="1:18" x14ac:dyDescent="0.3">
      <c r="A801" t="s">
        <v>6249</v>
      </c>
      <c r="B801" t="s">
        <v>5874</v>
      </c>
      <c r="C801" t="s">
        <v>6250</v>
      </c>
      <c r="D801" t="s">
        <v>6251</v>
      </c>
      <c r="E801" t="s">
        <v>14</v>
      </c>
      <c r="F801" t="s">
        <v>2152</v>
      </c>
      <c r="G801" s="5">
        <v>30000</v>
      </c>
      <c r="H801" s="5">
        <v>2100</v>
      </c>
      <c r="I801" s="5">
        <v>42000</v>
      </c>
      <c r="J801">
        <v>0</v>
      </c>
      <c r="K801">
        <v>0</v>
      </c>
      <c r="L801" s="5">
        <v>23100</v>
      </c>
      <c r="M801" s="5">
        <v>23100</v>
      </c>
      <c r="N801" s="5">
        <v>18900</v>
      </c>
      <c r="O801" t="s">
        <v>2583</v>
      </c>
      <c r="P801" s="5">
        <v>2100</v>
      </c>
      <c r="Q801" t="str">
        <f>IF(Table4[[#This Row],[Current Arrears + Debit]]&lt;=5000,"Less_than_5000","Greater_than_5000")</f>
        <v>Less_than_5000</v>
      </c>
      <c r="R801" t="str">
        <f>IF(Table4[[#This Row],[Full Balance]]=Table4[[#This Row],[Current Arrears + Debit]],"OC","Active")</f>
        <v>Active</v>
      </c>
    </row>
    <row r="802" spans="1:18" x14ac:dyDescent="0.3">
      <c r="A802" t="s">
        <v>6252</v>
      </c>
      <c r="B802" t="s">
        <v>5705</v>
      </c>
      <c r="C802" t="s">
        <v>6253</v>
      </c>
      <c r="D802" t="s">
        <v>6254</v>
      </c>
      <c r="E802" t="s">
        <v>18</v>
      </c>
      <c r="F802" t="s">
        <v>3968</v>
      </c>
      <c r="G802" s="5">
        <v>30000</v>
      </c>
      <c r="H802" s="5">
        <v>2100</v>
      </c>
      <c r="I802" s="5">
        <v>42000</v>
      </c>
      <c r="J802">
        <v>1.52</v>
      </c>
      <c r="K802" s="5">
        <v>3200</v>
      </c>
      <c r="L802" s="5">
        <v>27300</v>
      </c>
      <c r="M802" s="5">
        <v>24100</v>
      </c>
      <c r="N802" s="5">
        <v>17900</v>
      </c>
      <c r="O802" t="s">
        <v>2583</v>
      </c>
      <c r="P802" s="5">
        <v>2100</v>
      </c>
      <c r="Q802" t="str">
        <f>IF(Table4[[#This Row],[Current Arrears + Debit]]&lt;=5000,"Less_than_5000","Greater_than_5000")</f>
        <v>Less_than_5000</v>
      </c>
      <c r="R802" t="str">
        <f>IF(Table4[[#This Row],[Full Balance]]=Table4[[#This Row],[Current Arrears + Debit]],"OC","Active")</f>
        <v>Active</v>
      </c>
    </row>
    <row r="803" spans="1:18" x14ac:dyDescent="0.3">
      <c r="A803" t="s">
        <v>6255</v>
      </c>
      <c r="B803" t="s">
        <v>6048</v>
      </c>
      <c r="C803" t="s">
        <v>6256</v>
      </c>
      <c r="D803" t="s">
        <v>6257</v>
      </c>
      <c r="E803" t="s">
        <v>9</v>
      </c>
      <c r="F803" t="s">
        <v>3968</v>
      </c>
      <c r="G803" s="5">
        <v>25000</v>
      </c>
      <c r="H803" s="5">
        <v>2063</v>
      </c>
      <c r="I803" s="5">
        <v>33000</v>
      </c>
      <c r="J803">
        <v>-1.01</v>
      </c>
      <c r="K803" s="5">
        <v>-2081</v>
      </c>
      <c r="L803" s="5">
        <v>26819</v>
      </c>
      <c r="M803" s="5">
        <v>28900</v>
      </c>
      <c r="N803" s="5">
        <v>4100</v>
      </c>
      <c r="O803" t="s">
        <v>977</v>
      </c>
      <c r="P803" s="5">
        <v>2100</v>
      </c>
      <c r="Q803" t="str">
        <f>IF(Table4[[#This Row],[Current Arrears + Debit]]&lt;=5000,"Less_than_5000","Greater_than_5000")</f>
        <v>Less_than_5000</v>
      </c>
      <c r="R803" t="str">
        <f>IF(Table4[[#This Row],[Full Balance]]=Table4[[#This Row],[Current Arrears + Debit]],"OC","Active")</f>
        <v>Active</v>
      </c>
    </row>
    <row r="804" spans="1:18" x14ac:dyDescent="0.3">
      <c r="A804" t="s">
        <v>6258</v>
      </c>
      <c r="B804" t="s">
        <v>5310</v>
      </c>
      <c r="C804" t="s">
        <v>6259</v>
      </c>
      <c r="D804" t="s">
        <v>6260</v>
      </c>
      <c r="E804" t="s">
        <v>29</v>
      </c>
      <c r="F804" t="s">
        <v>3968</v>
      </c>
      <c r="G804" s="5">
        <v>30000</v>
      </c>
      <c r="H804" s="5">
        <v>2438</v>
      </c>
      <c r="I804" s="5">
        <v>39000</v>
      </c>
      <c r="J804">
        <v>-0.33</v>
      </c>
      <c r="K804">
        <v>-806</v>
      </c>
      <c r="L804" s="5">
        <v>31694</v>
      </c>
      <c r="M804" s="5">
        <v>32500</v>
      </c>
      <c r="N804" s="5">
        <v>6500</v>
      </c>
      <c r="O804" t="s">
        <v>866</v>
      </c>
      <c r="P804" s="5">
        <v>2500</v>
      </c>
      <c r="Q804" t="str">
        <f>IF(Table4[[#This Row],[Current Arrears + Debit]]&lt;=5000,"Less_than_5000","Greater_than_5000")</f>
        <v>Less_than_5000</v>
      </c>
      <c r="R804" t="str">
        <f>IF(Table4[[#This Row],[Full Balance]]=Table4[[#This Row],[Current Arrears + Debit]],"OC","Active")</f>
        <v>Active</v>
      </c>
    </row>
    <row r="805" spans="1:18" x14ac:dyDescent="0.3">
      <c r="A805" t="s">
        <v>6261</v>
      </c>
      <c r="B805" t="s">
        <v>5310</v>
      </c>
      <c r="C805" t="s">
        <v>6262</v>
      </c>
      <c r="D805" t="s">
        <v>6263</v>
      </c>
      <c r="E805" t="s">
        <v>29</v>
      </c>
      <c r="F805" t="s">
        <v>3968</v>
      </c>
      <c r="G805" s="5">
        <v>30000</v>
      </c>
      <c r="H805" s="5">
        <v>2438</v>
      </c>
      <c r="I805" s="5">
        <v>39000</v>
      </c>
      <c r="J805">
        <v>-0.33</v>
      </c>
      <c r="K805">
        <v>-806</v>
      </c>
      <c r="L805" s="5">
        <v>31694</v>
      </c>
      <c r="M805" s="5">
        <v>32500</v>
      </c>
      <c r="N805" s="5">
        <v>6500</v>
      </c>
      <c r="O805" t="s">
        <v>866</v>
      </c>
      <c r="P805" s="5">
        <v>2500</v>
      </c>
      <c r="Q805" t="str">
        <f>IF(Table4[[#This Row],[Current Arrears + Debit]]&lt;=5000,"Less_than_5000","Greater_than_5000")</f>
        <v>Less_than_5000</v>
      </c>
      <c r="R805" t="str">
        <f>IF(Table4[[#This Row],[Full Balance]]=Table4[[#This Row],[Current Arrears + Debit]],"OC","Active")</f>
        <v>Active</v>
      </c>
    </row>
    <row r="806" spans="1:18" x14ac:dyDescent="0.3">
      <c r="A806" t="s">
        <v>6264</v>
      </c>
      <c r="B806" t="s">
        <v>6265</v>
      </c>
      <c r="C806" t="s">
        <v>6266</v>
      </c>
      <c r="D806" t="s">
        <v>6267</v>
      </c>
      <c r="E806" t="s">
        <v>20</v>
      </c>
      <c r="F806" t="s">
        <v>3968</v>
      </c>
      <c r="G806" s="5">
        <v>40000</v>
      </c>
      <c r="H806" s="5">
        <v>2800</v>
      </c>
      <c r="I806" s="5">
        <v>56000</v>
      </c>
      <c r="J806">
        <v>3.71</v>
      </c>
      <c r="K806" s="5">
        <v>10400</v>
      </c>
      <c r="L806" s="5">
        <v>36400</v>
      </c>
      <c r="M806" s="5">
        <v>26000</v>
      </c>
      <c r="N806" s="5">
        <v>30000</v>
      </c>
      <c r="O806" t="s">
        <v>5395</v>
      </c>
      <c r="P806" s="5">
        <v>3000</v>
      </c>
      <c r="Q806" t="str">
        <f>IF(Table4[[#This Row],[Current Arrears + Debit]]&lt;=5000,"Less_than_5000","Greater_than_5000")</f>
        <v>Greater_than_5000</v>
      </c>
      <c r="R806" t="str">
        <f>IF(Table4[[#This Row],[Full Balance]]=Table4[[#This Row],[Current Arrears + Debit]],"OC","Active")</f>
        <v>Active</v>
      </c>
    </row>
    <row r="807" spans="1:18" x14ac:dyDescent="0.3">
      <c r="A807" t="s">
        <v>6268</v>
      </c>
      <c r="B807" t="s">
        <v>6265</v>
      </c>
      <c r="C807" t="s">
        <v>6269</v>
      </c>
      <c r="D807" t="s">
        <v>6270</v>
      </c>
      <c r="E807" t="s">
        <v>20</v>
      </c>
      <c r="F807" t="s">
        <v>3968</v>
      </c>
      <c r="G807" s="5">
        <v>25000</v>
      </c>
      <c r="H807" s="5">
        <v>1750</v>
      </c>
      <c r="I807" s="5">
        <v>35000</v>
      </c>
      <c r="J807">
        <v>-0.56999999999999995</v>
      </c>
      <c r="K807" s="5">
        <v>-1000</v>
      </c>
      <c r="L807" s="5">
        <v>22750</v>
      </c>
      <c r="M807" s="5">
        <v>23750</v>
      </c>
      <c r="N807" s="5">
        <v>11250</v>
      </c>
      <c r="O807" t="s">
        <v>866</v>
      </c>
      <c r="P807" s="5">
        <v>2000</v>
      </c>
      <c r="Q807" t="str">
        <f>IF(Table4[[#This Row],[Current Arrears + Debit]]&lt;=5000,"Less_than_5000","Greater_than_5000")</f>
        <v>Less_than_5000</v>
      </c>
      <c r="R807" t="str">
        <f>IF(Table4[[#This Row],[Full Balance]]=Table4[[#This Row],[Current Arrears + Debit]],"OC","Active")</f>
        <v>Active</v>
      </c>
    </row>
    <row r="808" spans="1:18" x14ac:dyDescent="0.3">
      <c r="A808" t="s">
        <v>6271</v>
      </c>
      <c r="B808" t="s">
        <v>6272</v>
      </c>
      <c r="C808" t="s">
        <v>6273</v>
      </c>
      <c r="D808" t="s">
        <v>6274</v>
      </c>
      <c r="E808" t="s">
        <v>21</v>
      </c>
      <c r="F808" t="s">
        <v>3968</v>
      </c>
      <c r="G808" s="5">
        <v>25000</v>
      </c>
      <c r="H808" s="5">
        <v>1750</v>
      </c>
      <c r="I808" s="5">
        <v>35000</v>
      </c>
      <c r="J808">
        <v>0</v>
      </c>
      <c r="K808">
        <v>0</v>
      </c>
      <c r="L808" s="5">
        <v>22750</v>
      </c>
      <c r="M808" s="5">
        <v>22750</v>
      </c>
      <c r="N808" s="5">
        <v>12250</v>
      </c>
      <c r="O808" t="s">
        <v>866</v>
      </c>
      <c r="P808" s="5">
        <v>1750</v>
      </c>
      <c r="Q808" t="str">
        <f>IF(Table4[[#This Row],[Current Arrears + Debit]]&lt;=5000,"Less_than_5000","Greater_than_5000")</f>
        <v>Less_than_5000</v>
      </c>
      <c r="R808" t="str">
        <f>IF(Table4[[#This Row],[Full Balance]]=Table4[[#This Row],[Current Arrears + Debit]],"OC","Active")</f>
        <v>Active</v>
      </c>
    </row>
    <row r="809" spans="1:18" x14ac:dyDescent="0.3">
      <c r="A809" t="s">
        <v>6275</v>
      </c>
      <c r="B809" t="s">
        <v>5930</v>
      </c>
      <c r="C809" t="s">
        <v>6276</v>
      </c>
      <c r="D809" t="s">
        <v>6277</v>
      </c>
      <c r="E809" t="s">
        <v>10</v>
      </c>
      <c r="F809" t="s">
        <v>3968</v>
      </c>
      <c r="G809" s="5">
        <v>25000</v>
      </c>
      <c r="H809" s="5">
        <v>2063</v>
      </c>
      <c r="I809" s="5">
        <v>33000</v>
      </c>
      <c r="J809">
        <v>0.13</v>
      </c>
      <c r="K809">
        <v>269</v>
      </c>
      <c r="L809" s="5">
        <v>26819</v>
      </c>
      <c r="M809" s="5">
        <v>26550</v>
      </c>
      <c r="N809" s="5">
        <v>6450</v>
      </c>
      <c r="O809" t="s">
        <v>2583</v>
      </c>
      <c r="P809" s="5">
        <v>1250</v>
      </c>
      <c r="Q809" t="str">
        <f>IF(Table4[[#This Row],[Current Arrears + Debit]]&lt;=5000,"Less_than_5000","Greater_than_5000")</f>
        <v>Less_than_5000</v>
      </c>
      <c r="R809" t="str">
        <f>IF(Table4[[#This Row],[Full Balance]]=Table4[[#This Row],[Current Arrears + Debit]],"OC","Active")</f>
        <v>Active</v>
      </c>
    </row>
    <row r="810" spans="1:18" x14ac:dyDescent="0.3">
      <c r="A810" t="s">
        <v>6278</v>
      </c>
      <c r="B810" t="s">
        <v>5930</v>
      </c>
      <c r="C810" t="s">
        <v>6279</v>
      </c>
      <c r="D810" t="s">
        <v>6280</v>
      </c>
      <c r="E810" t="s">
        <v>10</v>
      </c>
      <c r="F810" t="s">
        <v>3968</v>
      </c>
      <c r="G810" s="5">
        <v>30000</v>
      </c>
      <c r="H810" s="5">
        <v>2100</v>
      </c>
      <c r="I810" s="5">
        <v>42000</v>
      </c>
      <c r="J810">
        <v>2.48</v>
      </c>
      <c r="K810" s="5">
        <v>5200</v>
      </c>
      <c r="L810" s="5">
        <v>27300</v>
      </c>
      <c r="M810" s="5">
        <v>22100</v>
      </c>
      <c r="N810" s="5">
        <v>19900</v>
      </c>
      <c r="O810" t="s">
        <v>839</v>
      </c>
      <c r="P810" s="5">
        <v>1700</v>
      </c>
      <c r="Q810" t="str">
        <f>IF(Table4[[#This Row],[Current Arrears + Debit]]&lt;=5000,"Less_than_5000","Greater_than_5000")</f>
        <v>Greater_than_5000</v>
      </c>
      <c r="R810" t="str">
        <f>IF(Table4[[#This Row],[Full Balance]]=Table4[[#This Row],[Current Arrears + Debit]],"OC","Active")</f>
        <v>Active</v>
      </c>
    </row>
    <row r="811" spans="1:18" x14ac:dyDescent="0.3">
      <c r="A811" t="s">
        <v>6281</v>
      </c>
      <c r="B811" t="s">
        <v>5930</v>
      </c>
      <c r="C811" t="s">
        <v>6282</v>
      </c>
      <c r="D811" t="s">
        <v>6283</v>
      </c>
      <c r="E811" t="s">
        <v>10</v>
      </c>
      <c r="F811" t="s">
        <v>3968</v>
      </c>
      <c r="G811" s="5">
        <v>25000</v>
      </c>
      <c r="H811" s="5">
        <v>2063</v>
      </c>
      <c r="I811" s="5">
        <v>33000</v>
      </c>
      <c r="J811">
        <v>-0.18</v>
      </c>
      <c r="K811">
        <v>-381</v>
      </c>
      <c r="L811" s="5">
        <v>26819</v>
      </c>
      <c r="M811" s="5">
        <v>27200</v>
      </c>
      <c r="N811" s="5">
        <v>5800</v>
      </c>
      <c r="O811" t="s">
        <v>2583</v>
      </c>
      <c r="P811" s="5">
        <v>2100</v>
      </c>
      <c r="Q811" t="str">
        <f>IF(Table4[[#This Row],[Current Arrears + Debit]]&lt;=5000,"Less_than_5000","Greater_than_5000")</f>
        <v>Less_than_5000</v>
      </c>
      <c r="R811" t="str">
        <f>IF(Table4[[#This Row],[Full Balance]]=Table4[[#This Row],[Current Arrears + Debit]],"OC","Active")</f>
        <v>Active</v>
      </c>
    </row>
    <row r="812" spans="1:18" x14ac:dyDescent="0.3">
      <c r="A812" t="s">
        <v>6284</v>
      </c>
      <c r="B812" t="s">
        <v>5930</v>
      </c>
      <c r="C812" t="s">
        <v>6285</v>
      </c>
      <c r="D812" t="s">
        <v>6286</v>
      </c>
      <c r="E812" t="s">
        <v>10</v>
      </c>
      <c r="F812" t="s">
        <v>3968</v>
      </c>
      <c r="G812" s="5">
        <v>25000</v>
      </c>
      <c r="H812" s="5">
        <v>2063</v>
      </c>
      <c r="I812" s="5">
        <v>33000</v>
      </c>
      <c r="J812">
        <v>0.4</v>
      </c>
      <c r="K812">
        <v>819</v>
      </c>
      <c r="L812" s="5">
        <v>26819</v>
      </c>
      <c r="M812" s="5">
        <v>26000</v>
      </c>
      <c r="N812" s="5">
        <v>7000</v>
      </c>
      <c r="O812" t="s">
        <v>2583</v>
      </c>
      <c r="P812" s="5">
        <v>1000</v>
      </c>
      <c r="Q812" t="str">
        <f>IF(Table4[[#This Row],[Current Arrears + Debit]]&lt;=5000,"Less_than_5000","Greater_than_5000")</f>
        <v>Less_than_5000</v>
      </c>
      <c r="R812" t="str">
        <f>IF(Table4[[#This Row],[Full Balance]]=Table4[[#This Row],[Current Arrears + Debit]],"OC","Active")</f>
        <v>Active</v>
      </c>
    </row>
    <row r="813" spans="1:18" x14ac:dyDescent="0.3">
      <c r="A813" t="s">
        <v>6287</v>
      </c>
      <c r="B813" t="s">
        <v>6288</v>
      </c>
      <c r="C813" t="s">
        <v>6289</v>
      </c>
      <c r="D813" t="s">
        <v>6290</v>
      </c>
      <c r="E813" t="s">
        <v>30</v>
      </c>
      <c r="F813" t="s">
        <v>1930</v>
      </c>
      <c r="G813" s="5">
        <v>30000</v>
      </c>
      <c r="H813" s="5">
        <v>2100</v>
      </c>
      <c r="I813" s="5">
        <v>42000</v>
      </c>
      <c r="J813">
        <v>3.48</v>
      </c>
      <c r="K813" s="5">
        <v>7300</v>
      </c>
      <c r="L813" s="5">
        <v>25200</v>
      </c>
      <c r="M813" s="5">
        <v>17900</v>
      </c>
      <c r="N813" s="5">
        <v>24100</v>
      </c>
      <c r="O813" t="s">
        <v>2227</v>
      </c>
      <c r="P813" s="5">
        <v>2100</v>
      </c>
      <c r="Q813" t="str">
        <f>IF(Table4[[#This Row],[Current Arrears + Debit]]&lt;=5000,"Less_than_5000","Greater_than_5000")</f>
        <v>Greater_than_5000</v>
      </c>
      <c r="R813" t="str">
        <f>IF(Table4[[#This Row],[Full Balance]]=Table4[[#This Row],[Current Arrears + Debit]],"OC","Active")</f>
        <v>Active</v>
      </c>
    </row>
    <row r="814" spans="1:18" x14ac:dyDescent="0.3">
      <c r="A814" t="s">
        <v>6291</v>
      </c>
      <c r="B814" t="s">
        <v>6288</v>
      </c>
      <c r="C814" t="s">
        <v>6292</v>
      </c>
      <c r="D814" t="s">
        <v>6293</v>
      </c>
      <c r="E814" t="s">
        <v>30</v>
      </c>
      <c r="F814" t="s">
        <v>1930</v>
      </c>
      <c r="G814" s="5">
        <v>30000</v>
      </c>
      <c r="H814" s="5">
        <v>2100</v>
      </c>
      <c r="I814" s="5">
        <v>42000</v>
      </c>
      <c r="J814">
        <v>1.1000000000000001</v>
      </c>
      <c r="K814" s="5">
        <v>2300</v>
      </c>
      <c r="L814" s="5">
        <v>25200</v>
      </c>
      <c r="M814" s="5">
        <v>22900</v>
      </c>
      <c r="N814" s="5">
        <v>19100</v>
      </c>
      <c r="O814" t="s">
        <v>2227</v>
      </c>
      <c r="P814" s="5">
        <v>1000</v>
      </c>
      <c r="Q814" t="str">
        <f>IF(Table4[[#This Row],[Current Arrears + Debit]]&lt;=5000,"Less_than_5000","Greater_than_5000")</f>
        <v>Less_than_5000</v>
      </c>
      <c r="R814" t="str">
        <f>IF(Table4[[#This Row],[Full Balance]]=Table4[[#This Row],[Current Arrears + Debit]],"OC","Active")</f>
        <v>Active</v>
      </c>
    </row>
    <row r="815" spans="1:18" x14ac:dyDescent="0.3">
      <c r="A815" t="s">
        <v>6294</v>
      </c>
      <c r="B815" t="s">
        <v>6288</v>
      </c>
      <c r="C815" t="s">
        <v>6295</v>
      </c>
      <c r="D815" t="s">
        <v>6296</v>
      </c>
      <c r="E815" t="s">
        <v>30</v>
      </c>
      <c r="F815" t="s">
        <v>2892</v>
      </c>
      <c r="G815" s="5">
        <v>40000</v>
      </c>
      <c r="H815" s="5">
        <v>2467</v>
      </c>
      <c r="I815" s="5">
        <v>59200</v>
      </c>
      <c r="J815">
        <v>-0.17</v>
      </c>
      <c r="K815">
        <v>-429</v>
      </c>
      <c r="L815" s="5">
        <v>32071</v>
      </c>
      <c r="M815" s="5">
        <v>32500</v>
      </c>
      <c r="N815" s="5">
        <v>26700</v>
      </c>
      <c r="O815" t="s">
        <v>283</v>
      </c>
      <c r="P815" s="5">
        <v>2500</v>
      </c>
      <c r="Q815" t="str">
        <f>IF(Table4[[#This Row],[Current Arrears + Debit]]&lt;=5000,"Less_than_5000","Greater_than_5000")</f>
        <v>Less_than_5000</v>
      </c>
      <c r="R815" t="str">
        <f>IF(Table4[[#This Row],[Full Balance]]=Table4[[#This Row],[Current Arrears + Debit]],"OC","Active")</f>
        <v>Active</v>
      </c>
    </row>
    <row r="816" spans="1:18" x14ac:dyDescent="0.3">
      <c r="A816" t="s">
        <v>6297</v>
      </c>
      <c r="B816" t="s">
        <v>6288</v>
      </c>
      <c r="C816" t="s">
        <v>6298</v>
      </c>
      <c r="D816" t="s">
        <v>6299</v>
      </c>
      <c r="E816" t="s">
        <v>30</v>
      </c>
      <c r="F816" t="s">
        <v>6169</v>
      </c>
      <c r="G816" s="5">
        <v>30000</v>
      </c>
      <c r="H816" s="5">
        <v>2100</v>
      </c>
      <c r="I816" s="5">
        <v>42000</v>
      </c>
      <c r="J816">
        <v>1.95</v>
      </c>
      <c r="K816" s="5">
        <v>4100</v>
      </c>
      <c r="L816" s="5">
        <v>25200</v>
      </c>
      <c r="M816" s="5">
        <v>21100</v>
      </c>
      <c r="N816" s="5">
        <v>20900</v>
      </c>
      <c r="O816" t="s">
        <v>777</v>
      </c>
      <c r="P816" s="5">
        <v>2100</v>
      </c>
      <c r="Q816" t="str">
        <f>IF(Table4[[#This Row],[Current Arrears + Debit]]&lt;=5000,"Less_than_5000","Greater_than_5000")</f>
        <v>Less_than_5000</v>
      </c>
      <c r="R816" t="str">
        <f>IF(Table4[[#This Row],[Full Balance]]=Table4[[#This Row],[Current Arrears + Debit]],"OC","Active")</f>
        <v>Active</v>
      </c>
    </row>
    <row r="817" spans="1:18" x14ac:dyDescent="0.3">
      <c r="A817" t="s">
        <v>6300</v>
      </c>
      <c r="B817" t="s">
        <v>6288</v>
      </c>
      <c r="C817" t="s">
        <v>6301</v>
      </c>
      <c r="D817" t="s">
        <v>6302</v>
      </c>
      <c r="E817" t="s">
        <v>30</v>
      </c>
      <c r="F817" t="s">
        <v>6169</v>
      </c>
      <c r="G817" s="5">
        <v>30000</v>
      </c>
      <c r="H817" s="5">
        <v>2100</v>
      </c>
      <c r="I817" s="5">
        <v>42000</v>
      </c>
      <c r="J817">
        <v>-1.1000000000000001</v>
      </c>
      <c r="K817" s="5">
        <v>-2300</v>
      </c>
      <c r="L817" s="5">
        <v>25200</v>
      </c>
      <c r="M817" s="5">
        <v>27500</v>
      </c>
      <c r="N817" s="5">
        <v>14500</v>
      </c>
      <c r="O817" t="s">
        <v>283</v>
      </c>
      <c r="P817" s="5">
        <v>2100</v>
      </c>
      <c r="Q817" t="str">
        <f>IF(Table4[[#This Row],[Current Arrears + Debit]]&lt;=5000,"Less_than_5000","Greater_than_5000")</f>
        <v>Less_than_5000</v>
      </c>
      <c r="R817" t="str">
        <f>IF(Table4[[#This Row],[Full Balance]]=Table4[[#This Row],[Current Arrears + Debit]],"OC","Active")</f>
        <v>Active</v>
      </c>
    </row>
    <row r="818" spans="1:18" x14ac:dyDescent="0.3">
      <c r="A818" t="s">
        <v>6303</v>
      </c>
      <c r="B818" t="s">
        <v>6304</v>
      </c>
      <c r="C818" t="s">
        <v>6305</v>
      </c>
      <c r="D818" t="s">
        <v>6306</v>
      </c>
      <c r="E818" t="s">
        <v>9</v>
      </c>
      <c r="F818" t="s">
        <v>2892</v>
      </c>
      <c r="G818" s="5">
        <v>25000</v>
      </c>
      <c r="H818" s="5">
        <v>2063</v>
      </c>
      <c r="I818" s="5">
        <v>33000</v>
      </c>
      <c r="J818">
        <v>-0.43</v>
      </c>
      <c r="K818">
        <v>-881</v>
      </c>
      <c r="L818" s="5">
        <v>26819</v>
      </c>
      <c r="M818" s="5">
        <v>27700</v>
      </c>
      <c r="N818" s="5">
        <v>5300</v>
      </c>
      <c r="O818" t="s">
        <v>1142</v>
      </c>
      <c r="P818" s="5">
        <v>1000</v>
      </c>
      <c r="Q818" t="str">
        <f>IF(Table4[[#This Row],[Current Arrears + Debit]]&lt;=5000,"Less_than_5000","Greater_than_5000")</f>
        <v>Less_than_5000</v>
      </c>
      <c r="R818" t="str">
        <f>IF(Table4[[#This Row],[Full Balance]]=Table4[[#This Row],[Current Arrears + Debit]],"OC","Active")</f>
        <v>Active</v>
      </c>
    </row>
    <row r="819" spans="1:18" x14ac:dyDescent="0.3">
      <c r="A819" t="s">
        <v>6307</v>
      </c>
      <c r="B819" t="s">
        <v>6304</v>
      </c>
      <c r="C819" t="s">
        <v>6308</v>
      </c>
      <c r="D819" t="s">
        <v>6309</v>
      </c>
      <c r="E819" t="s">
        <v>9</v>
      </c>
      <c r="F819" t="s">
        <v>2892</v>
      </c>
      <c r="G819" s="5">
        <v>25000</v>
      </c>
      <c r="H819" s="5">
        <v>2063</v>
      </c>
      <c r="I819" s="5">
        <v>33000</v>
      </c>
      <c r="J819">
        <v>2.29</v>
      </c>
      <c r="K819" s="5">
        <v>4719</v>
      </c>
      <c r="L819" s="5">
        <v>26819</v>
      </c>
      <c r="M819" s="5">
        <v>22100</v>
      </c>
      <c r="N819" s="5">
        <v>10900</v>
      </c>
      <c r="O819" t="s">
        <v>1142</v>
      </c>
      <c r="P819" s="5">
        <v>1000</v>
      </c>
      <c r="Q819" t="str">
        <f>IF(Table4[[#This Row],[Current Arrears + Debit]]&lt;=5000,"Less_than_5000","Greater_than_5000")</f>
        <v>Less_than_5000</v>
      </c>
      <c r="R819" t="str">
        <f>IF(Table4[[#This Row],[Full Balance]]=Table4[[#This Row],[Current Arrears + Debit]],"OC","Active")</f>
        <v>Active</v>
      </c>
    </row>
    <row r="820" spans="1:18" x14ac:dyDescent="0.3">
      <c r="A820" t="s">
        <v>6310</v>
      </c>
      <c r="B820" t="s">
        <v>3904</v>
      </c>
      <c r="C820" t="s">
        <v>6311</v>
      </c>
      <c r="D820" t="s">
        <v>6312</v>
      </c>
      <c r="E820" t="s">
        <v>14</v>
      </c>
      <c r="F820" t="s">
        <v>2892</v>
      </c>
      <c r="G820" s="5">
        <v>40000</v>
      </c>
      <c r="H820" s="5">
        <v>2467</v>
      </c>
      <c r="I820" s="5">
        <v>59200</v>
      </c>
      <c r="J820">
        <v>-0.17</v>
      </c>
      <c r="K820">
        <v>-429</v>
      </c>
      <c r="L820" s="5">
        <v>32071</v>
      </c>
      <c r="M820" s="5">
        <v>32500</v>
      </c>
      <c r="N820" s="5">
        <v>26700</v>
      </c>
      <c r="O820" t="s">
        <v>1142</v>
      </c>
      <c r="P820" s="5">
        <v>2500</v>
      </c>
      <c r="Q820" t="str">
        <f>IF(Table4[[#This Row],[Current Arrears + Debit]]&lt;=5000,"Less_than_5000","Greater_than_5000")</f>
        <v>Less_than_5000</v>
      </c>
      <c r="R820" t="str">
        <f>IF(Table4[[#This Row],[Full Balance]]=Table4[[#This Row],[Current Arrears + Debit]],"OC","Active")</f>
        <v>Active</v>
      </c>
    </row>
    <row r="821" spans="1:18" x14ac:dyDescent="0.3">
      <c r="A821" t="s">
        <v>6313</v>
      </c>
      <c r="B821" t="s">
        <v>5698</v>
      </c>
      <c r="C821" t="s">
        <v>6314</v>
      </c>
      <c r="D821" t="s">
        <v>6315</v>
      </c>
      <c r="E821" t="s">
        <v>5</v>
      </c>
      <c r="F821" t="s">
        <v>2892</v>
      </c>
      <c r="G821" s="5">
        <v>30000</v>
      </c>
      <c r="H821" s="5">
        <v>2100</v>
      </c>
      <c r="I821" s="5">
        <v>42000</v>
      </c>
      <c r="J821">
        <v>0</v>
      </c>
      <c r="K821">
        <v>0</v>
      </c>
      <c r="L821" s="5">
        <v>27300</v>
      </c>
      <c r="M821" s="5">
        <v>27300</v>
      </c>
      <c r="N821" s="5">
        <v>14700</v>
      </c>
      <c r="O821" t="s">
        <v>977</v>
      </c>
      <c r="P821" s="5">
        <v>2100</v>
      </c>
      <c r="Q821" t="str">
        <f>IF(Table4[[#This Row],[Current Arrears + Debit]]&lt;=5000,"Less_than_5000","Greater_than_5000")</f>
        <v>Less_than_5000</v>
      </c>
      <c r="R821" t="str">
        <f>IF(Table4[[#This Row],[Full Balance]]=Table4[[#This Row],[Current Arrears + Debit]],"OC","Active")</f>
        <v>Active</v>
      </c>
    </row>
    <row r="822" spans="1:18" x14ac:dyDescent="0.3">
      <c r="A822" t="s">
        <v>6316</v>
      </c>
      <c r="B822" t="s">
        <v>3960</v>
      </c>
      <c r="C822" t="s">
        <v>6317</v>
      </c>
      <c r="D822" t="s">
        <v>6318</v>
      </c>
      <c r="E822" t="s">
        <v>21</v>
      </c>
      <c r="F822" t="s">
        <v>2892</v>
      </c>
      <c r="G822" s="5">
        <v>25000</v>
      </c>
      <c r="H822" s="5">
        <v>1750</v>
      </c>
      <c r="I822" s="5">
        <v>35000</v>
      </c>
      <c r="J822">
        <v>0.43</v>
      </c>
      <c r="K822">
        <v>750</v>
      </c>
      <c r="L822" s="5">
        <v>22750</v>
      </c>
      <c r="M822" s="5">
        <v>22000</v>
      </c>
      <c r="N822" s="5">
        <v>13000</v>
      </c>
      <c r="O822" t="s">
        <v>2583</v>
      </c>
      <c r="P822" s="5">
        <v>1750</v>
      </c>
      <c r="Q822" t="str">
        <f>IF(Table4[[#This Row],[Current Arrears + Debit]]&lt;=5000,"Less_than_5000","Greater_than_5000")</f>
        <v>Less_than_5000</v>
      </c>
      <c r="R822" t="str">
        <f>IF(Table4[[#This Row],[Full Balance]]=Table4[[#This Row],[Current Arrears + Debit]],"OC","Active")</f>
        <v>Active</v>
      </c>
    </row>
    <row r="823" spans="1:18" x14ac:dyDescent="0.3">
      <c r="A823" t="s">
        <v>6319</v>
      </c>
      <c r="B823" t="s">
        <v>6320</v>
      </c>
      <c r="C823" t="s">
        <v>6321</v>
      </c>
      <c r="D823" t="s">
        <v>6322</v>
      </c>
      <c r="E823" t="s">
        <v>32</v>
      </c>
      <c r="F823" t="s">
        <v>2892</v>
      </c>
      <c r="G823" s="5">
        <v>25000</v>
      </c>
      <c r="H823" s="5">
        <v>1750</v>
      </c>
      <c r="I823" s="5">
        <v>35000</v>
      </c>
      <c r="J823">
        <v>0</v>
      </c>
      <c r="K823">
        <v>0</v>
      </c>
      <c r="L823" s="5">
        <v>22750</v>
      </c>
      <c r="M823" s="5">
        <v>22750</v>
      </c>
      <c r="N823" s="5">
        <v>12250</v>
      </c>
      <c r="O823" t="s">
        <v>2583</v>
      </c>
      <c r="P823" s="5">
        <v>1750</v>
      </c>
      <c r="Q823" t="str">
        <f>IF(Table4[[#This Row],[Current Arrears + Debit]]&lt;=5000,"Less_than_5000","Greater_than_5000")</f>
        <v>Less_than_5000</v>
      </c>
      <c r="R823" t="str">
        <f>IF(Table4[[#This Row],[Full Balance]]=Table4[[#This Row],[Current Arrears + Debit]],"OC","Active")</f>
        <v>Active</v>
      </c>
    </row>
    <row r="824" spans="1:18" x14ac:dyDescent="0.3">
      <c r="A824" t="s">
        <v>6323</v>
      </c>
      <c r="B824" t="s">
        <v>6320</v>
      </c>
      <c r="C824" t="s">
        <v>6324</v>
      </c>
      <c r="D824" t="s">
        <v>6325</v>
      </c>
      <c r="E824" t="s">
        <v>32</v>
      </c>
      <c r="F824" t="s">
        <v>2892</v>
      </c>
      <c r="G824" s="5">
        <v>25000</v>
      </c>
      <c r="H824" s="5">
        <v>1750</v>
      </c>
      <c r="I824" s="5">
        <v>35000</v>
      </c>
      <c r="J824">
        <v>-1</v>
      </c>
      <c r="K824" s="5">
        <v>-1750</v>
      </c>
      <c r="L824" s="5">
        <v>22750</v>
      </c>
      <c r="M824" s="5">
        <v>24500</v>
      </c>
      <c r="N824" s="5">
        <v>10500</v>
      </c>
      <c r="O824" t="s">
        <v>2583</v>
      </c>
      <c r="P824" s="5">
        <v>1750</v>
      </c>
      <c r="Q824" t="str">
        <f>IF(Table4[[#This Row],[Current Arrears + Debit]]&lt;=5000,"Less_than_5000","Greater_than_5000")</f>
        <v>Less_than_5000</v>
      </c>
      <c r="R824" t="str">
        <f>IF(Table4[[#This Row],[Full Balance]]=Table4[[#This Row],[Current Arrears + Debit]],"OC","Active")</f>
        <v>Active</v>
      </c>
    </row>
    <row r="825" spans="1:18" x14ac:dyDescent="0.3">
      <c r="A825" t="s">
        <v>6326</v>
      </c>
      <c r="B825" t="s">
        <v>6320</v>
      </c>
      <c r="C825" t="s">
        <v>6327</v>
      </c>
      <c r="D825" t="s">
        <v>6328</v>
      </c>
      <c r="E825" t="s">
        <v>32</v>
      </c>
      <c r="F825" t="s">
        <v>2892</v>
      </c>
      <c r="G825" s="5">
        <v>25000</v>
      </c>
      <c r="H825" s="5">
        <v>1750</v>
      </c>
      <c r="I825" s="5">
        <v>35000</v>
      </c>
      <c r="J825">
        <v>-1.71</v>
      </c>
      <c r="K825" s="5">
        <v>-3000</v>
      </c>
      <c r="L825" s="5">
        <v>22750</v>
      </c>
      <c r="M825" s="5">
        <v>25750</v>
      </c>
      <c r="N825" s="5">
        <v>9250</v>
      </c>
      <c r="O825" t="s">
        <v>2583</v>
      </c>
      <c r="P825" s="5">
        <v>2000</v>
      </c>
      <c r="Q825" t="str">
        <f>IF(Table4[[#This Row],[Current Arrears + Debit]]&lt;=5000,"Less_than_5000","Greater_than_5000")</f>
        <v>Less_than_5000</v>
      </c>
      <c r="R825" t="str">
        <f>IF(Table4[[#This Row],[Full Balance]]=Table4[[#This Row],[Current Arrears + Debit]],"OC","Active")</f>
        <v>Active</v>
      </c>
    </row>
    <row r="826" spans="1:18" x14ac:dyDescent="0.3">
      <c r="A826" t="s">
        <v>6329</v>
      </c>
      <c r="B826" t="s">
        <v>6320</v>
      </c>
      <c r="C826" t="s">
        <v>6330</v>
      </c>
      <c r="D826" t="s">
        <v>6331</v>
      </c>
      <c r="E826" t="s">
        <v>32</v>
      </c>
      <c r="F826" t="s">
        <v>2892</v>
      </c>
      <c r="G826" s="5">
        <v>25000</v>
      </c>
      <c r="H826" s="5">
        <v>1750</v>
      </c>
      <c r="I826" s="5">
        <v>35000</v>
      </c>
      <c r="J826">
        <v>0</v>
      </c>
      <c r="K826">
        <v>0</v>
      </c>
      <c r="L826" s="5">
        <v>22750</v>
      </c>
      <c r="M826" s="5">
        <v>22750</v>
      </c>
      <c r="N826" s="5">
        <v>12250</v>
      </c>
      <c r="O826" t="s">
        <v>2583</v>
      </c>
      <c r="P826" s="5">
        <v>1750</v>
      </c>
      <c r="Q826" t="str">
        <f>IF(Table4[[#This Row],[Current Arrears + Debit]]&lt;=5000,"Less_than_5000","Greater_than_5000")</f>
        <v>Less_than_5000</v>
      </c>
      <c r="R826" t="str">
        <f>IF(Table4[[#This Row],[Full Balance]]=Table4[[#This Row],[Current Arrears + Debit]],"OC","Active")</f>
        <v>Active</v>
      </c>
    </row>
    <row r="827" spans="1:18" x14ac:dyDescent="0.3">
      <c r="A827" t="s">
        <v>6332</v>
      </c>
      <c r="B827" t="s">
        <v>6320</v>
      </c>
      <c r="C827" t="s">
        <v>6333</v>
      </c>
      <c r="D827" t="s">
        <v>6334</v>
      </c>
      <c r="E827" t="s">
        <v>32</v>
      </c>
      <c r="F827" t="s">
        <v>2892</v>
      </c>
      <c r="G827" s="5">
        <v>25000</v>
      </c>
      <c r="H827" s="5">
        <v>1750</v>
      </c>
      <c r="I827" s="5">
        <v>35000</v>
      </c>
      <c r="J827">
        <v>-0.03</v>
      </c>
      <c r="K827">
        <v>-50</v>
      </c>
      <c r="L827" s="5">
        <v>22750</v>
      </c>
      <c r="M827" s="5">
        <v>22800</v>
      </c>
      <c r="N827" s="5">
        <v>12200</v>
      </c>
      <c r="O827" t="s">
        <v>2583</v>
      </c>
      <c r="P827" s="5">
        <v>1750</v>
      </c>
      <c r="Q827" t="str">
        <f>IF(Table4[[#This Row],[Current Arrears + Debit]]&lt;=5000,"Less_than_5000","Greater_than_5000")</f>
        <v>Less_than_5000</v>
      </c>
      <c r="R827" t="str">
        <f>IF(Table4[[#This Row],[Full Balance]]=Table4[[#This Row],[Current Arrears + Debit]],"OC","Active")</f>
        <v>Active</v>
      </c>
    </row>
    <row r="828" spans="1:18" x14ac:dyDescent="0.3">
      <c r="A828" t="s">
        <v>6335</v>
      </c>
      <c r="B828" t="s">
        <v>6320</v>
      </c>
      <c r="C828" t="s">
        <v>6336</v>
      </c>
      <c r="D828" t="s">
        <v>6337</v>
      </c>
      <c r="E828" t="s">
        <v>32</v>
      </c>
      <c r="F828" t="s">
        <v>2892</v>
      </c>
      <c r="G828" s="5">
        <v>25000</v>
      </c>
      <c r="H828" s="5">
        <v>1750</v>
      </c>
      <c r="I828" s="5">
        <v>35000</v>
      </c>
      <c r="J828">
        <v>-0.69</v>
      </c>
      <c r="K828" s="5">
        <v>-1200</v>
      </c>
      <c r="L828" s="5">
        <v>22750</v>
      </c>
      <c r="M828" s="5">
        <v>23950</v>
      </c>
      <c r="N828" s="5">
        <v>11050</v>
      </c>
      <c r="O828" t="s">
        <v>2583</v>
      </c>
      <c r="P828" s="5">
        <v>1500</v>
      </c>
      <c r="Q828" t="str">
        <f>IF(Table4[[#This Row],[Current Arrears + Debit]]&lt;=5000,"Less_than_5000","Greater_than_5000")</f>
        <v>Less_than_5000</v>
      </c>
      <c r="R828" t="str">
        <f>IF(Table4[[#This Row],[Full Balance]]=Table4[[#This Row],[Current Arrears + Debit]],"OC","Active")</f>
        <v>Active</v>
      </c>
    </row>
    <row r="829" spans="1:18" x14ac:dyDescent="0.3">
      <c r="A829" t="s">
        <v>6338</v>
      </c>
      <c r="B829" t="s">
        <v>3370</v>
      </c>
      <c r="C829" t="s">
        <v>6339</v>
      </c>
      <c r="D829" t="s">
        <v>6340</v>
      </c>
      <c r="E829" t="s">
        <v>24</v>
      </c>
      <c r="F829" t="s">
        <v>2892</v>
      </c>
      <c r="G829" s="5">
        <v>25000</v>
      </c>
      <c r="H829" s="5">
        <v>1750</v>
      </c>
      <c r="I829" s="5">
        <v>35000</v>
      </c>
      <c r="J829">
        <v>-0.14000000000000001</v>
      </c>
      <c r="K829">
        <v>-250</v>
      </c>
      <c r="L829" s="5">
        <v>22750</v>
      </c>
      <c r="M829" s="5">
        <v>23000</v>
      </c>
      <c r="N829" s="5">
        <v>12000</v>
      </c>
      <c r="O829" t="s">
        <v>866</v>
      </c>
      <c r="P829" s="5">
        <v>1750</v>
      </c>
      <c r="Q829" t="str">
        <f>IF(Table4[[#This Row],[Current Arrears + Debit]]&lt;=5000,"Less_than_5000","Greater_than_5000")</f>
        <v>Less_than_5000</v>
      </c>
      <c r="R829" t="str">
        <f>IF(Table4[[#This Row],[Full Balance]]=Table4[[#This Row],[Current Arrears + Debit]],"OC","Active")</f>
        <v>Active</v>
      </c>
    </row>
    <row r="830" spans="1:18" x14ac:dyDescent="0.3">
      <c r="A830" t="s">
        <v>6341</v>
      </c>
      <c r="B830" t="s">
        <v>6342</v>
      </c>
      <c r="C830" t="s">
        <v>6343</v>
      </c>
      <c r="D830" t="s">
        <v>6344</v>
      </c>
      <c r="E830" t="s">
        <v>39</v>
      </c>
      <c r="F830" t="s">
        <v>2892</v>
      </c>
      <c r="G830" s="5">
        <v>30000</v>
      </c>
      <c r="H830" s="5">
        <v>2100</v>
      </c>
      <c r="I830" s="5">
        <v>42000</v>
      </c>
      <c r="J830">
        <v>0</v>
      </c>
      <c r="K830">
        <v>0</v>
      </c>
      <c r="L830" s="5">
        <v>27300</v>
      </c>
      <c r="M830" s="5">
        <v>27300</v>
      </c>
      <c r="N830" s="5">
        <v>14700</v>
      </c>
      <c r="O830" t="s">
        <v>977</v>
      </c>
      <c r="P830" s="5">
        <v>2100</v>
      </c>
      <c r="Q830" t="str">
        <f>IF(Table4[[#This Row],[Current Arrears + Debit]]&lt;=5000,"Less_than_5000","Greater_than_5000")</f>
        <v>Less_than_5000</v>
      </c>
      <c r="R830" t="str">
        <f>IF(Table4[[#This Row],[Full Balance]]=Table4[[#This Row],[Current Arrears + Debit]],"OC","Active")</f>
        <v>Active</v>
      </c>
    </row>
    <row r="831" spans="1:18" x14ac:dyDescent="0.3">
      <c r="A831" t="s">
        <v>6345</v>
      </c>
      <c r="B831" t="s">
        <v>6346</v>
      </c>
      <c r="C831" t="s">
        <v>6347</v>
      </c>
      <c r="D831" t="s">
        <v>6348</v>
      </c>
      <c r="E831" t="s">
        <v>10</v>
      </c>
      <c r="F831" t="s">
        <v>2892</v>
      </c>
      <c r="G831" s="5">
        <v>25000</v>
      </c>
      <c r="H831" s="5">
        <v>1750</v>
      </c>
      <c r="I831" s="5">
        <v>35000</v>
      </c>
      <c r="J831">
        <v>-0.96</v>
      </c>
      <c r="K831" s="5">
        <v>-1680</v>
      </c>
      <c r="L831" s="5">
        <v>22750</v>
      </c>
      <c r="M831" s="5">
        <v>24430</v>
      </c>
      <c r="N831" s="5">
        <v>10570</v>
      </c>
      <c r="O831" t="s">
        <v>2583</v>
      </c>
      <c r="P831" s="5">
        <v>1750</v>
      </c>
      <c r="Q831" t="str">
        <f>IF(Table4[[#This Row],[Current Arrears + Debit]]&lt;=5000,"Less_than_5000","Greater_than_5000")</f>
        <v>Less_than_5000</v>
      </c>
      <c r="R831" t="str">
        <f>IF(Table4[[#This Row],[Full Balance]]=Table4[[#This Row],[Current Arrears + Debit]],"OC","Active")</f>
        <v>Active</v>
      </c>
    </row>
    <row r="832" spans="1:18" x14ac:dyDescent="0.3">
      <c r="A832" t="s">
        <v>6349</v>
      </c>
      <c r="B832" t="s">
        <v>6350</v>
      </c>
      <c r="C832" t="s">
        <v>6351</v>
      </c>
      <c r="D832" t="s">
        <v>6352</v>
      </c>
      <c r="E832" t="s">
        <v>18</v>
      </c>
      <c r="F832" t="s">
        <v>2892</v>
      </c>
      <c r="G832" s="5">
        <v>30000</v>
      </c>
      <c r="H832" s="5">
        <v>2100</v>
      </c>
      <c r="I832" s="5">
        <v>42000</v>
      </c>
      <c r="J832">
        <v>2</v>
      </c>
      <c r="K832" s="5">
        <v>4200</v>
      </c>
      <c r="L832" s="5">
        <v>27300</v>
      </c>
      <c r="M832" s="5">
        <v>23100</v>
      </c>
      <c r="N832" s="5">
        <v>18900</v>
      </c>
      <c r="O832" t="s">
        <v>2065</v>
      </c>
      <c r="P832" s="5">
        <v>2100</v>
      </c>
      <c r="Q832" t="str">
        <f>IF(Table4[[#This Row],[Current Arrears + Debit]]&lt;=5000,"Less_than_5000","Greater_than_5000")</f>
        <v>Less_than_5000</v>
      </c>
      <c r="R832" t="str">
        <f>IF(Table4[[#This Row],[Full Balance]]=Table4[[#This Row],[Current Arrears + Debit]],"OC","Active")</f>
        <v>Active</v>
      </c>
    </row>
    <row r="833" spans="1:18" x14ac:dyDescent="0.3">
      <c r="A833" t="s">
        <v>6353</v>
      </c>
      <c r="B833" t="s">
        <v>3904</v>
      </c>
      <c r="C833" t="s">
        <v>6354</v>
      </c>
      <c r="D833" t="s">
        <v>6355</v>
      </c>
      <c r="E833" t="s">
        <v>14</v>
      </c>
      <c r="F833" t="s">
        <v>6169</v>
      </c>
      <c r="G833" s="5">
        <v>30000</v>
      </c>
      <c r="H833" s="5">
        <v>2100</v>
      </c>
      <c r="I833" s="5">
        <v>42000</v>
      </c>
      <c r="J833">
        <v>0</v>
      </c>
      <c r="K833">
        <v>0</v>
      </c>
      <c r="L833" s="5">
        <v>25200</v>
      </c>
      <c r="M833" s="5">
        <v>25200</v>
      </c>
      <c r="N833" s="5">
        <v>16800</v>
      </c>
      <c r="O833" t="s">
        <v>1142</v>
      </c>
      <c r="P833" s="5">
        <v>2100</v>
      </c>
      <c r="Q833" t="str">
        <f>IF(Table4[[#This Row],[Current Arrears + Debit]]&lt;=5000,"Less_than_5000","Greater_than_5000")</f>
        <v>Less_than_5000</v>
      </c>
      <c r="R833" t="str">
        <f>IF(Table4[[#This Row],[Full Balance]]=Table4[[#This Row],[Current Arrears + Debit]],"OC","Active")</f>
        <v>Active</v>
      </c>
    </row>
    <row r="834" spans="1:18" x14ac:dyDescent="0.3">
      <c r="A834" t="s">
        <v>6356</v>
      </c>
      <c r="B834" t="s">
        <v>4723</v>
      </c>
      <c r="C834" t="s">
        <v>6357</v>
      </c>
      <c r="D834" t="s">
        <v>6358</v>
      </c>
      <c r="E834" t="s">
        <v>18</v>
      </c>
      <c r="F834" t="s">
        <v>3408</v>
      </c>
      <c r="G834" s="5">
        <v>30000</v>
      </c>
      <c r="H834" s="5">
        <v>2100</v>
      </c>
      <c r="I834" s="5">
        <v>42000</v>
      </c>
      <c r="J834">
        <v>0.28999999999999998</v>
      </c>
      <c r="K834">
        <v>600</v>
      </c>
      <c r="L834" s="5">
        <v>25200</v>
      </c>
      <c r="M834" s="5">
        <v>24600</v>
      </c>
      <c r="N834" s="5">
        <v>17400</v>
      </c>
      <c r="O834" t="s">
        <v>283</v>
      </c>
      <c r="P834" s="5">
        <v>1500</v>
      </c>
      <c r="Q834" t="str">
        <f>IF(Table4[[#This Row],[Current Arrears + Debit]]&lt;=5000,"Less_than_5000","Greater_than_5000")</f>
        <v>Less_than_5000</v>
      </c>
      <c r="R834" t="str">
        <f>IF(Table4[[#This Row],[Full Balance]]=Table4[[#This Row],[Current Arrears + Debit]],"OC","Active")</f>
        <v>Active</v>
      </c>
    </row>
    <row r="835" spans="1:18" x14ac:dyDescent="0.3">
      <c r="A835" t="s">
        <v>6359</v>
      </c>
      <c r="B835" t="s">
        <v>6035</v>
      </c>
      <c r="C835" t="s">
        <v>6360</v>
      </c>
      <c r="D835" t="s">
        <v>6361</v>
      </c>
      <c r="E835" t="s">
        <v>30</v>
      </c>
      <c r="F835" t="s">
        <v>6169</v>
      </c>
      <c r="G835" s="5">
        <v>25000</v>
      </c>
      <c r="H835" s="5">
        <v>1750</v>
      </c>
      <c r="I835" s="5">
        <v>35000</v>
      </c>
      <c r="J835">
        <v>0</v>
      </c>
      <c r="K835">
        <v>0</v>
      </c>
      <c r="L835" s="5">
        <v>21000</v>
      </c>
      <c r="M835" s="5">
        <v>21000</v>
      </c>
      <c r="N835" s="5">
        <v>14000</v>
      </c>
      <c r="O835" t="s">
        <v>977</v>
      </c>
      <c r="P835" s="5">
        <v>1750</v>
      </c>
      <c r="Q835" t="str">
        <f>IF(Table4[[#This Row],[Current Arrears + Debit]]&lt;=5000,"Less_than_5000","Greater_than_5000")</f>
        <v>Less_than_5000</v>
      </c>
      <c r="R835" t="str">
        <f>IF(Table4[[#This Row],[Full Balance]]=Table4[[#This Row],[Current Arrears + Debit]],"OC","Active")</f>
        <v>Active</v>
      </c>
    </row>
    <row r="836" spans="1:18" x14ac:dyDescent="0.3">
      <c r="A836" t="s">
        <v>6362</v>
      </c>
      <c r="B836" t="s">
        <v>6035</v>
      </c>
      <c r="C836" t="s">
        <v>6363</v>
      </c>
      <c r="D836" t="s">
        <v>6364</v>
      </c>
      <c r="E836" t="s">
        <v>30</v>
      </c>
      <c r="F836" t="s">
        <v>6169</v>
      </c>
      <c r="G836" s="5">
        <v>25000</v>
      </c>
      <c r="H836" s="5">
        <v>1750</v>
      </c>
      <c r="I836" s="5">
        <v>35000</v>
      </c>
      <c r="J836">
        <v>0</v>
      </c>
      <c r="K836">
        <v>0</v>
      </c>
      <c r="L836" s="5">
        <v>21000</v>
      </c>
      <c r="M836" s="5">
        <v>21000</v>
      </c>
      <c r="N836" s="5">
        <v>14000</v>
      </c>
      <c r="O836" t="s">
        <v>977</v>
      </c>
      <c r="P836" s="5">
        <v>1750</v>
      </c>
      <c r="Q836" t="str">
        <f>IF(Table4[[#This Row],[Current Arrears + Debit]]&lt;=5000,"Less_than_5000","Greater_than_5000")</f>
        <v>Less_than_5000</v>
      </c>
      <c r="R836" t="str">
        <f>IF(Table4[[#This Row],[Full Balance]]=Table4[[#This Row],[Current Arrears + Debit]],"OC","Active")</f>
        <v>Active</v>
      </c>
    </row>
    <row r="837" spans="1:18" x14ac:dyDescent="0.3">
      <c r="A837" t="s">
        <v>6365</v>
      </c>
      <c r="B837" t="s">
        <v>5688</v>
      </c>
      <c r="C837" t="s">
        <v>6366</v>
      </c>
      <c r="D837" t="s">
        <v>6367</v>
      </c>
      <c r="E837" t="s">
        <v>21</v>
      </c>
      <c r="F837" t="s">
        <v>3408</v>
      </c>
      <c r="G837" s="5">
        <v>20000</v>
      </c>
      <c r="H837" s="5">
        <v>1625</v>
      </c>
      <c r="I837" s="5">
        <v>26000</v>
      </c>
      <c r="J837">
        <v>0.83</v>
      </c>
      <c r="K837" s="5">
        <v>1350</v>
      </c>
      <c r="L837" s="5">
        <v>19500</v>
      </c>
      <c r="M837" s="5">
        <v>18150</v>
      </c>
      <c r="N837" s="5">
        <v>7850</v>
      </c>
      <c r="O837" t="s">
        <v>866</v>
      </c>
      <c r="P837" s="5">
        <v>1650</v>
      </c>
      <c r="Q837" t="str">
        <f>IF(Table4[[#This Row],[Current Arrears + Debit]]&lt;=5000,"Less_than_5000","Greater_than_5000")</f>
        <v>Less_than_5000</v>
      </c>
      <c r="R837" t="str">
        <f>IF(Table4[[#This Row],[Full Balance]]=Table4[[#This Row],[Current Arrears + Debit]],"OC","Active")</f>
        <v>Active</v>
      </c>
    </row>
    <row r="838" spans="1:18" x14ac:dyDescent="0.3">
      <c r="A838" t="s">
        <v>6368</v>
      </c>
      <c r="B838" t="s">
        <v>6369</v>
      </c>
      <c r="C838" t="s">
        <v>6370</v>
      </c>
      <c r="D838" t="s">
        <v>6371</v>
      </c>
      <c r="E838" t="s">
        <v>10</v>
      </c>
      <c r="F838" t="s">
        <v>6169</v>
      </c>
      <c r="G838" s="5">
        <v>30000</v>
      </c>
      <c r="H838" s="5">
        <v>2100</v>
      </c>
      <c r="I838" s="5">
        <v>42000</v>
      </c>
      <c r="J838">
        <v>-0.96</v>
      </c>
      <c r="K838" s="5">
        <v>-2010</v>
      </c>
      <c r="L838" s="5">
        <v>25200</v>
      </c>
      <c r="M838" s="5">
        <v>27210</v>
      </c>
      <c r="N838" s="5">
        <v>14790</v>
      </c>
      <c r="O838" t="s">
        <v>283</v>
      </c>
      <c r="P838" s="5">
        <v>2100</v>
      </c>
      <c r="Q838" t="str">
        <f>IF(Table4[[#This Row],[Current Arrears + Debit]]&lt;=5000,"Less_than_5000","Greater_than_5000")</f>
        <v>Less_than_5000</v>
      </c>
      <c r="R838" t="str">
        <f>IF(Table4[[#This Row],[Full Balance]]=Table4[[#This Row],[Current Arrears + Debit]],"OC","Active")</f>
        <v>Active</v>
      </c>
    </row>
    <row r="839" spans="1:18" x14ac:dyDescent="0.3">
      <c r="A839" t="s">
        <v>6372</v>
      </c>
      <c r="B839" t="s">
        <v>4796</v>
      </c>
      <c r="C839" t="s">
        <v>4797</v>
      </c>
      <c r="D839" t="s">
        <v>6373</v>
      </c>
      <c r="E839" t="s">
        <v>41</v>
      </c>
      <c r="F839" t="s">
        <v>967</v>
      </c>
      <c r="G839" s="5">
        <v>25000</v>
      </c>
      <c r="H839" s="5">
        <v>1750</v>
      </c>
      <c r="I839" s="5">
        <v>35000</v>
      </c>
      <c r="J839">
        <v>16.61</v>
      </c>
      <c r="K839" s="5">
        <v>21075</v>
      </c>
      <c r="L839" s="5">
        <v>35000</v>
      </c>
      <c r="M839" s="5">
        <v>13925</v>
      </c>
      <c r="N839" s="5">
        <v>21075</v>
      </c>
      <c r="O839" t="s">
        <v>3685</v>
      </c>
      <c r="P839" s="5">
        <v>1000</v>
      </c>
      <c r="Q839" t="str">
        <f>IF(Table4[[#This Row],[Current Arrears + Debit]]&lt;=5000,"Less_than_5000","Greater_than_5000")</f>
        <v>Greater_than_5000</v>
      </c>
      <c r="R839" t="str">
        <f>IF(Table4[[#This Row],[Full Balance]]=Table4[[#This Row],[Current Arrears + Debit]],"OC","Active")</f>
        <v>OC</v>
      </c>
    </row>
    <row r="840" spans="1:18" x14ac:dyDescent="0.3">
      <c r="A840" t="s">
        <v>6374</v>
      </c>
      <c r="B840" t="s">
        <v>6369</v>
      </c>
      <c r="C840" t="s">
        <v>6375</v>
      </c>
      <c r="D840" t="s">
        <v>6376</v>
      </c>
      <c r="E840" t="s">
        <v>10</v>
      </c>
      <c r="F840" t="s">
        <v>6169</v>
      </c>
      <c r="G840" s="5">
        <v>30000</v>
      </c>
      <c r="H840" s="5">
        <v>2100</v>
      </c>
      <c r="I840" s="5">
        <v>42000</v>
      </c>
      <c r="J840">
        <v>-0.83</v>
      </c>
      <c r="K840" s="5">
        <v>-1750</v>
      </c>
      <c r="L840" s="5">
        <v>25200</v>
      </c>
      <c r="M840" s="5">
        <v>26950</v>
      </c>
      <c r="N840" s="5">
        <v>15050</v>
      </c>
      <c r="O840" t="s">
        <v>866</v>
      </c>
      <c r="P840" s="5">
        <v>1750</v>
      </c>
      <c r="Q840" t="str">
        <f>IF(Table4[[#This Row],[Current Arrears + Debit]]&lt;=5000,"Less_than_5000","Greater_than_5000")</f>
        <v>Less_than_5000</v>
      </c>
      <c r="R840" t="str">
        <f>IF(Table4[[#This Row],[Full Balance]]=Table4[[#This Row],[Current Arrears + Debit]],"OC","Active")</f>
        <v>Active</v>
      </c>
    </row>
    <row r="841" spans="1:18" x14ac:dyDescent="0.3">
      <c r="A841" t="s">
        <v>6377</v>
      </c>
      <c r="B841" t="s">
        <v>5392</v>
      </c>
      <c r="C841" t="s">
        <v>6378</v>
      </c>
      <c r="D841" t="s">
        <v>6379</v>
      </c>
      <c r="E841" t="s">
        <v>10</v>
      </c>
      <c r="F841" t="s">
        <v>6169</v>
      </c>
      <c r="G841" s="5">
        <v>25000</v>
      </c>
      <c r="H841" s="5">
        <v>2063</v>
      </c>
      <c r="I841" s="5">
        <v>33000</v>
      </c>
      <c r="J841">
        <v>-0.22</v>
      </c>
      <c r="K841">
        <v>-444</v>
      </c>
      <c r="L841" s="5">
        <v>24756</v>
      </c>
      <c r="M841" s="5">
        <v>25200</v>
      </c>
      <c r="N841" s="5">
        <v>7800</v>
      </c>
      <c r="O841" t="s">
        <v>866</v>
      </c>
      <c r="P841" s="5">
        <v>2100</v>
      </c>
      <c r="Q841" t="str">
        <f>IF(Table4[[#This Row],[Current Arrears + Debit]]&lt;=5000,"Less_than_5000","Greater_than_5000")</f>
        <v>Less_than_5000</v>
      </c>
      <c r="R841" t="str">
        <f>IF(Table4[[#This Row],[Full Balance]]=Table4[[#This Row],[Current Arrears + Debit]],"OC","Active")</f>
        <v>Active</v>
      </c>
    </row>
    <row r="842" spans="1:18" x14ac:dyDescent="0.3">
      <c r="A842" t="s">
        <v>6380</v>
      </c>
      <c r="B842" t="s">
        <v>5674</v>
      </c>
      <c r="C842" t="s">
        <v>6381</v>
      </c>
      <c r="D842" t="s">
        <v>6382</v>
      </c>
      <c r="E842" t="s">
        <v>21</v>
      </c>
      <c r="F842" t="s">
        <v>6169</v>
      </c>
      <c r="G842" s="5">
        <v>25000</v>
      </c>
      <c r="H842" s="5">
        <v>1750</v>
      </c>
      <c r="I842" s="5">
        <v>35000</v>
      </c>
      <c r="J842">
        <v>-1</v>
      </c>
      <c r="K842" s="5">
        <v>-1750</v>
      </c>
      <c r="L842" s="5">
        <v>21000</v>
      </c>
      <c r="M842" s="5">
        <v>22750</v>
      </c>
      <c r="N842" s="5">
        <v>12250</v>
      </c>
      <c r="O842" t="s">
        <v>2583</v>
      </c>
      <c r="P842" s="5">
        <v>1750</v>
      </c>
      <c r="Q842" t="str">
        <f>IF(Table4[[#This Row],[Current Arrears + Debit]]&lt;=5000,"Less_than_5000","Greater_than_5000")</f>
        <v>Less_than_5000</v>
      </c>
      <c r="R842" t="str">
        <f>IF(Table4[[#This Row],[Full Balance]]=Table4[[#This Row],[Current Arrears + Debit]],"OC","Active")</f>
        <v>Active</v>
      </c>
    </row>
    <row r="843" spans="1:18" x14ac:dyDescent="0.3">
      <c r="A843" t="s">
        <v>6383</v>
      </c>
      <c r="B843" t="s">
        <v>5392</v>
      </c>
      <c r="C843" t="s">
        <v>6384</v>
      </c>
      <c r="D843" t="s">
        <v>6385</v>
      </c>
      <c r="E843" t="s">
        <v>10</v>
      </c>
      <c r="F843" t="s">
        <v>3408</v>
      </c>
      <c r="G843" s="5">
        <v>25000</v>
      </c>
      <c r="H843" s="5">
        <v>1750</v>
      </c>
      <c r="I843" s="5">
        <v>35000</v>
      </c>
      <c r="J843">
        <v>-1.06</v>
      </c>
      <c r="K843" s="5">
        <v>-1850</v>
      </c>
      <c r="L843" s="5">
        <v>21000</v>
      </c>
      <c r="M843" s="5">
        <v>22850</v>
      </c>
      <c r="N843" s="5">
        <v>12150</v>
      </c>
      <c r="O843" t="s">
        <v>977</v>
      </c>
      <c r="P843">
        <v>250</v>
      </c>
      <c r="Q843" t="str">
        <f>IF(Table4[[#This Row],[Current Arrears + Debit]]&lt;=5000,"Less_than_5000","Greater_than_5000")</f>
        <v>Less_than_5000</v>
      </c>
      <c r="R843" t="str">
        <f>IF(Table4[[#This Row],[Full Balance]]=Table4[[#This Row],[Current Arrears + Debit]],"OC","Active")</f>
        <v>Active</v>
      </c>
    </row>
    <row r="844" spans="1:18" x14ac:dyDescent="0.3">
      <c r="A844" t="s">
        <v>6386</v>
      </c>
      <c r="B844" t="s">
        <v>6387</v>
      </c>
      <c r="C844" t="s">
        <v>6388</v>
      </c>
      <c r="D844" t="s">
        <v>6389</v>
      </c>
      <c r="E844" t="s">
        <v>30</v>
      </c>
      <c r="F844" t="s">
        <v>1930</v>
      </c>
      <c r="G844" s="5">
        <v>30000</v>
      </c>
      <c r="H844" s="5">
        <v>2438</v>
      </c>
      <c r="I844" s="5">
        <v>39000</v>
      </c>
      <c r="J844">
        <v>0.72</v>
      </c>
      <c r="K844" s="5">
        <v>1756</v>
      </c>
      <c r="L844" s="5">
        <v>29256</v>
      </c>
      <c r="M844" s="5">
        <v>27500</v>
      </c>
      <c r="N844" s="5">
        <v>11500</v>
      </c>
      <c r="O844" t="s">
        <v>1737</v>
      </c>
      <c r="P844" s="5">
        <v>2500</v>
      </c>
      <c r="Q844" t="str">
        <f>IF(Table4[[#This Row],[Current Arrears + Debit]]&lt;=5000,"Less_than_5000","Greater_than_5000")</f>
        <v>Less_than_5000</v>
      </c>
      <c r="R844" t="str">
        <f>IF(Table4[[#This Row],[Full Balance]]=Table4[[#This Row],[Current Arrears + Debit]],"OC","Active")</f>
        <v>Active</v>
      </c>
    </row>
    <row r="845" spans="1:18" x14ac:dyDescent="0.3">
      <c r="A845" t="s">
        <v>6390</v>
      </c>
      <c r="B845" t="s">
        <v>6387</v>
      </c>
      <c r="C845" t="s">
        <v>6391</v>
      </c>
      <c r="D845" t="s">
        <v>6392</v>
      </c>
      <c r="E845" t="s">
        <v>30</v>
      </c>
      <c r="F845" t="s">
        <v>1930</v>
      </c>
      <c r="G845" s="5">
        <v>30000</v>
      </c>
      <c r="H845" s="5">
        <v>2438</v>
      </c>
      <c r="I845" s="5">
        <v>39000</v>
      </c>
      <c r="J845">
        <v>0.72</v>
      </c>
      <c r="K845" s="5">
        <v>1756</v>
      </c>
      <c r="L845" s="5">
        <v>29256</v>
      </c>
      <c r="M845" s="5">
        <v>27500</v>
      </c>
      <c r="N845" s="5">
        <v>11500</v>
      </c>
      <c r="O845" t="s">
        <v>1737</v>
      </c>
      <c r="P845" s="5">
        <v>2500</v>
      </c>
      <c r="Q845" t="str">
        <f>IF(Table4[[#This Row],[Current Arrears + Debit]]&lt;=5000,"Less_than_5000","Greater_than_5000")</f>
        <v>Less_than_5000</v>
      </c>
      <c r="R845" t="str">
        <f>IF(Table4[[#This Row],[Full Balance]]=Table4[[#This Row],[Current Arrears + Debit]],"OC","Active")</f>
        <v>Active</v>
      </c>
    </row>
    <row r="846" spans="1:18" x14ac:dyDescent="0.3">
      <c r="A846" t="s">
        <v>6393</v>
      </c>
      <c r="B846" t="s">
        <v>6387</v>
      </c>
      <c r="C846" t="s">
        <v>6394</v>
      </c>
      <c r="D846" t="s">
        <v>6395</v>
      </c>
      <c r="E846" t="s">
        <v>30</v>
      </c>
      <c r="F846" t="s">
        <v>1930</v>
      </c>
      <c r="G846" s="5">
        <v>30000</v>
      </c>
      <c r="H846" s="5">
        <v>2438</v>
      </c>
      <c r="I846" s="5">
        <v>39000</v>
      </c>
      <c r="J846">
        <v>0.72</v>
      </c>
      <c r="K846" s="5">
        <v>1756</v>
      </c>
      <c r="L846" s="5">
        <v>29256</v>
      </c>
      <c r="M846" s="5">
        <v>27500</v>
      </c>
      <c r="N846" s="5">
        <v>11500</v>
      </c>
      <c r="O846" t="s">
        <v>1737</v>
      </c>
      <c r="P846" s="5">
        <v>2500</v>
      </c>
      <c r="Q846" t="str">
        <f>IF(Table4[[#This Row],[Current Arrears + Debit]]&lt;=5000,"Less_than_5000","Greater_than_5000")</f>
        <v>Less_than_5000</v>
      </c>
      <c r="R846" t="str">
        <f>IF(Table4[[#This Row],[Full Balance]]=Table4[[#This Row],[Current Arrears + Debit]],"OC","Active")</f>
        <v>Active</v>
      </c>
    </row>
    <row r="847" spans="1:18" x14ac:dyDescent="0.3">
      <c r="A847" t="s">
        <v>6396</v>
      </c>
      <c r="B847" t="s">
        <v>6387</v>
      </c>
      <c r="C847" t="s">
        <v>6397</v>
      </c>
      <c r="D847" t="s">
        <v>6398</v>
      </c>
      <c r="E847" t="s">
        <v>30</v>
      </c>
      <c r="F847" t="s">
        <v>1930</v>
      </c>
      <c r="G847" s="5">
        <v>30000</v>
      </c>
      <c r="H847" s="5">
        <v>2438</v>
      </c>
      <c r="I847" s="5">
        <v>39000</v>
      </c>
      <c r="J847">
        <v>-0.31</v>
      </c>
      <c r="K847">
        <v>-744</v>
      </c>
      <c r="L847" s="5">
        <v>29256</v>
      </c>
      <c r="M847" s="5">
        <v>30000</v>
      </c>
      <c r="N847" s="5">
        <v>9000</v>
      </c>
      <c r="O847" t="s">
        <v>283</v>
      </c>
      <c r="P847" s="5">
        <v>2500</v>
      </c>
      <c r="Q847" t="str">
        <f>IF(Table4[[#This Row],[Current Arrears + Debit]]&lt;=5000,"Less_than_5000","Greater_than_5000")</f>
        <v>Less_than_5000</v>
      </c>
      <c r="R847" t="str">
        <f>IF(Table4[[#This Row],[Full Balance]]=Table4[[#This Row],[Current Arrears + Debit]],"OC","Active")</f>
        <v>Active</v>
      </c>
    </row>
    <row r="848" spans="1:18" x14ac:dyDescent="0.3">
      <c r="A848" t="s">
        <v>6399</v>
      </c>
      <c r="B848" t="s">
        <v>3433</v>
      </c>
      <c r="C848" t="s">
        <v>6400</v>
      </c>
      <c r="D848" t="s">
        <v>6401</v>
      </c>
      <c r="E848" t="s">
        <v>14</v>
      </c>
      <c r="F848" t="s">
        <v>1930</v>
      </c>
      <c r="G848" s="5">
        <v>40000</v>
      </c>
      <c r="H848" s="5">
        <v>2467</v>
      </c>
      <c r="I848" s="5">
        <v>59200</v>
      </c>
      <c r="J848">
        <v>-0.16</v>
      </c>
      <c r="K848">
        <v>-396</v>
      </c>
      <c r="L848" s="5">
        <v>29604</v>
      </c>
      <c r="M848" s="5">
        <v>30000</v>
      </c>
      <c r="N848" s="5">
        <v>29200</v>
      </c>
      <c r="O848" t="s">
        <v>977</v>
      </c>
      <c r="P848" s="5">
        <v>2500</v>
      </c>
      <c r="Q848" t="str">
        <f>IF(Table4[[#This Row],[Current Arrears + Debit]]&lt;=5000,"Less_than_5000","Greater_than_5000")</f>
        <v>Less_than_5000</v>
      </c>
      <c r="R848" t="str">
        <f>IF(Table4[[#This Row],[Full Balance]]=Table4[[#This Row],[Current Arrears + Debit]],"OC","Active")</f>
        <v>Active</v>
      </c>
    </row>
    <row r="849" spans="1:18" x14ac:dyDescent="0.3">
      <c r="A849" t="s">
        <v>6402</v>
      </c>
      <c r="B849" t="s">
        <v>3433</v>
      </c>
      <c r="C849" t="s">
        <v>6403</v>
      </c>
      <c r="D849" t="s">
        <v>6404</v>
      </c>
      <c r="E849" t="s">
        <v>14</v>
      </c>
      <c r="F849" t="s">
        <v>1930</v>
      </c>
      <c r="G849" s="5">
        <v>40000</v>
      </c>
      <c r="H849" s="5">
        <v>2467</v>
      </c>
      <c r="I849" s="5">
        <v>59200</v>
      </c>
      <c r="J849">
        <v>-0.16</v>
      </c>
      <c r="K849">
        <v>-396</v>
      </c>
      <c r="L849" s="5">
        <v>29604</v>
      </c>
      <c r="M849" s="5">
        <v>30000</v>
      </c>
      <c r="N849" s="5">
        <v>29200</v>
      </c>
      <c r="O849" t="s">
        <v>977</v>
      </c>
      <c r="P849" s="5">
        <v>2500</v>
      </c>
      <c r="Q849" t="str">
        <f>IF(Table4[[#This Row],[Current Arrears + Debit]]&lt;=5000,"Less_than_5000","Greater_than_5000")</f>
        <v>Less_than_5000</v>
      </c>
      <c r="R849" t="str">
        <f>IF(Table4[[#This Row],[Full Balance]]=Table4[[#This Row],[Current Arrears + Debit]],"OC","Active")</f>
        <v>Active</v>
      </c>
    </row>
    <row r="850" spans="1:18" x14ac:dyDescent="0.3">
      <c r="A850" t="s">
        <v>6405</v>
      </c>
      <c r="B850" t="s">
        <v>3433</v>
      </c>
      <c r="C850" t="s">
        <v>6406</v>
      </c>
      <c r="D850" t="s">
        <v>6407</v>
      </c>
      <c r="E850" t="s">
        <v>14</v>
      </c>
      <c r="F850" t="s">
        <v>1930</v>
      </c>
      <c r="G850" s="5">
        <v>40000</v>
      </c>
      <c r="H850" s="5">
        <v>2467</v>
      </c>
      <c r="I850" s="5">
        <v>59200</v>
      </c>
      <c r="J850">
        <v>-0.16</v>
      </c>
      <c r="K850">
        <v>-396</v>
      </c>
      <c r="L850" s="5">
        <v>29604</v>
      </c>
      <c r="M850" s="5">
        <v>30000</v>
      </c>
      <c r="N850" s="5">
        <v>29200</v>
      </c>
      <c r="O850" t="s">
        <v>977</v>
      </c>
      <c r="P850" s="5">
        <v>2500</v>
      </c>
      <c r="Q850" t="str">
        <f>IF(Table4[[#This Row],[Current Arrears + Debit]]&lt;=5000,"Less_than_5000","Greater_than_5000")</f>
        <v>Less_than_5000</v>
      </c>
      <c r="R850" t="str">
        <f>IF(Table4[[#This Row],[Full Balance]]=Table4[[#This Row],[Current Arrears + Debit]],"OC","Active")</f>
        <v>Active</v>
      </c>
    </row>
    <row r="851" spans="1:18" x14ac:dyDescent="0.3">
      <c r="A851" t="s">
        <v>6408</v>
      </c>
      <c r="B851" t="s">
        <v>3433</v>
      </c>
      <c r="C851" t="s">
        <v>6409</v>
      </c>
      <c r="D851" t="s">
        <v>6410</v>
      </c>
      <c r="E851" t="s">
        <v>14</v>
      </c>
      <c r="F851" t="s">
        <v>1930</v>
      </c>
      <c r="G851" s="5">
        <v>40000</v>
      </c>
      <c r="H851" s="5">
        <v>2467</v>
      </c>
      <c r="I851" s="5">
        <v>59200</v>
      </c>
      <c r="J851">
        <v>-0.16</v>
      </c>
      <c r="K851">
        <v>-396</v>
      </c>
      <c r="L851" s="5">
        <v>29604</v>
      </c>
      <c r="M851" s="5">
        <v>30000</v>
      </c>
      <c r="N851" s="5">
        <v>29200</v>
      </c>
      <c r="O851" t="s">
        <v>977</v>
      </c>
      <c r="P851" s="5">
        <v>2500</v>
      </c>
      <c r="Q851" t="str">
        <f>IF(Table4[[#This Row],[Current Arrears + Debit]]&lt;=5000,"Less_than_5000","Greater_than_5000")</f>
        <v>Less_than_5000</v>
      </c>
      <c r="R851" t="str">
        <f>IF(Table4[[#This Row],[Full Balance]]=Table4[[#This Row],[Current Arrears + Debit]],"OC","Active")</f>
        <v>Active</v>
      </c>
    </row>
    <row r="852" spans="1:18" x14ac:dyDescent="0.3">
      <c r="A852" t="s">
        <v>6411</v>
      </c>
      <c r="B852" t="s">
        <v>3433</v>
      </c>
      <c r="C852" t="s">
        <v>6412</v>
      </c>
      <c r="D852" t="s">
        <v>6413</v>
      </c>
      <c r="E852" t="s">
        <v>14</v>
      </c>
      <c r="F852" t="s">
        <v>1930</v>
      </c>
      <c r="G852" s="5">
        <v>40000</v>
      </c>
      <c r="H852" s="5">
        <v>2467</v>
      </c>
      <c r="I852" s="5">
        <v>59200</v>
      </c>
      <c r="J852">
        <v>-0.16</v>
      </c>
      <c r="K852">
        <v>-396</v>
      </c>
      <c r="L852" s="5">
        <v>29604</v>
      </c>
      <c r="M852" s="5">
        <v>30000</v>
      </c>
      <c r="N852" s="5">
        <v>29200</v>
      </c>
      <c r="O852" t="s">
        <v>977</v>
      </c>
      <c r="P852" s="5">
        <v>2500</v>
      </c>
      <c r="Q852" t="str">
        <f>IF(Table4[[#This Row],[Current Arrears + Debit]]&lt;=5000,"Less_than_5000","Greater_than_5000")</f>
        <v>Less_than_5000</v>
      </c>
      <c r="R852" t="str">
        <f>IF(Table4[[#This Row],[Full Balance]]=Table4[[#This Row],[Current Arrears + Debit]],"OC","Active")</f>
        <v>Active</v>
      </c>
    </row>
    <row r="853" spans="1:18" x14ac:dyDescent="0.3">
      <c r="A853" t="s">
        <v>6414</v>
      </c>
      <c r="B853" t="s">
        <v>3433</v>
      </c>
      <c r="C853" t="s">
        <v>6415</v>
      </c>
      <c r="D853" t="s">
        <v>6416</v>
      </c>
      <c r="E853" t="s">
        <v>14</v>
      </c>
      <c r="F853" t="s">
        <v>1930</v>
      </c>
      <c r="G853" s="5">
        <v>25000</v>
      </c>
      <c r="H853" s="5">
        <v>1750</v>
      </c>
      <c r="I853" s="5">
        <v>35000</v>
      </c>
      <c r="J853">
        <v>0</v>
      </c>
      <c r="K853">
        <v>0</v>
      </c>
      <c r="L853" s="5">
        <v>21000</v>
      </c>
      <c r="M853" s="5">
        <v>21000</v>
      </c>
      <c r="N853" s="5">
        <v>14000</v>
      </c>
      <c r="O853" t="s">
        <v>283</v>
      </c>
      <c r="P853">
        <v>100</v>
      </c>
      <c r="Q853" t="str">
        <f>IF(Table4[[#This Row],[Current Arrears + Debit]]&lt;=5000,"Less_than_5000","Greater_than_5000")</f>
        <v>Less_than_5000</v>
      </c>
      <c r="R853" t="str">
        <f>IF(Table4[[#This Row],[Full Balance]]=Table4[[#This Row],[Current Arrears + Debit]],"OC","Active")</f>
        <v>Active</v>
      </c>
    </row>
    <row r="854" spans="1:18" x14ac:dyDescent="0.3">
      <c r="A854" t="s">
        <v>6417</v>
      </c>
      <c r="B854" t="s">
        <v>6418</v>
      </c>
      <c r="C854" t="s">
        <v>6419</v>
      </c>
      <c r="D854" t="s">
        <v>6420</v>
      </c>
      <c r="E854" t="s">
        <v>29</v>
      </c>
      <c r="F854" t="s">
        <v>1930</v>
      </c>
      <c r="G854" s="5">
        <v>30000</v>
      </c>
      <c r="H854" s="5">
        <v>2438</v>
      </c>
      <c r="I854" s="5">
        <v>39000</v>
      </c>
      <c r="J854">
        <v>-0.31</v>
      </c>
      <c r="K854">
        <v>-744</v>
      </c>
      <c r="L854" s="5">
        <v>29256</v>
      </c>
      <c r="M854" s="5">
        <v>30000</v>
      </c>
      <c r="N854" s="5">
        <v>9000</v>
      </c>
      <c r="O854" t="s">
        <v>866</v>
      </c>
      <c r="P854" s="5">
        <v>2500</v>
      </c>
      <c r="Q854" t="str">
        <f>IF(Table4[[#This Row],[Current Arrears + Debit]]&lt;=5000,"Less_than_5000","Greater_than_5000")</f>
        <v>Less_than_5000</v>
      </c>
      <c r="R854" t="str">
        <f>IF(Table4[[#This Row],[Full Balance]]=Table4[[#This Row],[Current Arrears + Debit]],"OC","Active")</f>
        <v>Active</v>
      </c>
    </row>
    <row r="855" spans="1:18" x14ac:dyDescent="0.3">
      <c r="A855" t="s">
        <v>6421</v>
      </c>
      <c r="B855" t="s">
        <v>6418</v>
      </c>
      <c r="C855" t="s">
        <v>6422</v>
      </c>
      <c r="D855" t="s">
        <v>6423</v>
      </c>
      <c r="E855" t="s">
        <v>29</v>
      </c>
      <c r="F855" t="s">
        <v>1930</v>
      </c>
      <c r="G855" s="5">
        <v>30000</v>
      </c>
      <c r="H855" s="5">
        <v>2438</v>
      </c>
      <c r="I855" s="5">
        <v>39000</v>
      </c>
      <c r="J855">
        <v>-0.02</v>
      </c>
      <c r="K855">
        <v>-44</v>
      </c>
      <c r="L855" s="5">
        <v>29256</v>
      </c>
      <c r="M855" s="5">
        <v>29300</v>
      </c>
      <c r="N855" s="5">
        <v>9700</v>
      </c>
      <c r="O855" t="s">
        <v>866</v>
      </c>
      <c r="P855" s="5">
        <v>2300</v>
      </c>
      <c r="Q855" t="str">
        <f>IF(Table4[[#This Row],[Current Arrears + Debit]]&lt;=5000,"Less_than_5000","Greater_than_5000")</f>
        <v>Less_than_5000</v>
      </c>
      <c r="R855" t="str">
        <f>IF(Table4[[#This Row],[Full Balance]]=Table4[[#This Row],[Current Arrears + Debit]],"OC","Active")</f>
        <v>Active</v>
      </c>
    </row>
    <row r="856" spans="1:18" x14ac:dyDescent="0.3">
      <c r="A856" t="s">
        <v>6424</v>
      </c>
      <c r="B856" t="s">
        <v>6418</v>
      </c>
      <c r="C856" t="s">
        <v>6425</v>
      </c>
      <c r="D856" t="s">
        <v>6426</v>
      </c>
      <c r="E856" t="s">
        <v>29</v>
      </c>
      <c r="F856" t="s">
        <v>1930</v>
      </c>
      <c r="G856" s="5">
        <v>30000</v>
      </c>
      <c r="H856" s="5">
        <v>2438</v>
      </c>
      <c r="I856" s="5">
        <v>39000</v>
      </c>
      <c r="J856">
        <v>-0.18</v>
      </c>
      <c r="K856">
        <v>-444</v>
      </c>
      <c r="L856" s="5">
        <v>29256</v>
      </c>
      <c r="M856" s="5">
        <v>29700</v>
      </c>
      <c r="N856" s="5">
        <v>9300</v>
      </c>
      <c r="O856" t="s">
        <v>866</v>
      </c>
      <c r="P856" s="5">
        <v>2200</v>
      </c>
      <c r="Q856" t="str">
        <f>IF(Table4[[#This Row],[Current Arrears + Debit]]&lt;=5000,"Less_than_5000","Greater_than_5000")</f>
        <v>Less_than_5000</v>
      </c>
      <c r="R856" t="str">
        <f>IF(Table4[[#This Row],[Full Balance]]=Table4[[#This Row],[Current Arrears + Debit]],"OC","Active")</f>
        <v>Active</v>
      </c>
    </row>
    <row r="857" spans="1:18" x14ac:dyDescent="0.3">
      <c r="A857" t="s">
        <v>6427</v>
      </c>
      <c r="B857" t="s">
        <v>2354</v>
      </c>
      <c r="C857" t="s">
        <v>6428</v>
      </c>
      <c r="D857" t="s">
        <v>6429</v>
      </c>
      <c r="E857" t="s">
        <v>5</v>
      </c>
      <c r="F857" t="s">
        <v>1930</v>
      </c>
      <c r="G857" s="5">
        <v>40000</v>
      </c>
      <c r="H857" s="5">
        <v>2467</v>
      </c>
      <c r="I857" s="5">
        <v>59200</v>
      </c>
      <c r="J857">
        <v>0.65</v>
      </c>
      <c r="K857" s="5">
        <v>1604</v>
      </c>
      <c r="L857" s="5">
        <v>29604</v>
      </c>
      <c r="M857" s="5">
        <v>28000</v>
      </c>
      <c r="N857" s="5">
        <v>31200</v>
      </c>
      <c r="O857" t="s">
        <v>866</v>
      </c>
      <c r="P857" s="5">
        <v>3000</v>
      </c>
      <c r="Q857" t="str">
        <f>IF(Table4[[#This Row],[Current Arrears + Debit]]&lt;=5000,"Less_than_5000","Greater_than_5000")</f>
        <v>Less_than_5000</v>
      </c>
      <c r="R857" t="str">
        <f>IF(Table4[[#This Row],[Full Balance]]=Table4[[#This Row],[Current Arrears + Debit]],"OC","Active")</f>
        <v>Active</v>
      </c>
    </row>
    <row r="858" spans="1:18" x14ac:dyDescent="0.3">
      <c r="A858" t="s">
        <v>6430</v>
      </c>
      <c r="B858" t="s">
        <v>6418</v>
      </c>
      <c r="C858" t="s">
        <v>6431</v>
      </c>
      <c r="D858" t="s">
        <v>5155</v>
      </c>
      <c r="E858" t="s">
        <v>29</v>
      </c>
      <c r="F858" t="s">
        <v>2152</v>
      </c>
      <c r="G858" s="5">
        <v>25000</v>
      </c>
      <c r="H858" s="5">
        <v>1750</v>
      </c>
      <c r="I858" s="5">
        <v>35000</v>
      </c>
      <c r="J858">
        <v>-0.2</v>
      </c>
      <c r="K858">
        <v>-350</v>
      </c>
      <c r="L858" s="5">
        <v>19250</v>
      </c>
      <c r="M858" s="5">
        <v>19600</v>
      </c>
      <c r="N858" s="5">
        <v>15400</v>
      </c>
      <c r="O858" t="s">
        <v>866</v>
      </c>
      <c r="P858" s="5">
        <v>2000</v>
      </c>
      <c r="Q858" t="str">
        <f>IF(Table4[[#This Row],[Current Arrears + Debit]]&lt;=5000,"Less_than_5000","Greater_than_5000")</f>
        <v>Less_than_5000</v>
      </c>
      <c r="R858" t="str">
        <f>IF(Table4[[#This Row],[Full Balance]]=Table4[[#This Row],[Current Arrears + Debit]],"OC","Active")</f>
        <v>Active</v>
      </c>
    </row>
    <row r="859" spans="1:18" x14ac:dyDescent="0.3">
      <c r="A859" t="s">
        <v>6432</v>
      </c>
      <c r="B859" t="s">
        <v>6433</v>
      </c>
      <c r="C859" t="s">
        <v>6434</v>
      </c>
      <c r="D859" t="s">
        <v>6435</v>
      </c>
      <c r="E859" t="s">
        <v>10</v>
      </c>
      <c r="F859" t="s">
        <v>3408</v>
      </c>
      <c r="G859" s="5">
        <v>30000</v>
      </c>
      <c r="H859" s="5">
        <v>2100</v>
      </c>
      <c r="I859" s="5">
        <v>42000</v>
      </c>
      <c r="J859">
        <v>0.05</v>
      </c>
      <c r="K859">
        <v>100</v>
      </c>
      <c r="L859" s="5">
        <v>25200</v>
      </c>
      <c r="M859" s="5">
        <v>25100</v>
      </c>
      <c r="N859" s="5">
        <v>16900</v>
      </c>
      <c r="O859" t="s">
        <v>1737</v>
      </c>
      <c r="P859" s="5">
        <v>5000</v>
      </c>
      <c r="Q859" t="str">
        <f>IF(Table4[[#This Row],[Current Arrears + Debit]]&lt;=5000,"Less_than_5000","Greater_than_5000")</f>
        <v>Less_than_5000</v>
      </c>
      <c r="R859" t="str">
        <f>IF(Table4[[#This Row],[Full Balance]]=Table4[[#This Row],[Current Arrears + Debit]],"OC","Active")</f>
        <v>Active</v>
      </c>
    </row>
    <row r="860" spans="1:18" x14ac:dyDescent="0.3">
      <c r="A860" t="s">
        <v>6436</v>
      </c>
      <c r="B860" t="s">
        <v>4499</v>
      </c>
      <c r="C860" t="s">
        <v>6437</v>
      </c>
      <c r="D860" t="s">
        <v>6438</v>
      </c>
      <c r="E860" t="s">
        <v>29</v>
      </c>
      <c r="F860" t="s">
        <v>1930</v>
      </c>
      <c r="G860" s="5">
        <v>40000</v>
      </c>
      <c r="H860" s="5">
        <v>2467</v>
      </c>
      <c r="I860" s="5">
        <v>59200</v>
      </c>
      <c r="J860">
        <v>1.87</v>
      </c>
      <c r="K860" s="5">
        <v>4604</v>
      </c>
      <c r="L860" s="5">
        <v>29604</v>
      </c>
      <c r="M860" s="5">
        <v>25000</v>
      </c>
      <c r="N860" s="5">
        <v>34200</v>
      </c>
      <c r="O860" t="s">
        <v>1896</v>
      </c>
      <c r="P860" s="5">
        <v>2500</v>
      </c>
      <c r="Q860" t="str">
        <f>IF(Table4[[#This Row],[Current Arrears + Debit]]&lt;=5000,"Less_than_5000","Greater_than_5000")</f>
        <v>Less_than_5000</v>
      </c>
      <c r="R860" t="str">
        <f>IF(Table4[[#This Row],[Full Balance]]=Table4[[#This Row],[Current Arrears + Debit]],"OC","Active")</f>
        <v>Active</v>
      </c>
    </row>
    <row r="861" spans="1:18" x14ac:dyDescent="0.3">
      <c r="A861" t="s">
        <v>6439</v>
      </c>
      <c r="B861" t="s">
        <v>5870</v>
      </c>
      <c r="C861" t="s">
        <v>6440</v>
      </c>
      <c r="D861" t="s">
        <v>6441</v>
      </c>
      <c r="E861" t="s">
        <v>26</v>
      </c>
      <c r="F861" t="s">
        <v>3408</v>
      </c>
      <c r="G861" s="5">
        <v>30000</v>
      </c>
      <c r="H861" s="5">
        <v>2100</v>
      </c>
      <c r="I861" s="5">
        <v>42000</v>
      </c>
      <c r="J861">
        <v>1.67</v>
      </c>
      <c r="K861" s="5">
        <v>3500</v>
      </c>
      <c r="L861" s="5">
        <v>25200</v>
      </c>
      <c r="M861" s="5">
        <v>21700</v>
      </c>
      <c r="N861" s="5">
        <v>20300</v>
      </c>
      <c r="O861" t="s">
        <v>283</v>
      </c>
      <c r="P861" s="5">
        <v>1500</v>
      </c>
      <c r="Q861" t="str">
        <f>IF(Table4[[#This Row],[Current Arrears + Debit]]&lt;=5000,"Less_than_5000","Greater_than_5000")</f>
        <v>Less_than_5000</v>
      </c>
      <c r="R861" t="str">
        <f>IF(Table4[[#This Row],[Full Balance]]=Table4[[#This Row],[Current Arrears + Debit]],"OC","Active")</f>
        <v>Active</v>
      </c>
    </row>
    <row r="862" spans="1:18" x14ac:dyDescent="0.3">
      <c r="A862" t="s">
        <v>6442</v>
      </c>
      <c r="B862" t="s">
        <v>2977</v>
      </c>
      <c r="C862" t="s">
        <v>6443</v>
      </c>
      <c r="D862" t="s">
        <v>6444</v>
      </c>
      <c r="E862" t="s">
        <v>26</v>
      </c>
      <c r="F862" t="s">
        <v>3408</v>
      </c>
      <c r="G862" s="5">
        <v>30000</v>
      </c>
      <c r="H862" s="5">
        <v>2100</v>
      </c>
      <c r="I862" s="5">
        <v>42000</v>
      </c>
      <c r="J862">
        <v>0.86</v>
      </c>
      <c r="K862" s="5">
        <v>1800</v>
      </c>
      <c r="L862" s="5">
        <v>25200</v>
      </c>
      <c r="M862" s="5">
        <v>23400</v>
      </c>
      <c r="N862" s="5">
        <v>18600</v>
      </c>
      <c r="O862" t="s">
        <v>4550</v>
      </c>
      <c r="P862">
        <v>100</v>
      </c>
      <c r="Q862" t="str">
        <f>IF(Table4[[#This Row],[Current Arrears + Debit]]&lt;=5000,"Less_than_5000","Greater_than_5000")</f>
        <v>Less_than_5000</v>
      </c>
      <c r="R862" t="str">
        <f>IF(Table4[[#This Row],[Full Balance]]=Table4[[#This Row],[Current Arrears + Debit]],"OC","Active")</f>
        <v>Active</v>
      </c>
    </row>
    <row r="863" spans="1:18" x14ac:dyDescent="0.3">
      <c r="A863" t="s">
        <v>6445</v>
      </c>
      <c r="B863" t="s">
        <v>4740</v>
      </c>
      <c r="C863" t="s">
        <v>6446</v>
      </c>
      <c r="D863" t="s">
        <v>6447</v>
      </c>
      <c r="E863" t="s">
        <v>26</v>
      </c>
      <c r="F863" t="s">
        <v>3408</v>
      </c>
      <c r="G863" s="5">
        <v>30000</v>
      </c>
      <c r="H863" s="5">
        <v>2100</v>
      </c>
      <c r="I863" s="5">
        <v>42000</v>
      </c>
      <c r="J863">
        <v>0</v>
      </c>
      <c r="K863">
        <v>0</v>
      </c>
      <c r="L863" s="5">
        <v>25200</v>
      </c>
      <c r="M863" s="5">
        <v>25200</v>
      </c>
      <c r="N863" s="5">
        <v>16800</v>
      </c>
      <c r="O863" t="s">
        <v>283</v>
      </c>
      <c r="P863" s="5">
        <v>2100</v>
      </c>
      <c r="Q863" t="str">
        <f>IF(Table4[[#This Row],[Current Arrears + Debit]]&lt;=5000,"Less_than_5000","Greater_than_5000")</f>
        <v>Less_than_5000</v>
      </c>
      <c r="R863" t="str">
        <f>IF(Table4[[#This Row],[Full Balance]]=Table4[[#This Row],[Current Arrears + Debit]],"OC","Active")</f>
        <v>Active</v>
      </c>
    </row>
    <row r="864" spans="1:18" x14ac:dyDescent="0.3">
      <c r="A864" t="s">
        <v>6448</v>
      </c>
      <c r="B864" t="s">
        <v>6449</v>
      </c>
      <c r="C864" t="s">
        <v>6450</v>
      </c>
      <c r="D864" t="s">
        <v>6451</v>
      </c>
      <c r="E864" t="s">
        <v>21</v>
      </c>
      <c r="F864" t="s">
        <v>3408</v>
      </c>
      <c r="G864" s="5">
        <v>25000</v>
      </c>
      <c r="H864" s="5">
        <v>1750</v>
      </c>
      <c r="I864" s="5">
        <v>35000</v>
      </c>
      <c r="J864">
        <v>0</v>
      </c>
      <c r="K864">
        <v>0</v>
      </c>
      <c r="L864" s="5">
        <v>21000</v>
      </c>
      <c r="M864" s="5">
        <v>21000</v>
      </c>
      <c r="N864" s="5">
        <v>14000</v>
      </c>
      <c r="O864" t="s">
        <v>977</v>
      </c>
      <c r="P864" s="5">
        <v>1750</v>
      </c>
      <c r="Q864" t="str">
        <f>IF(Table4[[#This Row],[Current Arrears + Debit]]&lt;=5000,"Less_than_5000","Greater_than_5000")</f>
        <v>Less_than_5000</v>
      </c>
      <c r="R864" t="str">
        <f>IF(Table4[[#This Row],[Full Balance]]=Table4[[#This Row],[Current Arrears + Debit]],"OC","Active")</f>
        <v>Active</v>
      </c>
    </row>
    <row r="865" spans="1:18" x14ac:dyDescent="0.3">
      <c r="A865" t="s">
        <v>6452</v>
      </c>
      <c r="B865" t="s">
        <v>5607</v>
      </c>
      <c r="C865" t="s">
        <v>6453</v>
      </c>
      <c r="D865" t="s">
        <v>6454</v>
      </c>
      <c r="E865" t="s">
        <v>20</v>
      </c>
      <c r="F865" t="s">
        <v>3408</v>
      </c>
      <c r="G865" s="5">
        <v>25000</v>
      </c>
      <c r="H865" s="5">
        <v>1750</v>
      </c>
      <c r="I865" s="5">
        <v>35000</v>
      </c>
      <c r="J865">
        <v>0.69</v>
      </c>
      <c r="K865" s="5">
        <v>1200</v>
      </c>
      <c r="L865" s="5">
        <v>21000</v>
      </c>
      <c r="M865" s="5">
        <v>19800</v>
      </c>
      <c r="N865" s="5">
        <v>15200</v>
      </c>
      <c r="O865" t="s">
        <v>977</v>
      </c>
      <c r="P865">
        <v>500</v>
      </c>
      <c r="Q865" t="str">
        <f>IF(Table4[[#This Row],[Current Arrears + Debit]]&lt;=5000,"Less_than_5000","Greater_than_5000")</f>
        <v>Less_than_5000</v>
      </c>
      <c r="R865" t="str">
        <f>IF(Table4[[#This Row],[Full Balance]]=Table4[[#This Row],[Current Arrears + Debit]],"OC","Active")</f>
        <v>Active</v>
      </c>
    </row>
    <row r="866" spans="1:18" x14ac:dyDescent="0.3">
      <c r="A866" t="s">
        <v>6455</v>
      </c>
      <c r="B866" t="s">
        <v>4740</v>
      </c>
      <c r="C866" t="s">
        <v>6456</v>
      </c>
      <c r="D866" t="s">
        <v>6457</v>
      </c>
      <c r="E866" t="s">
        <v>26</v>
      </c>
      <c r="F866" t="s">
        <v>3408</v>
      </c>
      <c r="G866" s="5">
        <v>30000</v>
      </c>
      <c r="H866" s="5">
        <v>2100</v>
      </c>
      <c r="I866" s="5">
        <v>42000</v>
      </c>
      <c r="J866">
        <v>0</v>
      </c>
      <c r="K866">
        <v>0</v>
      </c>
      <c r="L866" s="5">
        <v>25200</v>
      </c>
      <c r="M866" s="5">
        <v>25200</v>
      </c>
      <c r="N866" s="5">
        <v>16800</v>
      </c>
      <c r="O866" t="s">
        <v>283</v>
      </c>
      <c r="P866" s="5">
        <v>2100</v>
      </c>
      <c r="Q866" t="str">
        <f>IF(Table4[[#This Row],[Current Arrears + Debit]]&lt;=5000,"Less_than_5000","Greater_than_5000")</f>
        <v>Less_than_5000</v>
      </c>
      <c r="R866" t="str">
        <f>IF(Table4[[#This Row],[Full Balance]]=Table4[[#This Row],[Current Arrears + Debit]],"OC","Active")</f>
        <v>Active</v>
      </c>
    </row>
    <row r="867" spans="1:18" x14ac:dyDescent="0.3">
      <c r="A867" t="s">
        <v>6458</v>
      </c>
      <c r="B867" t="s">
        <v>4723</v>
      </c>
      <c r="C867" t="s">
        <v>6459</v>
      </c>
      <c r="D867" t="s">
        <v>6460</v>
      </c>
      <c r="E867" t="s">
        <v>18</v>
      </c>
      <c r="F867" t="s">
        <v>3408</v>
      </c>
      <c r="G867" s="5">
        <v>30000</v>
      </c>
      <c r="H867" s="5">
        <v>2100</v>
      </c>
      <c r="I867" s="5">
        <v>42000</v>
      </c>
      <c r="J867">
        <v>0.71</v>
      </c>
      <c r="K867" s="5">
        <v>1500</v>
      </c>
      <c r="L867" s="5">
        <v>25200</v>
      </c>
      <c r="M867" s="5">
        <v>23700</v>
      </c>
      <c r="N867" s="5">
        <v>18300</v>
      </c>
      <c r="O867" t="s">
        <v>2583</v>
      </c>
      <c r="P867" s="5">
        <v>2100</v>
      </c>
      <c r="Q867" t="str">
        <f>IF(Table4[[#This Row],[Current Arrears + Debit]]&lt;=5000,"Less_than_5000","Greater_than_5000")</f>
        <v>Less_than_5000</v>
      </c>
      <c r="R867" t="str">
        <f>IF(Table4[[#This Row],[Full Balance]]=Table4[[#This Row],[Current Arrears + Debit]],"OC","Active")</f>
        <v>Active</v>
      </c>
    </row>
    <row r="868" spans="1:18" x14ac:dyDescent="0.3">
      <c r="A868" t="s">
        <v>6461</v>
      </c>
      <c r="B868" t="s">
        <v>4723</v>
      </c>
      <c r="C868" t="s">
        <v>6462</v>
      </c>
      <c r="D868" t="s">
        <v>6463</v>
      </c>
      <c r="E868" t="s">
        <v>18</v>
      </c>
      <c r="F868" t="s">
        <v>3408</v>
      </c>
      <c r="G868" s="5">
        <v>30000</v>
      </c>
      <c r="H868" s="5">
        <v>2100</v>
      </c>
      <c r="I868" s="5">
        <v>42000</v>
      </c>
      <c r="J868">
        <v>0</v>
      </c>
      <c r="K868">
        <v>0</v>
      </c>
      <c r="L868" s="5">
        <v>25200</v>
      </c>
      <c r="M868" s="5">
        <v>25200</v>
      </c>
      <c r="N868" s="5">
        <v>16800</v>
      </c>
      <c r="O868" t="s">
        <v>283</v>
      </c>
      <c r="P868" s="5">
        <v>1500</v>
      </c>
      <c r="Q868" t="str">
        <f>IF(Table4[[#This Row],[Current Arrears + Debit]]&lt;=5000,"Less_than_5000","Greater_than_5000")</f>
        <v>Less_than_5000</v>
      </c>
      <c r="R868" t="str">
        <f>IF(Table4[[#This Row],[Full Balance]]=Table4[[#This Row],[Current Arrears + Debit]],"OC","Active")</f>
        <v>Active</v>
      </c>
    </row>
    <row r="869" spans="1:18" x14ac:dyDescent="0.3">
      <c r="A869" t="s">
        <v>6464</v>
      </c>
      <c r="B869" t="s">
        <v>2024</v>
      </c>
      <c r="C869" t="s">
        <v>6465</v>
      </c>
      <c r="D869" t="s">
        <v>6466</v>
      </c>
      <c r="E869" t="s">
        <v>5</v>
      </c>
      <c r="F869" t="s">
        <v>3349</v>
      </c>
      <c r="G869" s="5">
        <v>30000</v>
      </c>
      <c r="H869" s="5">
        <v>2100</v>
      </c>
      <c r="I869" s="5">
        <v>42000</v>
      </c>
      <c r="J869">
        <v>0</v>
      </c>
      <c r="K869">
        <v>0</v>
      </c>
      <c r="L869" s="5">
        <v>23100</v>
      </c>
      <c r="M869" s="5">
        <v>23100</v>
      </c>
      <c r="N869" s="5">
        <v>18900</v>
      </c>
      <c r="O869" t="s">
        <v>283</v>
      </c>
      <c r="P869" s="5">
        <v>2100</v>
      </c>
      <c r="Q869" t="str">
        <f>IF(Table4[[#This Row],[Current Arrears + Debit]]&lt;=5000,"Less_than_5000","Greater_than_5000")</f>
        <v>Less_than_5000</v>
      </c>
      <c r="R869" t="str">
        <f>IF(Table4[[#This Row],[Full Balance]]=Table4[[#This Row],[Current Arrears + Debit]],"OC","Active")</f>
        <v>Active</v>
      </c>
    </row>
    <row r="870" spans="1:18" x14ac:dyDescent="0.3">
      <c r="A870" t="s">
        <v>6467</v>
      </c>
      <c r="B870" t="s">
        <v>2024</v>
      </c>
      <c r="C870" t="s">
        <v>6468</v>
      </c>
      <c r="D870" t="s">
        <v>6469</v>
      </c>
      <c r="E870" t="s">
        <v>5</v>
      </c>
      <c r="F870" t="s">
        <v>3349</v>
      </c>
      <c r="G870" s="5">
        <v>30000</v>
      </c>
      <c r="H870" s="5">
        <v>2438</v>
      </c>
      <c r="I870" s="5">
        <v>39000</v>
      </c>
      <c r="J870">
        <v>0.75</v>
      </c>
      <c r="K870" s="5">
        <v>1818</v>
      </c>
      <c r="L870" s="5">
        <v>26818</v>
      </c>
      <c r="M870" s="5">
        <v>25000</v>
      </c>
      <c r="N870" s="5">
        <v>14000</v>
      </c>
      <c r="O870" t="s">
        <v>2320</v>
      </c>
      <c r="P870" s="5">
        <v>2500</v>
      </c>
      <c r="Q870" t="str">
        <f>IF(Table4[[#This Row],[Current Arrears + Debit]]&lt;=5000,"Less_than_5000","Greater_than_5000")</f>
        <v>Less_than_5000</v>
      </c>
      <c r="R870" t="str">
        <f>IF(Table4[[#This Row],[Full Balance]]=Table4[[#This Row],[Current Arrears + Debit]],"OC","Active")</f>
        <v>Active</v>
      </c>
    </row>
    <row r="871" spans="1:18" x14ac:dyDescent="0.3">
      <c r="A871" t="s">
        <v>6470</v>
      </c>
      <c r="B871" t="s">
        <v>2024</v>
      </c>
      <c r="C871" t="s">
        <v>6471</v>
      </c>
      <c r="D871" t="s">
        <v>6472</v>
      </c>
      <c r="E871" t="s">
        <v>5</v>
      </c>
      <c r="F871" t="s">
        <v>3349</v>
      </c>
      <c r="G871" s="5">
        <v>40000</v>
      </c>
      <c r="H871" s="5">
        <v>2467</v>
      </c>
      <c r="I871" s="5">
        <v>59200</v>
      </c>
      <c r="J871">
        <v>0.87</v>
      </c>
      <c r="K871" s="5">
        <v>2137</v>
      </c>
      <c r="L871" s="5">
        <v>27137</v>
      </c>
      <c r="M871" s="5">
        <v>25000</v>
      </c>
      <c r="N871" s="5">
        <v>34200</v>
      </c>
      <c r="O871" t="s">
        <v>2320</v>
      </c>
      <c r="P871" s="5">
        <v>2500</v>
      </c>
      <c r="Q871" t="str">
        <f>IF(Table4[[#This Row],[Current Arrears + Debit]]&lt;=5000,"Less_than_5000","Greater_than_5000")</f>
        <v>Less_than_5000</v>
      </c>
      <c r="R871" t="str">
        <f>IF(Table4[[#This Row],[Full Balance]]=Table4[[#This Row],[Current Arrears + Debit]],"OC","Active")</f>
        <v>Active</v>
      </c>
    </row>
    <row r="872" spans="1:18" x14ac:dyDescent="0.3">
      <c r="A872" t="s">
        <v>6473</v>
      </c>
      <c r="B872" t="s">
        <v>4490</v>
      </c>
      <c r="C872" t="s">
        <v>6474</v>
      </c>
      <c r="D872" t="s">
        <v>6475</v>
      </c>
      <c r="E872" t="s">
        <v>32</v>
      </c>
      <c r="F872" t="s">
        <v>2152</v>
      </c>
      <c r="G872" s="5">
        <v>25000</v>
      </c>
      <c r="H872" s="5">
        <v>1750</v>
      </c>
      <c r="I872" s="5">
        <v>35000</v>
      </c>
      <c r="J872">
        <v>-0.2</v>
      </c>
      <c r="K872">
        <v>-350</v>
      </c>
      <c r="L872" s="5">
        <v>19250</v>
      </c>
      <c r="M872" s="5">
        <v>19600</v>
      </c>
      <c r="N872" s="5">
        <v>15400</v>
      </c>
      <c r="O872" t="s">
        <v>1142</v>
      </c>
      <c r="P872" s="5">
        <v>1800</v>
      </c>
      <c r="Q872" t="str">
        <f>IF(Table4[[#This Row],[Current Arrears + Debit]]&lt;=5000,"Less_than_5000","Greater_than_5000")</f>
        <v>Less_than_5000</v>
      </c>
      <c r="R872" t="str">
        <f>IF(Table4[[#This Row],[Full Balance]]=Table4[[#This Row],[Current Arrears + Debit]],"OC","Active")</f>
        <v>Active</v>
      </c>
    </row>
    <row r="873" spans="1:18" x14ac:dyDescent="0.3">
      <c r="A873" t="s">
        <v>6476</v>
      </c>
      <c r="B873" t="s">
        <v>4490</v>
      </c>
      <c r="C873" t="s">
        <v>6477</v>
      </c>
      <c r="D873" t="s">
        <v>6478</v>
      </c>
      <c r="E873" t="s">
        <v>32</v>
      </c>
      <c r="F873" t="s">
        <v>2152</v>
      </c>
      <c r="G873" s="5">
        <v>25000</v>
      </c>
      <c r="H873" s="5">
        <v>1750</v>
      </c>
      <c r="I873" s="5">
        <v>35000</v>
      </c>
      <c r="J873">
        <v>0</v>
      </c>
      <c r="K873">
        <v>0</v>
      </c>
      <c r="L873" s="5">
        <v>19250</v>
      </c>
      <c r="M873" s="5">
        <v>19250</v>
      </c>
      <c r="N873" s="5">
        <v>15750</v>
      </c>
      <c r="O873" t="s">
        <v>2583</v>
      </c>
      <c r="P873" s="5">
        <v>1750</v>
      </c>
      <c r="Q873" t="str">
        <f>IF(Table4[[#This Row],[Current Arrears + Debit]]&lt;=5000,"Less_than_5000","Greater_than_5000")</f>
        <v>Less_than_5000</v>
      </c>
      <c r="R873" t="str">
        <f>IF(Table4[[#This Row],[Full Balance]]=Table4[[#This Row],[Current Arrears + Debit]],"OC","Active")</f>
        <v>Active</v>
      </c>
    </row>
    <row r="874" spans="1:18" x14ac:dyDescent="0.3">
      <c r="A874" t="s">
        <v>6479</v>
      </c>
      <c r="B874" t="s">
        <v>6150</v>
      </c>
      <c r="C874" t="s">
        <v>6480</v>
      </c>
      <c r="D874" t="s">
        <v>6481</v>
      </c>
      <c r="E874" t="s">
        <v>14</v>
      </c>
      <c r="F874" t="s">
        <v>2152</v>
      </c>
      <c r="G874" s="5">
        <v>25000</v>
      </c>
      <c r="H874" s="5">
        <v>1750</v>
      </c>
      <c r="I874" s="5">
        <v>35000</v>
      </c>
      <c r="J874">
        <v>5.83</v>
      </c>
      <c r="K874" s="5">
        <v>10200</v>
      </c>
      <c r="L874" s="5">
        <v>19250</v>
      </c>
      <c r="M874" s="5">
        <v>9050</v>
      </c>
      <c r="N874" s="5">
        <v>25950</v>
      </c>
      <c r="O874" t="s">
        <v>1844</v>
      </c>
      <c r="P874" s="5">
        <v>1000</v>
      </c>
      <c r="Q874" t="str">
        <f>IF(Table4[[#This Row],[Current Arrears + Debit]]&lt;=5000,"Less_than_5000","Greater_than_5000")</f>
        <v>Greater_than_5000</v>
      </c>
      <c r="R874" t="str">
        <f>IF(Table4[[#This Row],[Full Balance]]=Table4[[#This Row],[Current Arrears + Debit]],"OC","Active")</f>
        <v>Active</v>
      </c>
    </row>
    <row r="875" spans="1:18" x14ac:dyDescent="0.3">
      <c r="A875" t="s">
        <v>6482</v>
      </c>
      <c r="B875" t="s">
        <v>6483</v>
      </c>
      <c r="C875" t="s">
        <v>6484</v>
      </c>
      <c r="D875" t="s">
        <v>6485</v>
      </c>
      <c r="E875" t="s">
        <v>29</v>
      </c>
      <c r="F875" t="s">
        <v>2152</v>
      </c>
      <c r="G875" s="5">
        <v>40000</v>
      </c>
      <c r="H875" s="5">
        <v>2467</v>
      </c>
      <c r="I875" s="5">
        <v>59200</v>
      </c>
      <c r="J875">
        <v>0.99</v>
      </c>
      <c r="K875" s="5">
        <v>2437</v>
      </c>
      <c r="L875" s="5">
        <v>27137</v>
      </c>
      <c r="M875" s="5">
        <v>24700</v>
      </c>
      <c r="N875" s="5">
        <v>34500</v>
      </c>
      <c r="O875" t="s">
        <v>2320</v>
      </c>
      <c r="P875">
        <v>200</v>
      </c>
      <c r="Q875" t="str">
        <f>IF(Table4[[#This Row],[Current Arrears + Debit]]&lt;=5000,"Less_than_5000","Greater_than_5000")</f>
        <v>Less_than_5000</v>
      </c>
      <c r="R875" t="str">
        <f>IF(Table4[[#This Row],[Full Balance]]=Table4[[#This Row],[Current Arrears + Debit]],"OC","Active")</f>
        <v>Active</v>
      </c>
    </row>
    <row r="876" spans="1:18" x14ac:dyDescent="0.3">
      <c r="A876" t="s">
        <v>6486</v>
      </c>
      <c r="B876" t="s">
        <v>6483</v>
      </c>
      <c r="C876" t="s">
        <v>6487</v>
      </c>
      <c r="D876" t="s">
        <v>6488</v>
      </c>
      <c r="E876" t="s">
        <v>29</v>
      </c>
      <c r="F876" t="s">
        <v>2152</v>
      </c>
      <c r="G876" s="5">
        <v>40000</v>
      </c>
      <c r="H876" s="5">
        <v>2467</v>
      </c>
      <c r="I876" s="5">
        <v>59200</v>
      </c>
      <c r="J876">
        <v>0.84</v>
      </c>
      <c r="K876" s="5">
        <v>2077</v>
      </c>
      <c r="L876" s="5">
        <v>27137</v>
      </c>
      <c r="M876" s="5">
        <v>25060</v>
      </c>
      <c r="N876" s="5">
        <v>34140</v>
      </c>
      <c r="O876" t="s">
        <v>866</v>
      </c>
      <c r="P876" s="5">
        <v>2500</v>
      </c>
      <c r="Q876" t="str">
        <f>IF(Table4[[#This Row],[Current Arrears + Debit]]&lt;=5000,"Less_than_5000","Greater_than_5000")</f>
        <v>Less_than_5000</v>
      </c>
      <c r="R876" t="str">
        <f>IF(Table4[[#This Row],[Full Balance]]=Table4[[#This Row],[Current Arrears + Debit]],"OC","Active")</f>
        <v>Active</v>
      </c>
    </row>
    <row r="877" spans="1:18" x14ac:dyDescent="0.3">
      <c r="A877" t="s">
        <v>6489</v>
      </c>
      <c r="B877" t="s">
        <v>6490</v>
      </c>
      <c r="C877" t="s">
        <v>6491</v>
      </c>
      <c r="D877" t="s">
        <v>6492</v>
      </c>
      <c r="E877" t="s">
        <v>30</v>
      </c>
      <c r="F877" t="s">
        <v>2152</v>
      </c>
      <c r="G877" s="5">
        <v>40000</v>
      </c>
      <c r="H877" s="5">
        <v>2800</v>
      </c>
      <c r="I877" s="5">
        <v>56000</v>
      </c>
      <c r="J877">
        <v>0</v>
      </c>
      <c r="K877">
        <v>0</v>
      </c>
      <c r="L877" s="5">
        <v>30800</v>
      </c>
      <c r="M877" s="5">
        <v>30800</v>
      </c>
      <c r="N877" s="5">
        <v>25200</v>
      </c>
      <c r="O877" t="s">
        <v>866</v>
      </c>
      <c r="P877" s="5">
        <v>2800</v>
      </c>
      <c r="Q877" t="str">
        <f>IF(Table4[[#This Row],[Current Arrears + Debit]]&lt;=5000,"Less_than_5000","Greater_than_5000")</f>
        <v>Less_than_5000</v>
      </c>
      <c r="R877" t="str">
        <f>IF(Table4[[#This Row],[Full Balance]]=Table4[[#This Row],[Current Arrears + Debit]],"OC","Active")</f>
        <v>Active</v>
      </c>
    </row>
    <row r="878" spans="1:18" x14ac:dyDescent="0.3">
      <c r="A878" t="s">
        <v>6493</v>
      </c>
      <c r="B878" t="s">
        <v>1662</v>
      </c>
      <c r="C878" t="s">
        <v>6494</v>
      </c>
      <c r="D878" t="s">
        <v>6495</v>
      </c>
      <c r="E878" t="s">
        <v>5</v>
      </c>
      <c r="F878" t="s">
        <v>3349</v>
      </c>
      <c r="G878" s="5">
        <v>25000</v>
      </c>
      <c r="H878" s="5">
        <v>1750</v>
      </c>
      <c r="I878" s="5">
        <v>35000</v>
      </c>
      <c r="J878">
        <v>-1.29</v>
      </c>
      <c r="K878" s="5">
        <v>-2250</v>
      </c>
      <c r="L878" s="5">
        <v>19250</v>
      </c>
      <c r="M878" s="5">
        <v>21500</v>
      </c>
      <c r="N878" s="5">
        <v>13500</v>
      </c>
      <c r="O878" t="s">
        <v>1142</v>
      </c>
      <c r="P878" s="5">
        <v>2000</v>
      </c>
      <c r="Q878" t="str">
        <f>IF(Table4[[#This Row],[Current Arrears + Debit]]&lt;=5000,"Less_than_5000","Greater_than_5000")</f>
        <v>Less_than_5000</v>
      </c>
      <c r="R878" t="str">
        <f>IF(Table4[[#This Row],[Full Balance]]=Table4[[#This Row],[Current Arrears + Debit]],"OC","Active")</f>
        <v>Active</v>
      </c>
    </row>
    <row r="879" spans="1:18" x14ac:dyDescent="0.3">
      <c r="A879" t="s">
        <v>6496</v>
      </c>
      <c r="B879" t="s">
        <v>6075</v>
      </c>
      <c r="C879" t="s">
        <v>6497</v>
      </c>
      <c r="D879" t="s">
        <v>6498</v>
      </c>
      <c r="E879" t="s">
        <v>29</v>
      </c>
      <c r="F879" t="s">
        <v>2152</v>
      </c>
      <c r="G879" s="5">
        <v>25000</v>
      </c>
      <c r="H879" s="5">
        <v>1750</v>
      </c>
      <c r="I879" s="5">
        <v>35000</v>
      </c>
      <c r="J879">
        <v>0</v>
      </c>
      <c r="K879">
        <v>0</v>
      </c>
      <c r="L879" s="5">
        <v>19250</v>
      </c>
      <c r="M879" s="5">
        <v>19250</v>
      </c>
      <c r="N879" s="5">
        <v>15750</v>
      </c>
      <c r="O879" t="s">
        <v>2583</v>
      </c>
      <c r="P879" s="5">
        <v>1750</v>
      </c>
      <c r="Q879" t="str">
        <f>IF(Table4[[#This Row],[Current Arrears + Debit]]&lt;=5000,"Less_than_5000","Greater_than_5000")</f>
        <v>Less_than_5000</v>
      </c>
      <c r="R879" t="str">
        <f>IF(Table4[[#This Row],[Full Balance]]=Table4[[#This Row],[Current Arrears + Debit]],"OC","Active")</f>
        <v>Active</v>
      </c>
    </row>
    <row r="880" spans="1:18" x14ac:dyDescent="0.3">
      <c r="A880" t="s">
        <v>6499</v>
      </c>
      <c r="B880" t="s">
        <v>4796</v>
      </c>
      <c r="C880" t="s">
        <v>6500</v>
      </c>
      <c r="D880" t="s">
        <v>6501</v>
      </c>
      <c r="E880" t="s">
        <v>41</v>
      </c>
      <c r="F880" t="s">
        <v>2152</v>
      </c>
      <c r="G880" s="5">
        <v>25000</v>
      </c>
      <c r="H880" s="5">
        <v>1750</v>
      </c>
      <c r="I880" s="5">
        <v>35000</v>
      </c>
      <c r="J880">
        <v>-1</v>
      </c>
      <c r="K880" s="5">
        <v>-1750</v>
      </c>
      <c r="L880" s="5">
        <v>19250</v>
      </c>
      <c r="M880" s="5">
        <v>21000</v>
      </c>
      <c r="N880" s="5">
        <v>14000</v>
      </c>
      <c r="O880" t="s">
        <v>2583</v>
      </c>
      <c r="P880" s="5">
        <v>1750</v>
      </c>
      <c r="Q880" t="str">
        <f>IF(Table4[[#This Row],[Current Arrears + Debit]]&lt;=5000,"Less_than_5000","Greater_than_5000")</f>
        <v>Less_than_5000</v>
      </c>
      <c r="R880" t="str">
        <f>IF(Table4[[#This Row],[Full Balance]]=Table4[[#This Row],[Current Arrears + Debit]],"OC","Active")</f>
        <v>Active</v>
      </c>
    </row>
    <row r="881" spans="1:18" x14ac:dyDescent="0.3">
      <c r="A881" t="s">
        <v>6502</v>
      </c>
      <c r="B881" t="s">
        <v>6157</v>
      </c>
      <c r="C881" t="s">
        <v>6503</v>
      </c>
      <c r="D881" t="s">
        <v>6504</v>
      </c>
      <c r="E881" t="s">
        <v>30</v>
      </c>
      <c r="F881" t="s">
        <v>1833</v>
      </c>
      <c r="G881" s="5">
        <v>25000</v>
      </c>
      <c r="H881" s="5">
        <v>1750</v>
      </c>
      <c r="I881" s="5">
        <v>35000</v>
      </c>
      <c r="J881">
        <v>0</v>
      </c>
      <c r="K881">
        <v>0</v>
      </c>
      <c r="L881" s="5">
        <v>15750</v>
      </c>
      <c r="M881" s="5">
        <v>15750</v>
      </c>
      <c r="N881" s="5">
        <v>19250</v>
      </c>
      <c r="O881" t="s">
        <v>866</v>
      </c>
      <c r="P881" s="5">
        <v>1750</v>
      </c>
      <c r="Q881" t="str">
        <f>IF(Table4[[#This Row],[Current Arrears + Debit]]&lt;=5000,"Less_than_5000","Greater_than_5000")</f>
        <v>Less_than_5000</v>
      </c>
      <c r="R881" t="str">
        <f>IF(Table4[[#This Row],[Full Balance]]=Table4[[#This Row],[Current Arrears + Debit]],"OC","Active")</f>
        <v>Active</v>
      </c>
    </row>
    <row r="882" spans="1:18" x14ac:dyDescent="0.3">
      <c r="A882" t="s">
        <v>6505</v>
      </c>
      <c r="B882" t="s">
        <v>6157</v>
      </c>
      <c r="C882" t="s">
        <v>6506</v>
      </c>
      <c r="D882" t="s">
        <v>6507</v>
      </c>
      <c r="E882" t="s">
        <v>30</v>
      </c>
      <c r="F882" t="s">
        <v>2152</v>
      </c>
      <c r="G882" s="5">
        <v>25000</v>
      </c>
      <c r="H882" s="5">
        <v>1750</v>
      </c>
      <c r="I882" s="5">
        <v>35000</v>
      </c>
      <c r="J882">
        <v>0</v>
      </c>
      <c r="K882">
        <v>0</v>
      </c>
      <c r="L882" s="5">
        <v>19250</v>
      </c>
      <c r="M882" s="5">
        <v>19250</v>
      </c>
      <c r="N882" s="5">
        <v>15750</v>
      </c>
      <c r="O882" t="s">
        <v>866</v>
      </c>
      <c r="P882" s="5">
        <v>1750</v>
      </c>
      <c r="Q882" t="str">
        <f>IF(Table4[[#This Row],[Current Arrears + Debit]]&lt;=5000,"Less_than_5000","Greater_than_5000")</f>
        <v>Less_than_5000</v>
      </c>
      <c r="R882" t="str">
        <f>IF(Table4[[#This Row],[Full Balance]]=Table4[[#This Row],[Current Arrears + Debit]],"OC","Active")</f>
        <v>Active</v>
      </c>
    </row>
    <row r="883" spans="1:18" x14ac:dyDescent="0.3">
      <c r="A883" t="s">
        <v>6508</v>
      </c>
      <c r="B883" t="s">
        <v>6157</v>
      </c>
      <c r="C883" t="s">
        <v>6509</v>
      </c>
      <c r="D883" t="s">
        <v>6510</v>
      </c>
      <c r="E883" t="s">
        <v>30</v>
      </c>
      <c r="F883" t="s">
        <v>2152</v>
      </c>
      <c r="G883" s="5">
        <v>25000</v>
      </c>
      <c r="H883" s="5">
        <v>1750</v>
      </c>
      <c r="I883" s="5">
        <v>35000</v>
      </c>
      <c r="J883">
        <v>0</v>
      </c>
      <c r="K883">
        <v>0</v>
      </c>
      <c r="L883" s="5">
        <v>19250</v>
      </c>
      <c r="M883" s="5">
        <v>19250</v>
      </c>
      <c r="N883" s="5">
        <v>15750</v>
      </c>
      <c r="O883" t="s">
        <v>866</v>
      </c>
      <c r="P883" s="5">
        <v>1750</v>
      </c>
      <c r="Q883" t="str">
        <f>IF(Table4[[#This Row],[Current Arrears + Debit]]&lt;=5000,"Less_than_5000","Greater_than_5000")</f>
        <v>Less_than_5000</v>
      </c>
      <c r="R883" t="str">
        <f>IF(Table4[[#This Row],[Full Balance]]=Table4[[#This Row],[Current Arrears + Debit]],"OC","Active")</f>
        <v>Active</v>
      </c>
    </row>
    <row r="884" spans="1:18" x14ac:dyDescent="0.3">
      <c r="A884" t="s">
        <v>6511</v>
      </c>
      <c r="B884" t="s">
        <v>6512</v>
      </c>
      <c r="C884" t="s">
        <v>6513</v>
      </c>
      <c r="D884" t="s">
        <v>6514</v>
      </c>
      <c r="E884" t="s">
        <v>26</v>
      </c>
      <c r="F884" t="s">
        <v>3349</v>
      </c>
      <c r="G884" s="5">
        <v>25000</v>
      </c>
      <c r="H884" s="5">
        <v>1750</v>
      </c>
      <c r="I884" s="5">
        <v>35000</v>
      </c>
      <c r="J884">
        <v>-2.29</v>
      </c>
      <c r="K884" s="5">
        <v>-4000</v>
      </c>
      <c r="L884" s="5">
        <v>19250</v>
      </c>
      <c r="M884" s="5">
        <v>23250</v>
      </c>
      <c r="N884" s="5">
        <v>11750</v>
      </c>
      <c r="O884" t="s">
        <v>977</v>
      </c>
      <c r="P884" s="5">
        <v>2000</v>
      </c>
      <c r="Q884" t="str">
        <f>IF(Table4[[#This Row],[Current Arrears + Debit]]&lt;=5000,"Less_than_5000","Greater_than_5000")</f>
        <v>Less_than_5000</v>
      </c>
      <c r="R884" t="str">
        <f>IF(Table4[[#This Row],[Full Balance]]=Table4[[#This Row],[Current Arrears + Debit]],"OC","Active")</f>
        <v>Active</v>
      </c>
    </row>
    <row r="885" spans="1:18" x14ac:dyDescent="0.3">
      <c r="A885" t="s">
        <v>6515</v>
      </c>
      <c r="B885" t="s">
        <v>4267</v>
      </c>
      <c r="C885" t="s">
        <v>6516</v>
      </c>
      <c r="D885" t="s">
        <v>6517</v>
      </c>
      <c r="E885" t="s">
        <v>12</v>
      </c>
      <c r="F885" t="s">
        <v>2152</v>
      </c>
      <c r="G885" s="5">
        <v>25000</v>
      </c>
      <c r="H885" s="5">
        <v>1750</v>
      </c>
      <c r="I885" s="5">
        <v>35000</v>
      </c>
      <c r="J885">
        <v>0</v>
      </c>
      <c r="K885">
        <v>0</v>
      </c>
      <c r="L885" s="5">
        <v>19250</v>
      </c>
      <c r="M885" s="5">
        <v>19250</v>
      </c>
      <c r="N885" s="5">
        <v>15750</v>
      </c>
      <c r="O885" t="s">
        <v>2583</v>
      </c>
      <c r="P885" s="5">
        <v>1750</v>
      </c>
      <c r="Q885" t="str">
        <f>IF(Table4[[#This Row],[Current Arrears + Debit]]&lt;=5000,"Less_than_5000","Greater_than_5000")</f>
        <v>Less_than_5000</v>
      </c>
      <c r="R885" t="str">
        <f>IF(Table4[[#This Row],[Full Balance]]=Table4[[#This Row],[Current Arrears + Debit]],"OC","Active")</f>
        <v>Active</v>
      </c>
    </row>
    <row r="886" spans="1:18" x14ac:dyDescent="0.3">
      <c r="A886" t="s">
        <v>6518</v>
      </c>
      <c r="B886" t="s">
        <v>6350</v>
      </c>
      <c r="C886" t="s">
        <v>6519</v>
      </c>
      <c r="D886" t="s">
        <v>6520</v>
      </c>
      <c r="E886" t="s">
        <v>18</v>
      </c>
      <c r="F886" t="s">
        <v>6521</v>
      </c>
      <c r="G886" s="5">
        <v>25000</v>
      </c>
      <c r="H886" s="5">
        <v>2063</v>
      </c>
      <c r="I886" s="5">
        <v>33000</v>
      </c>
      <c r="J886">
        <v>-1.99</v>
      </c>
      <c r="K886" s="5">
        <v>-4107</v>
      </c>
      <c r="L886" s="5">
        <v>22693</v>
      </c>
      <c r="M886" s="5">
        <v>26800</v>
      </c>
      <c r="N886" s="5">
        <v>6200</v>
      </c>
      <c r="O886" t="s">
        <v>2583</v>
      </c>
      <c r="P886" s="5">
        <v>2500</v>
      </c>
      <c r="Q886" t="str">
        <f>IF(Table4[[#This Row],[Current Arrears + Debit]]&lt;=5000,"Less_than_5000","Greater_than_5000")</f>
        <v>Less_than_5000</v>
      </c>
      <c r="R886" t="str">
        <f>IF(Table4[[#This Row],[Full Balance]]=Table4[[#This Row],[Current Arrears + Debit]],"OC","Active")</f>
        <v>Active</v>
      </c>
    </row>
    <row r="887" spans="1:18" x14ac:dyDescent="0.3">
      <c r="A887" t="s">
        <v>6522</v>
      </c>
      <c r="B887" t="s">
        <v>6490</v>
      </c>
      <c r="C887" t="s">
        <v>6523</v>
      </c>
      <c r="D887" t="s">
        <v>6524</v>
      </c>
      <c r="E887" t="s">
        <v>30</v>
      </c>
      <c r="F887" t="s">
        <v>2152</v>
      </c>
      <c r="G887" s="5">
        <v>25000</v>
      </c>
      <c r="H887" s="5">
        <v>1750</v>
      </c>
      <c r="I887" s="5">
        <v>35000</v>
      </c>
      <c r="J887">
        <v>-0.83</v>
      </c>
      <c r="K887" s="5">
        <v>-1460</v>
      </c>
      <c r="L887" s="5">
        <v>19250</v>
      </c>
      <c r="M887" s="5">
        <v>20710</v>
      </c>
      <c r="N887" s="5">
        <v>14290</v>
      </c>
      <c r="O887" t="s">
        <v>2583</v>
      </c>
      <c r="P887" s="5">
        <v>2000</v>
      </c>
      <c r="Q887" t="str">
        <f>IF(Table4[[#This Row],[Current Arrears + Debit]]&lt;=5000,"Less_than_5000","Greater_than_5000")</f>
        <v>Less_than_5000</v>
      </c>
      <c r="R887" t="str">
        <f>IF(Table4[[#This Row],[Full Balance]]=Table4[[#This Row],[Current Arrears + Debit]],"OC","Active")</f>
        <v>Active</v>
      </c>
    </row>
    <row r="888" spans="1:18" x14ac:dyDescent="0.3">
      <c r="A888" t="s">
        <v>6525</v>
      </c>
      <c r="B888" t="s">
        <v>5878</v>
      </c>
      <c r="C888" t="s">
        <v>6526</v>
      </c>
      <c r="D888" t="s">
        <v>6527</v>
      </c>
      <c r="E888" t="s">
        <v>30</v>
      </c>
      <c r="F888" t="s">
        <v>3930</v>
      </c>
      <c r="G888" s="5">
        <v>40000</v>
      </c>
      <c r="H888" s="5">
        <v>2800</v>
      </c>
      <c r="I888" s="5">
        <v>56000</v>
      </c>
      <c r="J888">
        <v>-1</v>
      </c>
      <c r="K888" s="5">
        <v>-2800</v>
      </c>
      <c r="L888" s="5">
        <v>28000</v>
      </c>
      <c r="M888" s="5">
        <v>30800</v>
      </c>
      <c r="N888" s="5">
        <v>25200</v>
      </c>
      <c r="O888" t="s">
        <v>283</v>
      </c>
      <c r="P888" s="5">
        <v>2800</v>
      </c>
      <c r="Q888" t="str">
        <f>IF(Table4[[#This Row],[Current Arrears + Debit]]&lt;=5000,"Less_than_5000","Greater_than_5000")</f>
        <v>Less_than_5000</v>
      </c>
      <c r="R888" t="str">
        <f>IF(Table4[[#This Row],[Full Balance]]=Table4[[#This Row],[Current Arrears + Debit]],"OC","Active")</f>
        <v>Active</v>
      </c>
    </row>
    <row r="889" spans="1:18" x14ac:dyDescent="0.3">
      <c r="A889" t="s">
        <v>6528</v>
      </c>
      <c r="B889" t="s">
        <v>5878</v>
      </c>
      <c r="C889" t="s">
        <v>6529</v>
      </c>
      <c r="D889" t="s">
        <v>6530</v>
      </c>
      <c r="E889" t="s">
        <v>30</v>
      </c>
      <c r="F889" t="s">
        <v>3930</v>
      </c>
      <c r="G889" s="5">
        <v>40000</v>
      </c>
      <c r="H889" s="5">
        <v>2800</v>
      </c>
      <c r="I889" s="5">
        <v>56000</v>
      </c>
      <c r="J889">
        <v>-1</v>
      </c>
      <c r="K889" s="5">
        <v>-2800</v>
      </c>
      <c r="L889" s="5">
        <v>28000</v>
      </c>
      <c r="M889" s="5">
        <v>30800</v>
      </c>
      <c r="N889" s="5">
        <v>25200</v>
      </c>
      <c r="O889" t="s">
        <v>283</v>
      </c>
      <c r="P889" s="5">
        <v>2800</v>
      </c>
      <c r="Q889" t="str">
        <f>IF(Table4[[#This Row],[Current Arrears + Debit]]&lt;=5000,"Less_than_5000","Greater_than_5000")</f>
        <v>Less_than_5000</v>
      </c>
      <c r="R889" t="str">
        <f>IF(Table4[[#This Row],[Full Balance]]=Table4[[#This Row],[Current Arrears + Debit]],"OC","Active")</f>
        <v>Active</v>
      </c>
    </row>
    <row r="890" spans="1:18" x14ac:dyDescent="0.3">
      <c r="A890" t="s">
        <v>6531</v>
      </c>
      <c r="B890" t="s">
        <v>3370</v>
      </c>
      <c r="C890" t="s">
        <v>6532</v>
      </c>
      <c r="D890" t="s">
        <v>6533</v>
      </c>
      <c r="E890" t="s">
        <v>24</v>
      </c>
      <c r="F890" t="s">
        <v>4324</v>
      </c>
      <c r="G890" s="5">
        <v>30000</v>
      </c>
      <c r="H890" s="5">
        <v>2100</v>
      </c>
      <c r="I890" s="5">
        <v>42000</v>
      </c>
      <c r="J890">
        <v>0</v>
      </c>
      <c r="K890">
        <v>0</v>
      </c>
      <c r="L890" s="5">
        <v>25200</v>
      </c>
      <c r="M890" s="5">
        <v>25200</v>
      </c>
      <c r="N890" s="5">
        <v>16800</v>
      </c>
      <c r="O890" t="s">
        <v>1142</v>
      </c>
      <c r="P890" s="5">
        <v>2100</v>
      </c>
      <c r="Q890" t="str">
        <f>IF(Table4[[#This Row],[Current Arrears + Debit]]&lt;=5000,"Less_than_5000","Greater_than_5000")</f>
        <v>Less_than_5000</v>
      </c>
      <c r="R890" t="str">
        <f>IF(Table4[[#This Row],[Full Balance]]=Table4[[#This Row],[Current Arrears + Debit]],"OC","Active")</f>
        <v>Active</v>
      </c>
    </row>
    <row r="891" spans="1:18" x14ac:dyDescent="0.3">
      <c r="A891" t="s">
        <v>6534</v>
      </c>
      <c r="B891" t="s">
        <v>5488</v>
      </c>
      <c r="C891" t="s">
        <v>6535</v>
      </c>
      <c r="D891" t="s">
        <v>6536</v>
      </c>
      <c r="E891" t="s">
        <v>24</v>
      </c>
      <c r="F891" t="s">
        <v>4324</v>
      </c>
      <c r="G891" s="5">
        <v>30000</v>
      </c>
      <c r="H891" s="5">
        <v>2100</v>
      </c>
      <c r="I891" s="5">
        <v>42000</v>
      </c>
      <c r="J891">
        <v>0</v>
      </c>
      <c r="K891">
        <v>0</v>
      </c>
      <c r="L891" s="5">
        <v>25200</v>
      </c>
      <c r="M891" s="5">
        <v>25200</v>
      </c>
      <c r="N891" s="5">
        <v>16800</v>
      </c>
      <c r="O891" t="s">
        <v>1142</v>
      </c>
      <c r="P891" s="5">
        <v>2100</v>
      </c>
      <c r="Q891" t="str">
        <f>IF(Table4[[#This Row],[Current Arrears + Debit]]&lt;=5000,"Less_than_5000","Greater_than_5000")</f>
        <v>Less_than_5000</v>
      </c>
      <c r="R891" t="str">
        <f>IF(Table4[[#This Row],[Full Balance]]=Table4[[#This Row],[Current Arrears + Debit]],"OC","Active")</f>
        <v>Active</v>
      </c>
    </row>
    <row r="892" spans="1:18" x14ac:dyDescent="0.3">
      <c r="A892" t="s">
        <v>6537</v>
      </c>
      <c r="B892" t="s">
        <v>1604</v>
      </c>
      <c r="C892" t="s">
        <v>6538</v>
      </c>
      <c r="D892" t="s">
        <v>6539</v>
      </c>
      <c r="E892" t="s">
        <v>39</v>
      </c>
      <c r="F892" t="s">
        <v>4324</v>
      </c>
      <c r="G892" s="5">
        <v>30000</v>
      </c>
      <c r="H892" s="5">
        <v>2100</v>
      </c>
      <c r="I892" s="5">
        <v>42000</v>
      </c>
      <c r="J892">
        <v>0</v>
      </c>
      <c r="K892">
        <v>0</v>
      </c>
      <c r="L892" s="5">
        <v>25200</v>
      </c>
      <c r="M892" s="5">
        <v>25200</v>
      </c>
      <c r="N892" s="5">
        <v>16800</v>
      </c>
      <c r="O892" t="s">
        <v>2583</v>
      </c>
      <c r="P892" s="5">
        <v>2100</v>
      </c>
      <c r="Q892" t="str">
        <f>IF(Table4[[#This Row],[Current Arrears + Debit]]&lt;=5000,"Less_than_5000","Greater_than_5000")</f>
        <v>Less_than_5000</v>
      </c>
      <c r="R892" t="str">
        <f>IF(Table4[[#This Row],[Full Balance]]=Table4[[#This Row],[Current Arrears + Debit]],"OC","Active")</f>
        <v>Active</v>
      </c>
    </row>
    <row r="893" spans="1:18" x14ac:dyDescent="0.3">
      <c r="A893" t="s">
        <v>6540</v>
      </c>
      <c r="B893" t="s">
        <v>5431</v>
      </c>
      <c r="C893" t="s">
        <v>6541</v>
      </c>
      <c r="D893" t="s">
        <v>6542</v>
      </c>
      <c r="E893" t="s">
        <v>26</v>
      </c>
      <c r="F893" t="s">
        <v>4324</v>
      </c>
      <c r="G893" s="5">
        <v>35000</v>
      </c>
      <c r="H893" s="5">
        <v>2450</v>
      </c>
      <c r="I893" s="5">
        <v>49000</v>
      </c>
      <c r="J893">
        <v>-0.28999999999999998</v>
      </c>
      <c r="K893">
        <v>-700</v>
      </c>
      <c r="L893" s="5">
        <v>29400</v>
      </c>
      <c r="M893" s="5">
        <v>30100</v>
      </c>
      <c r="N893" s="5">
        <v>18900</v>
      </c>
      <c r="O893" t="s">
        <v>866</v>
      </c>
      <c r="P893" s="5">
        <v>2500</v>
      </c>
      <c r="Q893" t="str">
        <f>IF(Table4[[#This Row],[Current Arrears + Debit]]&lt;=5000,"Less_than_5000","Greater_than_5000")</f>
        <v>Less_than_5000</v>
      </c>
      <c r="R893" t="str">
        <f>IF(Table4[[#This Row],[Full Balance]]=Table4[[#This Row],[Current Arrears + Debit]],"OC","Active")</f>
        <v>Active</v>
      </c>
    </row>
    <row r="894" spans="1:18" x14ac:dyDescent="0.3">
      <c r="A894" t="s">
        <v>6543</v>
      </c>
      <c r="B894" t="s">
        <v>6544</v>
      </c>
      <c r="C894" t="s">
        <v>6545</v>
      </c>
      <c r="D894" t="s">
        <v>6546</v>
      </c>
      <c r="E894" t="s">
        <v>10</v>
      </c>
      <c r="F894" t="s">
        <v>4324</v>
      </c>
      <c r="G894" s="5">
        <v>30000</v>
      </c>
      <c r="H894" s="5">
        <v>2100</v>
      </c>
      <c r="I894" s="5">
        <v>42000</v>
      </c>
      <c r="J894">
        <v>-1</v>
      </c>
      <c r="K894" s="5">
        <v>-2100</v>
      </c>
      <c r="L894" s="5">
        <v>25200</v>
      </c>
      <c r="M894" s="5">
        <v>27300</v>
      </c>
      <c r="N894" s="5">
        <v>14700</v>
      </c>
      <c r="O894" t="s">
        <v>1142</v>
      </c>
      <c r="P894" s="5">
        <v>2100</v>
      </c>
      <c r="Q894" t="str">
        <f>IF(Table4[[#This Row],[Current Arrears + Debit]]&lt;=5000,"Less_than_5000","Greater_than_5000")</f>
        <v>Less_than_5000</v>
      </c>
      <c r="R894" t="str">
        <f>IF(Table4[[#This Row],[Full Balance]]=Table4[[#This Row],[Current Arrears + Debit]],"OC","Active")</f>
        <v>Active</v>
      </c>
    </row>
    <row r="895" spans="1:18" x14ac:dyDescent="0.3">
      <c r="A895" t="s">
        <v>6547</v>
      </c>
      <c r="B895" t="s">
        <v>6544</v>
      </c>
      <c r="C895" t="s">
        <v>6548</v>
      </c>
      <c r="D895" t="s">
        <v>6549</v>
      </c>
      <c r="E895" t="s">
        <v>10</v>
      </c>
      <c r="F895" t="s">
        <v>4324</v>
      </c>
      <c r="G895" s="5">
        <v>25000</v>
      </c>
      <c r="H895" s="5">
        <v>1750</v>
      </c>
      <c r="I895" s="5">
        <v>35000</v>
      </c>
      <c r="J895">
        <v>-0.03</v>
      </c>
      <c r="K895">
        <v>-50</v>
      </c>
      <c r="L895" s="5">
        <v>21000</v>
      </c>
      <c r="M895" s="5">
        <v>21050</v>
      </c>
      <c r="N895" s="5">
        <v>13950</v>
      </c>
      <c r="O895" t="s">
        <v>283</v>
      </c>
      <c r="P895" s="5">
        <v>1750</v>
      </c>
      <c r="Q895" t="str">
        <f>IF(Table4[[#This Row],[Current Arrears + Debit]]&lt;=5000,"Less_than_5000","Greater_than_5000")</f>
        <v>Less_than_5000</v>
      </c>
      <c r="R895" t="str">
        <f>IF(Table4[[#This Row],[Full Balance]]=Table4[[#This Row],[Current Arrears + Debit]],"OC","Active")</f>
        <v>Active</v>
      </c>
    </row>
    <row r="896" spans="1:18" x14ac:dyDescent="0.3">
      <c r="A896" t="s">
        <v>6550</v>
      </c>
      <c r="B896" t="s">
        <v>6551</v>
      </c>
      <c r="C896" t="s">
        <v>6552</v>
      </c>
      <c r="D896" t="s">
        <v>6553</v>
      </c>
      <c r="E896" t="s">
        <v>30</v>
      </c>
      <c r="F896" t="s">
        <v>3930</v>
      </c>
      <c r="G896" s="5">
        <v>25000</v>
      </c>
      <c r="H896" s="5">
        <v>1750</v>
      </c>
      <c r="I896" s="5">
        <v>35000</v>
      </c>
      <c r="J896">
        <v>-1.03</v>
      </c>
      <c r="K896" s="5">
        <v>-1800</v>
      </c>
      <c r="L896" s="5">
        <v>17500</v>
      </c>
      <c r="M896" s="5">
        <v>19300</v>
      </c>
      <c r="N896" s="5">
        <v>15700</v>
      </c>
      <c r="O896" t="s">
        <v>866</v>
      </c>
      <c r="P896" s="5">
        <v>1750</v>
      </c>
      <c r="Q896" t="str">
        <f>IF(Table4[[#This Row],[Current Arrears + Debit]]&lt;=5000,"Less_than_5000","Greater_than_5000")</f>
        <v>Less_than_5000</v>
      </c>
      <c r="R896" t="str">
        <f>IF(Table4[[#This Row],[Full Balance]]=Table4[[#This Row],[Current Arrears + Debit]],"OC","Active")</f>
        <v>Active</v>
      </c>
    </row>
    <row r="897" spans="1:18" x14ac:dyDescent="0.3">
      <c r="A897" t="s">
        <v>6554</v>
      </c>
      <c r="B897" t="s">
        <v>6551</v>
      </c>
      <c r="C897" t="s">
        <v>6555</v>
      </c>
      <c r="D897" t="s">
        <v>6556</v>
      </c>
      <c r="E897" t="s">
        <v>30</v>
      </c>
      <c r="F897" t="s">
        <v>3930</v>
      </c>
      <c r="G897" s="5">
        <v>25000</v>
      </c>
      <c r="H897" s="5">
        <v>1750</v>
      </c>
      <c r="I897" s="5">
        <v>35000</v>
      </c>
      <c r="J897">
        <v>-1</v>
      </c>
      <c r="K897" s="5">
        <v>-1750</v>
      </c>
      <c r="L897" s="5">
        <v>17500</v>
      </c>
      <c r="M897" s="5">
        <v>19250</v>
      </c>
      <c r="N897" s="5">
        <v>15750</v>
      </c>
      <c r="O897" t="s">
        <v>866</v>
      </c>
      <c r="P897" s="5">
        <v>1750</v>
      </c>
      <c r="Q897" t="str">
        <f>IF(Table4[[#This Row],[Current Arrears + Debit]]&lt;=5000,"Less_than_5000","Greater_than_5000")</f>
        <v>Less_than_5000</v>
      </c>
      <c r="R897" t="str">
        <f>IF(Table4[[#This Row],[Full Balance]]=Table4[[#This Row],[Current Arrears + Debit]],"OC","Active")</f>
        <v>Active</v>
      </c>
    </row>
    <row r="898" spans="1:18" x14ac:dyDescent="0.3">
      <c r="A898" t="s">
        <v>6557</v>
      </c>
      <c r="B898" t="s">
        <v>6551</v>
      </c>
      <c r="C898" t="s">
        <v>6558</v>
      </c>
      <c r="D898" t="s">
        <v>6559</v>
      </c>
      <c r="E898" t="s">
        <v>30</v>
      </c>
      <c r="F898" t="s">
        <v>3930</v>
      </c>
      <c r="G898" s="5">
        <v>25000</v>
      </c>
      <c r="H898" s="5">
        <v>1750</v>
      </c>
      <c r="I898" s="5">
        <v>35000</v>
      </c>
      <c r="J898">
        <v>-1</v>
      </c>
      <c r="K898" s="5">
        <v>-1750</v>
      </c>
      <c r="L898" s="5">
        <v>17500</v>
      </c>
      <c r="M898" s="5">
        <v>19250</v>
      </c>
      <c r="N898" s="5">
        <v>15750</v>
      </c>
      <c r="O898" t="s">
        <v>866</v>
      </c>
      <c r="P898" s="5">
        <v>1750</v>
      </c>
      <c r="Q898" t="str">
        <f>IF(Table4[[#This Row],[Current Arrears + Debit]]&lt;=5000,"Less_than_5000","Greater_than_5000")</f>
        <v>Less_than_5000</v>
      </c>
      <c r="R898" t="str">
        <f>IF(Table4[[#This Row],[Full Balance]]=Table4[[#This Row],[Current Arrears + Debit]],"OC","Active")</f>
        <v>Active</v>
      </c>
    </row>
    <row r="899" spans="1:18" x14ac:dyDescent="0.3">
      <c r="A899" t="s">
        <v>6560</v>
      </c>
      <c r="B899" t="s">
        <v>6561</v>
      </c>
      <c r="C899" t="s">
        <v>6562</v>
      </c>
      <c r="D899" t="s">
        <v>6563</v>
      </c>
      <c r="E899" t="s">
        <v>30</v>
      </c>
      <c r="F899" t="s">
        <v>3930</v>
      </c>
      <c r="G899" s="5">
        <v>25000</v>
      </c>
      <c r="H899" s="5">
        <v>1750</v>
      </c>
      <c r="I899" s="5">
        <v>35000</v>
      </c>
      <c r="J899">
        <v>-0.06</v>
      </c>
      <c r="K899">
        <v>-100</v>
      </c>
      <c r="L899" s="5">
        <v>17500</v>
      </c>
      <c r="M899" s="5">
        <v>17600</v>
      </c>
      <c r="N899" s="5">
        <v>17400</v>
      </c>
      <c r="O899" t="s">
        <v>977</v>
      </c>
      <c r="P899" s="5">
        <v>1750</v>
      </c>
      <c r="Q899" t="str">
        <f>IF(Table4[[#This Row],[Current Arrears + Debit]]&lt;=5000,"Less_than_5000","Greater_than_5000")</f>
        <v>Less_than_5000</v>
      </c>
      <c r="R899" t="str">
        <f>IF(Table4[[#This Row],[Full Balance]]=Table4[[#This Row],[Current Arrears + Debit]],"OC","Active")</f>
        <v>Active</v>
      </c>
    </row>
    <row r="900" spans="1:18" x14ac:dyDescent="0.3">
      <c r="A900" t="s">
        <v>6564</v>
      </c>
      <c r="B900" t="s">
        <v>6075</v>
      </c>
      <c r="C900" t="s">
        <v>6565</v>
      </c>
      <c r="D900" t="s">
        <v>6566</v>
      </c>
      <c r="E900" t="s">
        <v>29</v>
      </c>
      <c r="F900" t="s">
        <v>3349</v>
      </c>
      <c r="G900" s="5">
        <v>40000</v>
      </c>
      <c r="H900" s="5">
        <v>2467</v>
      </c>
      <c r="I900" s="5">
        <v>59200</v>
      </c>
      <c r="J900">
        <v>1.72</v>
      </c>
      <c r="K900" s="5">
        <v>4237</v>
      </c>
      <c r="L900" s="5">
        <v>27137</v>
      </c>
      <c r="M900" s="5">
        <v>22900</v>
      </c>
      <c r="N900" s="5">
        <v>36300</v>
      </c>
      <c r="O900" t="s">
        <v>2583</v>
      </c>
      <c r="P900" s="5">
        <v>2500</v>
      </c>
      <c r="Q900" t="str">
        <f>IF(Table4[[#This Row],[Current Arrears + Debit]]&lt;=5000,"Less_than_5000","Greater_than_5000")</f>
        <v>Less_than_5000</v>
      </c>
      <c r="R900" t="str">
        <f>IF(Table4[[#This Row],[Full Balance]]=Table4[[#This Row],[Current Arrears + Debit]],"OC","Active")</f>
        <v>Active</v>
      </c>
    </row>
    <row r="901" spans="1:18" x14ac:dyDescent="0.3">
      <c r="A901" t="s">
        <v>6567</v>
      </c>
      <c r="B901" t="s">
        <v>5878</v>
      </c>
      <c r="C901" t="s">
        <v>6568</v>
      </c>
      <c r="D901" t="s">
        <v>6569</v>
      </c>
      <c r="E901" t="s">
        <v>30</v>
      </c>
      <c r="F901" t="s">
        <v>3930</v>
      </c>
      <c r="G901" s="5">
        <v>30000</v>
      </c>
      <c r="H901" s="5">
        <v>2438</v>
      </c>
      <c r="I901" s="5">
        <v>39000</v>
      </c>
      <c r="J901">
        <v>-0.25</v>
      </c>
      <c r="K901">
        <v>-620</v>
      </c>
      <c r="L901" s="5">
        <v>24380</v>
      </c>
      <c r="M901" s="5">
        <v>25000</v>
      </c>
      <c r="N901" s="5">
        <v>14000</v>
      </c>
      <c r="O901" t="s">
        <v>839</v>
      </c>
      <c r="P901" s="5">
        <v>1100</v>
      </c>
      <c r="Q901" t="str">
        <f>IF(Table4[[#This Row],[Current Arrears + Debit]]&lt;=5000,"Less_than_5000","Greater_than_5000")</f>
        <v>Less_than_5000</v>
      </c>
      <c r="R901" t="str">
        <f>IF(Table4[[#This Row],[Full Balance]]=Table4[[#This Row],[Current Arrears + Debit]],"OC","Active")</f>
        <v>Active</v>
      </c>
    </row>
    <row r="902" spans="1:18" x14ac:dyDescent="0.3">
      <c r="A902" t="s">
        <v>6570</v>
      </c>
      <c r="B902" t="s">
        <v>5878</v>
      </c>
      <c r="C902" t="s">
        <v>6571</v>
      </c>
      <c r="D902" t="s">
        <v>6572</v>
      </c>
      <c r="E902" t="s">
        <v>30</v>
      </c>
      <c r="F902" t="s">
        <v>3930</v>
      </c>
      <c r="G902" s="5">
        <v>25000</v>
      </c>
      <c r="H902" s="5">
        <v>2063</v>
      </c>
      <c r="I902" s="5">
        <v>33000</v>
      </c>
      <c r="J902">
        <v>2.87</v>
      </c>
      <c r="K902" s="5">
        <v>5930</v>
      </c>
      <c r="L902" s="5">
        <v>20630</v>
      </c>
      <c r="M902" s="5">
        <v>14700</v>
      </c>
      <c r="N902" s="5">
        <v>18300</v>
      </c>
      <c r="O902" t="s">
        <v>283</v>
      </c>
      <c r="P902" s="5">
        <v>2100</v>
      </c>
      <c r="Q902" t="str">
        <f>IF(Table4[[#This Row],[Current Arrears + Debit]]&lt;=5000,"Less_than_5000","Greater_than_5000")</f>
        <v>Greater_than_5000</v>
      </c>
      <c r="R902" t="str">
        <f>IF(Table4[[#This Row],[Full Balance]]=Table4[[#This Row],[Current Arrears + Debit]],"OC","Active")</f>
        <v>Active</v>
      </c>
    </row>
    <row r="903" spans="1:18" x14ac:dyDescent="0.3">
      <c r="A903" t="s">
        <v>6573</v>
      </c>
      <c r="B903" t="s">
        <v>6574</v>
      </c>
      <c r="C903" t="s">
        <v>6575</v>
      </c>
      <c r="D903" t="s">
        <v>6576</v>
      </c>
      <c r="E903" t="s">
        <v>10</v>
      </c>
      <c r="F903" t="s">
        <v>2152</v>
      </c>
      <c r="G903" s="5">
        <v>25000</v>
      </c>
      <c r="H903" s="5">
        <v>2063</v>
      </c>
      <c r="I903" s="5">
        <v>33000</v>
      </c>
      <c r="J903">
        <v>-1.36</v>
      </c>
      <c r="K903" s="5">
        <v>-2807</v>
      </c>
      <c r="L903" s="5">
        <v>22693</v>
      </c>
      <c r="M903" s="5">
        <v>25500</v>
      </c>
      <c r="N903" s="5">
        <v>7500</v>
      </c>
      <c r="O903" t="s">
        <v>977</v>
      </c>
      <c r="P903" s="5">
        <v>2000</v>
      </c>
      <c r="Q903" t="str">
        <f>IF(Table4[[#This Row],[Current Arrears + Debit]]&lt;=5000,"Less_than_5000","Greater_than_5000")</f>
        <v>Less_than_5000</v>
      </c>
      <c r="R903" t="str">
        <f>IF(Table4[[#This Row],[Full Balance]]=Table4[[#This Row],[Current Arrears + Debit]],"OC","Active")</f>
        <v>Active</v>
      </c>
    </row>
    <row r="904" spans="1:18" x14ac:dyDescent="0.3">
      <c r="A904" t="s">
        <v>6577</v>
      </c>
      <c r="B904" t="s">
        <v>6578</v>
      </c>
      <c r="C904" t="s">
        <v>6579</v>
      </c>
      <c r="D904" t="s">
        <v>6580</v>
      </c>
      <c r="E904" t="s">
        <v>9</v>
      </c>
      <c r="F904" t="s">
        <v>2152</v>
      </c>
      <c r="G904" s="5">
        <v>25000</v>
      </c>
      <c r="H904" s="5">
        <v>2063</v>
      </c>
      <c r="I904" s="5">
        <v>33000</v>
      </c>
      <c r="J904">
        <v>1.45</v>
      </c>
      <c r="K904" s="5">
        <v>2993</v>
      </c>
      <c r="L904" s="5">
        <v>22693</v>
      </c>
      <c r="M904" s="5">
        <v>19700</v>
      </c>
      <c r="N904" s="5">
        <v>13300</v>
      </c>
      <c r="O904" t="s">
        <v>2065</v>
      </c>
      <c r="P904" s="5">
        <v>5000</v>
      </c>
      <c r="Q904" t="str">
        <f>IF(Table4[[#This Row],[Current Arrears + Debit]]&lt;=5000,"Less_than_5000","Greater_than_5000")</f>
        <v>Less_than_5000</v>
      </c>
      <c r="R904" t="str">
        <f>IF(Table4[[#This Row],[Full Balance]]=Table4[[#This Row],[Current Arrears + Debit]],"OC","Active")</f>
        <v>Active</v>
      </c>
    </row>
    <row r="905" spans="1:18" x14ac:dyDescent="0.3">
      <c r="A905" t="s">
        <v>6581</v>
      </c>
      <c r="B905" t="s">
        <v>6578</v>
      </c>
      <c r="C905" t="s">
        <v>6582</v>
      </c>
      <c r="D905" t="s">
        <v>6583</v>
      </c>
      <c r="E905" t="s">
        <v>9</v>
      </c>
      <c r="F905" t="s">
        <v>2152</v>
      </c>
      <c r="G905" s="5">
        <v>25000</v>
      </c>
      <c r="H905" s="5">
        <v>2063</v>
      </c>
      <c r="I905" s="5">
        <v>33000</v>
      </c>
      <c r="J905">
        <v>-1.1200000000000001</v>
      </c>
      <c r="K905" s="5">
        <v>-2307</v>
      </c>
      <c r="L905" s="5">
        <v>22693</v>
      </c>
      <c r="M905" s="5">
        <v>25000</v>
      </c>
      <c r="N905" s="5">
        <v>8000</v>
      </c>
      <c r="O905" t="s">
        <v>2583</v>
      </c>
      <c r="P905" s="5">
        <v>2000</v>
      </c>
      <c r="Q905" t="str">
        <f>IF(Table4[[#This Row],[Current Arrears + Debit]]&lt;=5000,"Less_than_5000","Greater_than_5000")</f>
        <v>Less_than_5000</v>
      </c>
      <c r="R905" t="str">
        <f>IF(Table4[[#This Row],[Full Balance]]=Table4[[#This Row],[Current Arrears + Debit]],"OC","Active")</f>
        <v>Active</v>
      </c>
    </row>
    <row r="906" spans="1:18" x14ac:dyDescent="0.3">
      <c r="A906" t="s">
        <v>6584</v>
      </c>
      <c r="B906" t="s">
        <v>6578</v>
      </c>
      <c r="C906" t="s">
        <v>6585</v>
      </c>
      <c r="D906" t="s">
        <v>6586</v>
      </c>
      <c r="E906" t="s">
        <v>9</v>
      </c>
      <c r="F906" t="s">
        <v>2152</v>
      </c>
      <c r="G906" s="5">
        <v>25000</v>
      </c>
      <c r="H906" s="5">
        <v>2063</v>
      </c>
      <c r="I906" s="5">
        <v>33000</v>
      </c>
      <c r="J906">
        <v>-0.61</v>
      </c>
      <c r="K906" s="5">
        <v>-1257</v>
      </c>
      <c r="L906" s="5">
        <v>22693</v>
      </c>
      <c r="M906" s="5">
        <v>23950</v>
      </c>
      <c r="N906" s="5">
        <v>9050</v>
      </c>
      <c r="O906" t="s">
        <v>283</v>
      </c>
      <c r="P906" s="5">
        <v>2000</v>
      </c>
      <c r="Q906" t="str">
        <f>IF(Table4[[#This Row],[Current Arrears + Debit]]&lt;=5000,"Less_than_5000","Greater_than_5000")</f>
        <v>Less_than_5000</v>
      </c>
      <c r="R906" t="str">
        <f>IF(Table4[[#This Row],[Full Balance]]=Table4[[#This Row],[Current Arrears + Debit]],"OC","Active")</f>
        <v>Active</v>
      </c>
    </row>
    <row r="907" spans="1:18" x14ac:dyDescent="0.3">
      <c r="A907" t="s">
        <v>6587</v>
      </c>
      <c r="B907" t="s">
        <v>6578</v>
      </c>
      <c r="C907" t="s">
        <v>6588</v>
      </c>
      <c r="D907" t="s">
        <v>6589</v>
      </c>
      <c r="E907" t="s">
        <v>9</v>
      </c>
      <c r="F907" t="s">
        <v>2152</v>
      </c>
      <c r="G907" s="5">
        <v>25000</v>
      </c>
      <c r="H907" s="5">
        <v>2063</v>
      </c>
      <c r="I907" s="5">
        <v>33000</v>
      </c>
      <c r="J907">
        <v>2.0299999999999998</v>
      </c>
      <c r="K907" s="5">
        <v>4193</v>
      </c>
      <c r="L907" s="5">
        <v>22693</v>
      </c>
      <c r="M907" s="5">
        <v>18500</v>
      </c>
      <c r="N907" s="5">
        <v>14500</v>
      </c>
      <c r="O907" t="s">
        <v>283</v>
      </c>
      <c r="P907" s="5">
        <v>5000</v>
      </c>
      <c r="Q907" t="str">
        <f>IF(Table4[[#This Row],[Current Arrears + Debit]]&lt;=5000,"Less_than_5000","Greater_than_5000")</f>
        <v>Less_than_5000</v>
      </c>
      <c r="R907" t="str">
        <f>IF(Table4[[#This Row],[Full Balance]]=Table4[[#This Row],[Current Arrears + Debit]],"OC","Active")</f>
        <v>Active</v>
      </c>
    </row>
    <row r="908" spans="1:18" x14ac:dyDescent="0.3">
      <c r="A908" t="s">
        <v>6590</v>
      </c>
      <c r="B908" t="s">
        <v>6578</v>
      </c>
      <c r="C908" t="s">
        <v>6591</v>
      </c>
      <c r="D908" t="s">
        <v>6592</v>
      </c>
      <c r="E908" t="s">
        <v>9</v>
      </c>
      <c r="F908" t="s">
        <v>2152</v>
      </c>
      <c r="G908" s="5">
        <v>25000</v>
      </c>
      <c r="H908" s="5">
        <v>2063</v>
      </c>
      <c r="I908" s="5">
        <v>33000</v>
      </c>
      <c r="J908">
        <v>-1.22</v>
      </c>
      <c r="K908" s="5">
        <v>-2507</v>
      </c>
      <c r="L908" s="5">
        <v>22693</v>
      </c>
      <c r="M908" s="5">
        <v>25200</v>
      </c>
      <c r="N908" s="5">
        <v>7800</v>
      </c>
      <c r="O908" t="s">
        <v>283</v>
      </c>
      <c r="P908" s="5">
        <v>2100</v>
      </c>
      <c r="Q908" t="str">
        <f>IF(Table4[[#This Row],[Current Arrears + Debit]]&lt;=5000,"Less_than_5000","Greater_than_5000")</f>
        <v>Less_than_5000</v>
      </c>
      <c r="R908" t="str">
        <f>IF(Table4[[#This Row],[Full Balance]]=Table4[[#This Row],[Current Arrears + Debit]],"OC","Active")</f>
        <v>Active</v>
      </c>
    </row>
    <row r="909" spans="1:18" x14ac:dyDescent="0.3">
      <c r="A909" t="s">
        <v>6593</v>
      </c>
      <c r="B909" t="s">
        <v>6449</v>
      </c>
      <c r="C909" t="s">
        <v>6594</v>
      </c>
      <c r="D909" t="s">
        <v>6595</v>
      </c>
      <c r="E909" t="s">
        <v>21</v>
      </c>
      <c r="F909" t="s">
        <v>3349</v>
      </c>
      <c r="G909" s="5">
        <v>35000</v>
      </c>
      <c r="H909" s="5">
        <v>2450</v>
      </c>
      <c r="I909" s="5">
        <v>49000</v>
      </c>
      <c r="J909">
        <v>-0.2</v>
      </c>
      <c r="K909">
        <v>-500</v>
      </c>
      <c r="L909" s="5">
        <v>26950</v>
      </c>
      <c r="M909" s="5">
        <v>27450</v>
      </c>
      <c r="N909" s="5">
        <v>21550</v>
      </c>
      <c r="O909" t="s">
        <v>977</v>
      </c>
      <c r="P909" s="5">
        <v>2500</v>
      </c>
      <c r="Q909" t="str">
        <f>IF(Table4[[#This Row],[Current Arrears + Debit]]&lt;=5000,"Less_than_5000","Greater_than_5000")</f>
        <v>Less_than_5000</v>
      </c>
      <c r="R909" t="str">
        <f>IF(Table4[[#This Row],[Full Balance]]=Table4[[#This Row],[Current Arrears + Debit]],"OC","Active")</f>
        <v>Active</v>
      </c>
    </row>
    <row r="910" spans="1:18" x14ac:dyDescent="0.3">
      <c r="A910" t="s">
        <v>6596</v>
      </c>
      <c r="B910" t="s">
        <v>6272</v>
      </c>
      <c r="C910" t="s">
        <v>6597</v>
      </c>
      <c r="D910" t="s">
        <v>6598</v>
      </c>
      <c r="E910" t="s">
        <v>21</v>
      </c>
      <c r="F910" t="s">
        <v>3349</v>
      </c>
      <c r="G910" s="5">
        <v>20000</v>
      </c>
      <c r="H910" s="5">
        <v>1625</v>
      </c>
      <c r="I910" s="5">
        <v>26000</v>
      </c>
      <c r="J910">
        <v>-0.17</v>
      </c>
      <c r="K910">
        <v>-275</v>
      </c>
      <c r="L910" s="5">
        <v>17875</v>
      </c>
      <c r="M910" s="5">
        <v>18150</v>
      </c>
      <c r="N910" s="5">
        <v>7850</v>
      </c>
      <c r="O910" t="s">
        <v>866</v>
      </c>
      <c r="P910" s="5">
        <v>1650</v>
      </c>
      <c r="Q910" t="str">
        <f>IF(Table4[[#This Row],[Current Arrears + Debit]]&lt;=5000,"Less_than_5000","Greater_than_5000")</f>
        <v>Less_than_5000</v>
      </c>
      <c r="R910" t="str">
        <f>IF(Table4[[#This Row],[Full Balance]]=Table4[[#This Row],[Current Arrears + Debit]],"OC","Active")</f>
        <v>Active</v>
      </c>
    </row>
    <row r="911" spans="1:18" x14ac:dyDescent="0.3">
      <c r="A911" t="s">
        <v>6599</v>
      </c>
      <c r="B911" t="s">
        <v>5870</v>
      </c>
      <c r="C911" t="s">
        <v>6600</v>
      </c>
      <c r="D911" t="s">
        <v>6601</v>
      </c>
      <c r="E911" t="s">
        <v>26</v>
      </c>
      <c r="F911" t="s">
        <v>3349</v>
      </c>
      <c r="G911" s="5">
        <v>30000</v>
      </c>
      <c r="H911" s="5">
        <v>2100</v>
      </c>
      <c r="I911" s="5">
        <v>42000</v>
      </c>
      <c r="J911">
        <v>2</v>
      </c>
      <c r="K911" s="5">
        <v>4200</v>
      </c>
      <c r="L911" s="5">
        <v>23100</v>
      </c>
      <c r="M911" s="5">
        <v>18900</v>
      </c>
      <c r="N911" s="5">
        <v>23100</v>
      </c>
      <c r="O911" t="s">
        <v>4784</v>
      </c>
      <c r="P911" s="5">
        <v>2100</v>
      </c>
      <c r="Q911" t="str">
        <f>IF(Table4[[#This Row],[Current Arrears + Debit]]&lt;=5000,"Less_than_5000","Greater_than_5000")</f>
        <v>Less_than_5000</v>
      </c>
      <c r="R911" t="str">
        <f>IF(Table4[[#This Row],[Full Balance]]=Table4[[#This Row],[Current Arrears + Debit]],"OC","Active")</f>
        <v>Active</v>
      </c>
    </row>
    <row r="912" spans="1:18" x14ac:dyDescent="0.3">
      <c r="A912" t="s">
        <v>6602</v>
      </c>
      <c r="B912" t="s">
        <v>6449</v>
      </c>
      <c r="C912" t="s">
        <v>6603</v>
      </c>
      <c r="D912" t="s">
        <v>6604</v>
      </c>
      <c r="E912" t="s">
        <v>21</v>
      </c>
      <c r="F912" t="s">
        <v>1069</v>
      </c>
      <c r="G912" s="5">
        <v>30000</v>
      </c>
      <c r="H912" s="5">
        <v>2100</v>
      </c>
      <c r="I912" s="5">
        <v>42000</v>
      </c>
      <c r="J912">
        <v>0</v>
      </c>
      <c r="K912">
        <v>0</v>
      </c>
      <c r="L912" s="5">
        <v>23100</v>
      </c>
      <c r="M912" s="5">
        <v>23100</v>
      </c>
      <c r="N912" s="5">
        <v>18900</v>
      </c>
      <c r="O912" t="s">
        <v>977</v>
      </c>
      <c r="P912" s="5">
        <v>2100</v>
      </c>
      <c r="Q912" t="str">
        <f>IF(Table4[[#This Row],[Current Arrears + Debit]]&lt;=5000,"Less_than_5000","Greater_than_5000")</f>
        <v>Less_than_5000</v>
      </c>
      <c r="R912" t="str">
        <f>IF(Table4[[#This Row],[Full Balance]]=Table4[[#This Row],[Current Arrears + Debit]],"OC","Active")</f>
        <v>Active</v>
      </c>
    </row>
    <row r="913" spans="1:18" x14ac:dyDescent="0.3">
      <c r="A913" t="s">
        <v>6605</v>
      </c>
      <c r="B913" t="s">
        <v>4293</v>
      </c>
      <c r="C913" t="s">
        <v>6606</v>
      </c>
      <c r="D913" t="s">
        <v>6607</v>
      </c>
      <c r="E913" t="s">
        <v>21</v>
      </c>
      <c r="F913" t="s">
        <v>2364</v>
      </c>
      <c r="G913" s="5">
        <v>25000</v>
      </c>
      <c r="H913" s="5">
        <v>1750</v>
      </c>
      <c r="I913" s="5">
        <v>35000</v>
      </c>
      <c r="J913">
        <v>1.71</v>
      </c>
      <c r="K913" s="5">
        <v>3000</v>
      </c>
      <c r="L913" s="5">
        <v>19250</v>
      </c>
      <c r="M913" s="5">
        <v>16250</v>
      </c>
      <c r="N913" s="5">
        <v>18750</v>
      </c>
      <c r="O913" t="s">
        <v>283</v>
      </c>
      <c r="P913" s="5">
        <v>1750</v>
      </c>
      <c r="Q913" t="str">
        <f>IF(Table4[[#This Row],[Current Arrears + Debit]]&lt;=5000,"Less_than_5000","Greater_than_5000")</f>
        <v>Less_than_5000</v>
      </c>
      <c r="R913" t="str">
        <f>IF(Table4[[#This Row],[Full Balance]]=Table4[[#This Row],[Current Arrears + Debit]],"OC","Active")</f>
        <v>Active</v>
      </c>
    </row>
    <row r="914" spans="1:18" x14ac:dyDescent="0.3">
      <c r="A914" t="s">
        <v>6608</v>
      </c>
      <c r="B914" t="s">
        <v>1369</v>
      </c>
      <c r="C914" t="s">
        <v>6609</v>
      </c>
      <c r="D914" t="s">
        <v>6610</v>
      </c>
      <c r="E914" t="s">
        <v>20</v>
      </c>
      <c r="F914" t="s">
        <v>2364</v>
      </c>
      <c r="G914" s="5">
        <v>30000</v>
      </c>
      <c r="H914" s="5">
        <v>2100</v>
      </c>
      <c r="I914" s="5">
        <v>42000</v>
      </c>
      <c r="J914">
        <v>0</v>
      </c>
      <c r="K914">
        <v>0</v>
      </c>
      <c r="L914" s="5">
        <v>23100</v>
      </c>
      <c r="M914" s="5">
        <v>23100</v>
      </c>
      <c r="N914" s="5">
        <v>18900</v>
      </c>
      <c r="O914" t="s">
        <v>2583</v>
      </c>
      <c r="P914" s="5">
        <v>2100</v>
      </c>
      <c r="Q914" t="str">
        <f>IF(Table4[[#This Row],[Current Arrears + Debit]]&lt;=5000,"Less_than_5000","Greater_than_5000")</f>
        <v>Less_than_5000</v>
      </c>
      <c r="R914" t="str">
        <f>IF(Table4[[#This Row],[Full Balance]]=Table4[[#This Row],[Current Arrears + Debit]],"OC","Active")</f>
        <v>Active</v>
      </c>
    </row>
    <row r="915" spans="1:18" x14ac:dyDescent="0.3">
      <c r="A915" t="s">
        <v>6611</v>
      </c>
      <c r="B915" t="s">
        <v>5766</v>
      </c>
      <c r="C915" t="s">
        <v>6612</v>
      </c>
      <c r="D915" t="s">
        <v>6613</v>
      </c>
      <c r="E915" t="s">
        <v>20</v>
      </c>
      <c r="F915" t="s">
        <v>2364</v>
      </c>
      <c r="G915" s="5">
        <v>40000</v>
      </c>
      <c r="H915" s="5">
        <v>2800</v>
      </c>
      <c r="I915" s="5">
        <v>56000</v>
      </c>
      <c r="J915">
        <v>1.75</v>
      </c>
      <c r="K915" s="5">
        <v>4900</v>
      </c>
      <c r="L915" s="5">
        <v>30800</v>
      </c>
      <c r="M915" s="5">
        <v>25900</v>
      </c>
      <c r="N915" s="5">
        <v>30100</v>
      </c>
      <c r="O915" t="s">
        <v>2583</v>
      </c>
      <c r="P915">
        <v>500</v>
      </c>
      <c r="Q915" t="str">
        <f>IF(Table4[[#This Row],[Current Arrears + Debit]]&lt;=5000,"Less_than_5000","Greater_than_5000")</f>
        <v>Less_than_5000</v>
      </c>
      <c r="R915" t="str">
        <f>IF(Table4[[#This Row],[Full Balance]]=Table4[[#This Row],[Current Arrears + Debit]],"OC","Active")</f>
        <v>Active</v>
      </c>
    </row>
    <row r="916" spans="1:18" x14ac:dyDescent="0.3">
      <c r="A916" t="s">
        <v>6614</v>
      </c>
      <c r="B916" t="s">
        <v>3545</v>
      </c>
      <c r="C916" t="s">
        <v>6615</v>
      </c>
      <c r="D916" t="s">
        <v>6616</v>
      </c>
      <c r="E916" t="s">
        <v>21</v>
      </c>
      <c r="F916" t="s">
        <v>2364</v>
      </c>
      <c r="G916" s="5">
        <v>30000</v>
      </c>
      <c r="H916" s="5">
        <v>2100</v>
      </c>
      <c r="I916" s="5">
        <v>42000</v>
      </c>
      <c r="J916">
        <v>0</v>
      </c>
      <c r="K916">
        <v>0</v>
      </c>
      <c r="L916" s="5">
        <v>23100</v>
      </c>
      <c r="M916" s="5">
        <v>23100</v>
      </c>
      <c r="N916" s="5">
        <v>18900</v>
      </c>
      <c r="O916" t="s">
        <v>1142</v>
      </c>
      <c r="P916" s="5">
        <v>2100</v>
      </c>
      <c r="Q916" t="str">
        <f>IF(Table4[[#This Row],[Current Arrears + Debit]]&lt;=5000,"Less_than_5000","Greater_than_5000")</f>
        <v>Less_than_5000</v>
      </c>
      <c r="R916" t="str">
        <f>IF(Table4[[#This Row],[Full Balance]]=Table4[[#This Row],[Current Arrears + Debit]],"OC","Active")</f>
        <v>Active</v>
      </c>
    </row>
    <row r="917" spans="1:18" x14ac:dyDescent="0.3">
      <c r="A917" t="s">
        <v>6617</v>
      </c>
      <c r="B917" t="s">
        <v>3545</v>
      </c>
      <c r="C917" t="s">
        <v>6618</v>
      </c>
      <c r="D917" t="s">
        <v>6619</v>
      </c>
      <c r="E917" t="s">
        <v>21</v>
      </c>
      <c r="F917" t="s">
        <v>2364</v>
      </c>
      <c r="G917" s="5">
        <v>30000</v>
      </c>
      <c r="H917" s="5">
        <v>2100</v>
      </c>
      <c r="I917" s="5">
        <v>42000</v>
      </c>
      <c r="J917">
        <v>0</v>
      </c>
      <c r="K917">
        <v>0</v>
      </c>
      <c r="L917" s="5">
        <v>23100</v>
      </c>
      <c r="M917" s="5">
        <v>23100</v>
      </c>
      <c r="N917" s="5">
        <v>18900</v>
      </c>
      <c r="O917" t="s">
        <v>1142</v>
      </c>
      <c r="P917" s="5">
        <v>2100</v>
      </c>
      <c r="Q917" t="str">
        <f>IF(Table4[[#This Row],[Current Arrears + Debit]]&lt;=5000,"Less_than_5000","Greater_than_5000")</f>
        <v>Less_than_5000</v>
      </c>
      <c r="R917" t="str">
        <f>IF(Table4[[#This Row],[Full Balance]]=Table4[[#This Row],[Current Arrears + Debit]],"OC","Active")</f>
        <v>Active</v>
      </c>
    </row>
    <row r="918" spans="1:18" x14ac:dyDescent="0.3">
      <c r="A918" t="s">
        <v>6620</v>
      </c>
      <c r="B918" t="s">
        <v>3545</v>
      </c>
      <c r="C918" t="s">
        <v>6621</v>
      </c>
      <c r="D918" t="s">
        <v>6622</v>
      </c>
      <c r="E918" t="s">
        <v>21</v>
      </c>
      <c r="F918" t="s">
        <v>2364</v>
      </c>
      <c r="G918" s="5">
        <v>30000</v>
      </c>
      <c r="H918" s="5">
        <v>2100</v>
      </c>
      <c r="I918" s="5">
        <v>42000</v>
      </c>
      <c r="J918">
        <v>2.0499999999999998</v>
      </c>
      <c r="K918" s="5">
        <v>4300</v>
      </c>
      <c r="L918" s="5">
        <v>23100</v>
      </c>
      <c r="M918" s="5">
        <v>18800</v>
      </c>
      <c r="N918" s="5">
        <v>23200</v>
      </c>
      <c r="O918" t="s">
        <v>283</v>
      </c>
      <c r="P918" s="5">
        <v>1000</v>
      </c>
      <c r="Q918" t="str">
        <f>IF(Table4[[#This Row],[Current Arrears + Debit]]&lt;=5000,"Less_than_5000","Greater_than_5000")</f>
        <v>Less_than_5000</v>
      </c>
      <c r="R918" t="str">
        <f>IF(Table4[[#This Row],[Full Balance]]=Table4[[#This Row],[Current Arrears + Debit]],"OC","Active")</f>
        <v>Active</v>
      </c>
    </row>
    <row r="919" spans="1:18" x14ac:dyDescent="0.3">
      <c r="A919" t="s">
        <v>6623</v>
      </c>
      <c r="B919" t="s">
        <v>5431</v>
      </c>
      <c r="C919" t="s">
        <v>6624</v>
      </c>
      <c r="D919" t="s">
        <v>6625</v>
      </c>
      <c r="E919" t="s">
        <v>26</v>
      </c>
      <c r="F919" t="s">
        <v>2364</v>
      </c>
      <c r="G919" s="5">
        <v>35000</v>
      </c>
      <c r="H919" s="5">
        <v>2450</v>
      </c>
      <c r="I919" s="5">
        <v>49000</v>
      </c>
      <c r="J919">
        <v>-0.22</v>
      </c>
      <c r="K919">
        <v>-550</v>
      </c>
      <c r="L919" s="5">
        <v>26950</v>
      </c>
      <c r="M919" s="5">
        <v>27500</v>
      </c>
      <c r="N919" s="5">
        <v>21500</v>
      </c>
      <c r="O919" t="s">
        <v>866</v>
      </c>
      <c r="P919" s="5">
        <v>2500</v>
      </c>
      <c r="Q919" t="str">
        <f>IF(Table4[[#This Row],[Current Arrears + Debit]]&lt;=5000,"Less_than_5000","Greater_than_5000")</f>
        <v>Less_than_5000</v>
      </c>
      <c r="R919" t="str">
        <f>IF(Table4[[#This Row],[Full Balance]]=Table4[[#This Row],[Current Arrears + Debit]],"OC","Active")</f>
        <v>Active</v>
      </c>
    </row>
    <row r="920" spans="1:18" x14ac:dyDescent="0.3">
      <c r="A920" t="s">
        <v>6626</v>
      </c>
      <c r="B920" t="s">
        <v>6627</v>
      </c>
      <c r="C920" t="s">
        <v>6628</v>
      </c>
      <c r="D920" t="s">
        <v>6629</v>
      </c>
      <c r="E920" t="s">
        <v>26</v>
      </c>
      <c r="F920" t="s">
        <v>2364</v>
      </c>
      <c r="G920" s="5">
        <v>35000</v>
      </c>
      <c r="H920" s="5">
        <v>2450</v>
      </c>
      <c r="I920" s="5">
        <v>49000</v>
      </c>
      <c r="J920">
        <v>-0.82</v>
      </c>
      <c r="K920" s="5">
        <v>-2000</v>
      </c>
      <c r="L920" s="5">
        <v>26950</v>
      </c>
      <c r="M920" s="5">
        <v>28950</v>
      </c>
      <c r="N920" s="5">
        <v>20050</v>
      </c>
      <c r="O920" t="s">
        <v>283</v>
      </c>
      <c r="P920" s="5">
        <v>2000</v>
      </c>
      <c r="Q920" t="str">
        <f>IF(Table4[[#This Row],[Current Arrears + Debit]]&lt;=5000,"Less_than_5000","Greater_than_5000")</f>
        <v>Less_than_5000</v>
      </c>
      <c r="R920" t="str">
        <f>IF(Table4[[#This Row],[Full Balance]]=Table4[[#This Row],[Current Arrears + Debit]],"OC","Active")</f>
        <v>Active</v>
      </c>
    </row>
    <row r="921" spans="1:18" x14ac:dyDescent="0.3">
      <c r="A921" t="s">
        <v>6630</v>
      </c>
      <c r="B921" t="s">
        <v>4740</v>
      </c>
      <c r="C921" t="s">
        <v>6631</v>
      </c>
      <c r="D921" t="s">
        <v>6632</v>
      </c>
      <c r="E921" t="s">
        <v>26</v>
      </c>
      <c r="F921" t="s">
        <v>2364</v>
      </c>
      <c r="G921" s="5">
        <v>30000</v>
      </c>
      <c r="H921" s="5">
        <v>2100</v>
      </c>
      <c r="I921" s="5">
        <v>42000</v>
      </c>
      <c r="J921">
        <v>1</v>
      </c>
      <c r="K921" s="5">
        <v>2100</v>
      </c>
      <c r="L921" s="5">
        <v>23100</v>
      </c>
      <c r="M921" s="5">
        <v>21000</v>
      </c>
      <c r="N921" s="5">
        <v>21000</v>
      </c>
      <c r="O921" t="s">
        <v>2320</v>
      </c>
      <c r="P921" s="5">
        <v>2100</v>
      </c>
      <c r="Q921" t="str">
        <f>IF(Table4[[#This Row],[Current Arrears + Debit]]&lt;=5000,"Less_than_5000","Greater_than_5000")</f>
        <v>Less_than_5000</v>
      </c>
      <c r="R921" t="str">
        <f>IF(Table4[[#This Row],[Full Balance]]=Table4[[#This Row],[Current Arrears + Debit]],"OC","Active")</f>
        <v>Active</v>
      </c>
    </row>
    <row r="922" spans="1:18" x14ac:dyDescent="0.3">
      <c r="A922" t="s">
        <v>6633</v>
      </c>
      <c r="B922" t="s">
        <v>6369</v>
      </c>
      <c r="C922" t="s">
        <v>6634</v>
      </c>
      <c r="D922" t="s">
        <v>6635</v>
      </c>
      <c r="E922" t="s">
        <v>10</v>
      </c>
      <c r="F922" t="s">
        <v>2364</v>
      </c>
      <c r="G922" s="5">
        <v>30000</v>
      </c>
      <c r="H922" s="5">
        <v>2100</v>
      </c>
      <c r="I922" s="5">
        <v>42000</v>
      </c>
      <c r="J922">
        <v>-1.02</v>
      </c>
      <c r="K922" s="5">
        <v>-2150</v>
      </c>
      <c r="L922" s="5">
        <v>23100</v>
      </c>
      <c r="M922" s="5">
        <v>25250</v>
      </c>
      <c r="N922" s="5">
        <v>16750</v>
      </c>
      <c r="O922" t="s">
        <v>283</v>
      </c>
      <c r="P922" s="5">
        <v>2100</v>
      </c>
      <c r="Q922" t="str">
        <f>IF(Table4[[#This Row],[Current Arrears + Debit]]&lt;=5000,"Less_than_5000","Greater_than_5000")</f>
        <v>Less_than_5000</v>
      </c>
      <c r="R922" t="str">
        <f>IF(Table4[[#This Row],[Full Balance]]=Table4[[#This Row],[Current Arrears + Debit]],"OC","Active")</f>
        <v>Active</v>
      </c>
    </row>
    <row r="923" spans="1:18" x14ac:dyDescent="0.3">
      <c r="A923" t="s">
        <v>6636</v>
      </c>
      <c r="B923" t="s">
        <v>4022</v>
      </c>
      <c r="C923" t="s">
        <v>6637</v>
      </c>
      <c r="D923" t="s">
        <v>6638</v>
      </c>
      <c r="E923" t="s">
        <v>10</v>
      </c>
      <c r="F923" t="s">
        <v>1069</v>
      </c>
      <c r="G923" s="5">
        <v>25000</v>
      </c>
      <c r="H923" s="5">
        <v>2063</v>
      </c>
      <c r="I923" s="5">
        <v>33000</v>
      </c>
      <c r="J923">
        <v>-0.03</v>
      </c>
      <c r="K923">
        <v>-57</v>
      </c>
      <c r="L923" s="5">
        <v>22693</v>
      </c>
      <c r="M923" s="5">
        <v>22750</v>
      </c>
      <c r="N923" s="5">
        <v>10250</v>
      </c>
      <c r="O923" t="s">
        <v>1142</v>
      </c>
      <c r="P923" s="5">
        <v>2100</v>
      </c>
      <c r="Q923" t="str">
        <f>IF(Table4[[#This Row],[Current Arrears + Debit]]&lt;=5000,"Less_than_5000","Greater_than_5000")</f>
        <v>Less_than_5000</v>
      </c>
      <c r="R923" t="str">
        <f>IF(Table4[[#This Row],[Full Balance]]=Table4[[#This Row],[Current Arrears + Debit]],"OC","Active")</f>
        <v>Active</v>
      </c>
    </row>
    <row r="924" spans="1:18" x14ac:dyDescent="0.3">
      <c r="A924" t="s">
        <v>6639</v>
      </c>
      <c r="B924" t="s">
        <v>4022</v>
      </c>
      <c r="C924" t="s">
        <v>6640</v>
      </c>
      <c r="D924" t="s">
        <v>6641</v>
      </c>
      <c r="E924" t="s">
        <v>10</v>
      </c>
      <c r="F924" t="s">
        <v>1069</v>
      </c>
      <c r="G924" s="5">
        <v>25000</v>
      </c>
      <c r="H924" s="5">
        <v>2063</v>
      </c>
      <c r="I924" s="5">
        <v>33000</v>
      </c>
      <c r="J924">
        <v>-1.17</v>
      </c>
      <c r="K924" s="5">
        <v>-2407</v>
      </c>
      <c r="L924" s="5">
        <v>22693</v>
      </c>
      <c r="M924" s="5">
        <v>25100</v>
      </c>
      <c r="N924" s="5">
        <v>7900</v>
      </c>
      <c r="O924" t="s">
        <v>4550</v>
      </c>
      <c r="P924" s="5">
        <v>2100</v>
      </c>
      <c r="Q924" t="str">
        <f>IF(Table4[[#This Row],[Current Arrears + Debit]]&lt;=5000,"Less_than_5000","Greater_than_5000")</f>
        <v>Less_than_5000</v>
      </c>
      <c r="R924" t="str">
        <f>IF(Table4[[#This Row],[Full Balance]]=Table4[[#This Row],[Current Arrears + Debit]],"OC","Active")</f>
        <v>Active</v>
      </c>
    </row>
    <row r="925" spans="1:18" x14ac:dyDescent="0.3">
      <c r="A925" t="s">
        <v>6642</v>
      </c>
      <c r="B925" t="s">
        <v>6643</v>
      </c>
      <c r="C925" t="s">
        <v>6644</v>
      </c>
      <c r="D925" t="s">
        <v>6645</v>
      </c>
      <c r="E925" t="s">
        <v>32</v>
      </c>
      <c r="F925" t="s">
        <v>3930</v>
      </c>
      <c r="G925" s="5">
        <v>25000</v>
      </c>
      <c r="H925" s="5">
        <v>1750</v>
      </c>
      <c r="I925" s="5">
        <v>35000</v>
      </c>
      <c r="J925">
        <v>-1</v>
      </c>
      <c r="K925" s="5">
        <v>-1750</v>
      </c>
      <c r="L925" s="5">
        <v>17500</v>
      </c>
      <c r="M925" s="5">
        <v>19250</v>
      </c>
      <c r="N925" s="5">
        <v>15750</v>
      </c>
      <c r="O925" t="s">
        <v>1142</v>
      </c>
      <c r="P925" s="5">
        <v>1750</v>
      </c>
      <c r="Q925" t="str">
        <f>IF(Table4[[#This Row],[Current Arrears + Debit]]&lt;=5000,"Less_than_5000","Greater_than_5000")</f>
        <v>Less_than_5000</v>
      </c>
      <c r="R925" t="str">
        <f>IF(Table4[[#This Row],[Full Balance]]=Table4[[#This Row],[Current Arrears + Debit]],"OC","Active")</f>
        <v>Active</v>
      </c>
    </row>
    <row r="926" spans="1:18" x14ac:dyDescent="0.3">
      <c r="A926" t="s">
        <v>6646</v>
      </c>
      <c r="B926" t="s">
        <v>6643</v>
      </c>
      <c r="C926" t="s">
        <v>6647</v>
      </c>
      <c r="D926" t="s">
        <v>6648</v>
      </c>
      <c r="E926" t="s">
        <v>32</v>
      </c>
      <c r="F926" t="s">
        <v>3930</v>
      </c>
      <c r="G926" s="5">
        <v>25000</v>
      </c>
      <c r="H926" s="5">
        <v>1750</v>
      </c>
      <c r="I926" s="5">
        <v>35000</v>
      </c>
      <c r="J926">
        <v>-1</v>
      </c>
      <c r="K926" s="5">
        <v>-1750</v>
      </c>
      <c r="L926" s="5">
        <v>17500</v>
      </c>
      <c r="M926" s="5">
        <v>19250</v>
      </c>
      <c r="N926" s="5">
        <v>15750</v>
      </c>
      <c r="O926" t="s">
        <v>2583</v>
      </c>
      <c r="P926" s="5">
        <v>1750</v>
      </c>
      <c r="Q926" t="str">
        <f>IF(Table4[[#This Row],[Current Arrears + Debit]]&lt;=5000,"Less_than_5000","Greater_than_5000")</f>
        <v>Less_than_5000</v>
      </c>
      <c r="R926" t="str">
        <f>IF(Table4[[#This Row],[Full Balance]]=Table4[[#This Row],[Current Arrears + Debit]],"OC","Active")</f>
        <v>Active</v>
      </c>
    </row>
    <row r="927" spans="1:18" x14ac:dyDescent="0.3">
      <c r="A927" t="s">
        <v>6649</v>
      </c>
      <c r="B927" t="s">
        <v>6643</v>
      </c>
      <c r="C927" t="s">
        <v>6650</v>
      </c>
      <c r="D927" t="s">
        <v>6651</v>
      </c>
      <c r="E927" t="s">
        <v>32</v>
      </c>
      <c r="F927" t="s">
        <v>3930</v>
      </c>
      <c r="G927" s="5">
        <v>25000</v>
      </c>
      <c r="H927" s="5">
        <v>1750</v>
      </c>
      <c r="I927" s="5">
        <v>35000</v>
      </c>
      <c r="J927">
        <v>-1.1399999999999999</v>
      </c>
      <c r="K927" s="5">
        <v>-2000</v>
      </c>
      <c r="L927" s="5">
        <v>17500</v>
      </c>
      <c r="M927" s="5">
        <v>19500</v>
      </c>
      <c r="N927" s="5">
        <v>15500</v>
      </c>
      <c r="O927" t="s">
        <v>2583</v>
      </c>
      <c r="P927" s="5">
        <v>2000</v>
      </c>
      <c r="Q927" t="str">
        <f>IF(Table4[[#This Row],[Current Arrears + Debit]]&lt;=5000,"Less_than_5000","Greater_than_5000")</f>
        <v>Less_than_5000</v>
      </c>
      <c r="R927" t="str">
        <f>IF(Table4[[#This Row],[Full Balance]]=Table4[[#This Row],[Current Arrears + Debit]],"OC","Active")</f>
        <v>Active</v>
      </c>
    </row>
    <row r="928" spans="1:18" x14ac:dyDescent="0.3">
      <c r="A928" t="s">
        <v>6652</v>
      </c>
      <c r="B928" t="s">
        <v>6107</v>
      </c>
      <c r="C928" t="s">
        <v>6653</v>
      </c>
      <c r="D928" t="s">
        <v>6654</v>
      </c>
      <c r="E928" t="s">
        <v>30</v>
      </c>
      <c r="F928" t="s">
        <v>1021</v>
      </c>
      <c r="G928" s="5">
        <v>30000</v>
      </c>
      <c r="H928" s="5">
        <v>2438</v>
      </c>
      <c r="I928" s="5">
        <v>39000</v>
      </c>
      <c r="J928">
        <v>2</v>
      </c>
      <c r="K928" s="5">
        <v>4880</v>
      </c>
      <c r="L928" s="5">
        <v>24380</v>
      </c>
      <c r="M928" s="5">
        <v>19500</v>
      </c>
      <c r="N928" s="5">
        <v>19500</v>
      </c>
      <c r="O928" t="s">
        <v>1737</v>
      </c>
      <c r="P928" s="5">
        <v>2000</v>
      </c>
      <c r="Q928" t="str">
        <f>IF(Table4[[#This Row],[Current Arrears + Debit]]&lt;=5000,"Less_than_5000","Greater_than_5000")</f>
        <v>Less_than_5000</v>
      </c>
      <c r="R928" t="str">
        <f>IF(Table4[[#This Row],[Full Balance]]=Table4[[#This Row],[Current Arrears + Debit]],"OC","Active")</f>
        <v>Active</v>
      </c>
    </row>
    <row r="929" spans="1:18" x14ac:dyDescent="0.3">
      <c r="A929" t="s">
        <v>6655</v>
      </c>
      <c r="B929" t="s">
        <v>5857</v>
      </c>
      <c r="C929" t="s">
        <v>6656</v>
      </c>
      <c r="D929" t="s">
        <v>6657</v>
      </c>
      <c r="E929" t="s">
        <v>30</v>
      </c>
      <c r="F929" t="s">
        <v>1021</v>
      </c>
      <c r="G929" s="5">
        <v>30000</v>
      </c>
      <c r="H929" s="5">
        <v>2100</v>
      </c>
      <c r="I929" s="5">
        <v>42000</v>
      </c>
      <c r="J929">
        <v>0</v>
      </c>
      <c r="K929">
        <v>0</v>
      </c>
      <c r="L929" s="5">
        <v>21000</v>
      </c>
      <c r="M929" s="5">
        <v>21000</v>
      </c>
      <c r="N929" s="5">
        <v>21000</v>
      </c>
      <c r="O929" t="s">
        <v>866</v>
      </c>
      <c r="P929" s="5">
        <v>2100</v>
      </c>
      <c r="Q929" t="str">
        <f>IF(Table4[[#This Row],[Current Arrears + Debit]]&lt;=5000,"Less_than_5000","Greater_than_5000")</f>
        <v>Less_than_5000</v>
      </c>
      <c r="R929" t="str">
        <f>IF(Table4[[#This Row],[Full Balance]]=Table4[[#This Row],[Current Arrears + Debit]],"OC","Active")</f>
        <v>Active</v>
      </c>
    </row>
    <row r="930" spans="1:18" x14ac:dyDescent="0.3">
      <c r="A930" t="s">
        <v>6658</v>
      </c>
      <c r="B930" t="s">
        <v>6659</v>
      </c>
      <c r="C930" t="s">
        <v>6660</v>
      </c>
      <c r="D930" t="s">
        <v>6661</v>
      </c>
      <c r="E930" t="s">
        <v>29</v>
      </c>
      <c r="F930" t="s">
        <v>1021</v>
      </c>
      <c r="G930" s="5">
        <v>25000</v>
      </c>
      <c r="H930" s="5">
        <v>1750</v>
      </c>
      <c r="I930" s="5">
        <v>35000</v>
      </c>
      <c r="J930">
        <v>-0.03</v>
      </c>
      <c r="K930">
        <v>-50</v>
      </c>
      <c r="L930" s="5">
        <v>17500</v>
      </c>
      <c r="M930" s="5">
        <v>17550</v>
      </c>
      <c r="N930" s="5">
        <v>17450</v>
      </c>
      <c r="O930" t="s">
        <v>866</v>
      </c>
      <c r="P930" s="5">
        <v>1750</v>
      </c>
      <c r="Q930" t="str">
        <f>IF(Table4[[#This Row],[Current Arrears + Debit]]&lt;=5000,"Less_than_5000","Greater_than_5000")</f>
        <v>Less_than_5000</v>
      </c>
      <c r="R930" t="str">
        <f>IF(Table4[[#This Row],[Full Balance]]=Table4[[#This Row],[Current Arrears + Debit]],"OC","Active")</f>
        <v>Active</v>
      </c>
    </row>
    <row r="931" spans="1:18" x14ac:dyDescent="0.3">
      <c r="A931" t="s">
        <v>6662</v>
      </c>
      <c r="B931" t="s">
        <v>6663</v>
      </c>
      <c r="C931" t="s">
        <v>6664</v>
      </c>
      <c r="D931" t="s">
        <v>6665</v>
      </c>
      <c r="E931" t="s">
        <v>29</v>
      </c>
      <c r="F931" t="s">
        <v>1021</v>
      </c>
      <c r="G931" s="5">
        <v>40000</v>
      </c>
      <c r="H931" s="5">
        <v>2467</v>
      </c>
      <c r="I931" s="5">
        <v>59200</v>
      </c>
      <c r="J931">
        <v>-0.13</v>
      </c>
      <c r="K931">
        <v>-330</v>
      </c>
      <c r="L931" s="5">
        <v>24670</v>
      </c>
      <c r="M931" s="5">
        <v>25000</v>
      </c>
      <c r="N931" s="5">
        <v>34200</v>
      </c>
      <c r="O931" t="s">
        <v>977</v>
      </c>
      <c r="P931" s="5">
        <v>2500</v>
      </c>
      <c r="Q931" t="str">
        <f>IF(Table4[[#This Row],[Current Arrears + Debit]]&lt;=5000,"Less_than_5000","Greater_than_5000")</f>
        <v>Less_than_5000</v>
      </c>
      <c r="R931" t="str">
        <f>IF(Table4[[#This Row],[Full Balance]]=Table4[[#This Row],[Current Arrears + Debit]],"OC","Active")</f>
        <v>Active</v>
      </c>
    </row>
    <row r="932" spans="1:18" x14ac:dyDescent="0.3">
      <c r="A932" t="s">
        <v>6666</v>
      </c>
      <c r="B932" t="s">
        <v>5688</v>
      </c>
      <c r="C932" t="s">
        <v>6667</v>
      </c>
      <c r="D932" t="s">
        <v>6668</v>
      </c>
      <c r="E932" t="s">
        <v>21</v>
      </c>
      <c r="F932" t="s">
        <v>3930</v>
      </c>
      <c r="G932" s="5">
        <v>25000</v>
      </c>
      <c r="H932" s="5">
        <v>1750</v>
      </c>
      <c r="I932" s="5">
        <v>35000</v>
      </c>
      <c r="J932">
        <v>1.29</v>
      </c>
      <c r="K932" s="5">
        <v>2250</v>
      </c>
      <c r="L932" s="5">
        <v>17500</v>
      </c>
      <c r="M932" s="5">
        <v>15250</v>
      </c>
      <c r="N932" s="5">
        <v>19750</v>
      </c>
      <c r="O932" t="s">
        <v>283</v>
      </c>
      <c r="P932" s="5">
        <v>1750</v>
      </c>
      <c r="Q932" t="str">
        <f>IF(Table4[[#This Row],[Current Arrears + Debit]]&lt;=5000,"Less_than_5000","Greater_than_5000")</f>
        <v>Less_than_5000</v>
      </c>
      <c r="R932" t="str">
        <f>IF(Table4[[#This Row],[Full Balance]]=Table4[[#This Row],[Current Arrears + Debit]],"OC","Active")</f>
        <v>Active</v>
      </c>
    </row>
    <row r="933" spans="1:18" x14ac:dyDescent="0.3">
      <c r="A933" t="s">
        <v>6669</v>
      </c>
      <c r="B933" t="s">
        <v>6670</v>
      </c>
      <c r="C933" t="s">
        <v>6671</v>
      </c>
      <c r="D933" t="s">
        <v>6672</v>
      </c>
      <c r="E933" t="s">
        <v>26</v>
      </c>
      <c r="F933" t="s">
        <v>1941</v>
      </c>
      <c r="G933" s="5">
        <v>30000</v>
      </c>
      <c r="H933" s="5">
        <v>2100</v>
      </c>
      <c r="I933" s="5">
        <v>42000</v>
      </c>
      <c r="J933">
        <v>0</v>
      </c>
      <c r="K933">
        <v>0</v>
      </c>
      <c r="L933" s="5">
        <v>21000</v>
      </c>
      <c r="M933" s="5">
        <v>21000</v>
      </c>
      <c r="N933" s="5">
        <v>21000</v>
      </c>
      <c r="O933" t="s">
        <v>866</v>
      </c>
      <c r="P933" s="5">
        <v>2100</v>
      </c>
      <c r="Q933" t="str">
        <f>IF(Table4[[#This Row],[Current Arrears + Debit]]&lt;=5000,"Less_than_5000","Greater_than_5000")</f>
        <v>Less_than_5000</v>
      </c>
      <c r="R933" t="str">
        <f>IF(Table4[[#This Row],[Full Balance]]=Table4[[#This Row],[Current Arrears + Debit]],"OC","Active")</f>
        <v>Active</v>
      </c>
    </row>
    <row r="934" spans="1:18" x14ac:dyDescent="0.3">
      <c r="A934" t="s">
        <v>6673</v>
      </c>
      <c r="B934" t="s">
        <v>6674</v>
      </c>
      <c r="C934" t="s">
        <v>6675</v>
      </c>
      <c r="D934" t="s">
        <v>6676</v>
      </c>
      <c r="E934" t="s">
        <v>30</v>
      </c>
      <c r="F934" t="s">
        <v>1021</v>
      </c>
      <c r="G934" s="5">
        <v>25000</v>
      </c>
      <c r="H934" s="5">
        <v>1750</v>
      </c>
      <c r="I934" s="5">
        <v>35000</v>
      </c>
      <c r="J934">
        <v>-1.29</v>
      </c>
      <c r="K934" s="5">
        <v>-2250</v>
      </c>
      <c r="L934" s="5">
        <v>17500</v>
      </c>
      <c r="M934" s="5">
        <v>19750</v>
      </c>
      <c r="N934" s="5">
        <v>15250</v>
      </c>
      <c r="O934" t="s">
        <v>977</v>
      </c>
      <c r="P934" s="5">
        <v>2000</v>
      </c>
      <c r="Q934" t="str">
        <f>IF(Table4[[#This Row],[Current Arrears + Debit]]&lt;=5000,"Less_than_5000","Greater_than_5000")</f>
        <v>Less_than_5000</v>
      </c>
      <c r="R934" t="str">
        <f>IF(Table4[[#This Row],[Full Balance]]=Table4[[#This Row],[Current Arrears + Debit]],"OC","Active")</f>
        <v>Active</v>
      </c>
    </row>
    <row r="935" spans="1:18" x14ac:dyDescent="0.3">
      <c r="A935" t="s">
        <v>6677</v>
      </c>
      <c r="B935" t="s">
        <v>6678</v>
      </c>
      <c r="C935" t="s">
        <v>6679</v>
      </c>
      <c r="D935" t="s">
        <v>6680</v>
      </c>
      <c r="E935" t="s">
        <v>18</v>
      </c>
      <c r="F935" t="s">
        <v>3912</v>
      </c>
      <c r="G935" s="5">
        <v>25000</v>
      </c>
      <c r="H935" s="5">
        <v>1750</v>
      </c>
      <c r="I935" s="5">
        <v>35000</v>
      </c>
      <c r="J935">
        <v>-1</v>
      </c>
      <c r="K935" s="5">
        <v>-1750</v>
      </c>
      <c r="L935" s="5">
        <v>17500</v>
      </c>
      <c r="M935" s="5">
        <v>19250</v>
      </c>
      <c r="N935" s="5">
        <v>15750</v>
      </c>
      <c r="O935" t="s">
        <v>2583</v>
      </c>
      <c r="P935" s="5">
        <v>3500</v>
      </c>
      <c r="Q935" t="str">
        <f>IF(Table4[[#This Row],[Current Arrears + Debit]]&lt;=5000,"Less_than_5000","Greater_than_5000")</f>
        <v>Less_than_5000</v>
      </c>
      <c r="R935" t="str">
        <f>IF(Table4[[#This Row],[Full Balance]]=Table4[[#This Row],[Current Arrears + Debit]],"OC","Active")</f>
        <v>Active</v>
      </c>
    </row>
    <row r="936" spans="1:18" x14ac:dyDescent="0.3">
      <c r="A936" t="s">
        <v>6681</v>
      </c>
      <c r="B936" t="s">
        <v>6678</v>
      </c>
      <c r="C936" t="s">
        <v>6682</v>
      </c>
      <c r="D936" t="s">
        <v>6683</v>
      </c>
      <c r="E936" t="s">
        <v>18</v>
      </c>
      <c r="F936" t="s">
        <v>3912</v>
      </c>
      <c r="G936" s="5">
        <v>30000</v>
      </c>
      <c r="H936" s="5">
        <v>2100</v>
      </c>
      <c r="I936" s="5">
        <v>42000</v>
      </c>
      <c r="J936">
        <v>-1.38</v>
      </c>
      <c r="K936" s="5">
        <v>-2900</v>
      </c>
      <c r="L936" s="5">
        <v>21000</v>
      </c>
      <c r="M936" s="5">
        <v>23900</v>
      </c>
      <c r="N936" s="5">
        <v>18100</v>
      </c>
      <c r="O936" t="s">
        <v>2583</v>
      </c>
      <c r="P936" s="5">
        <v>4400</v>
      </c>
      <c r="Q936" t="str">
        <f>IF(Table4[[#This Row],[Current Arrears + Debit]]&lt;=5000,"Less_than_5000","Greater_than_5000")</f>
        <v>Less_than_5000</v>
      </c>
      <c r="R936" t="str">
        <f>IF(Table4[[#This Row],[Full Balance]]=Table4[[#This Row],[Current Arrears + Debit]],"OC","Active")</f>
        <v>Active</v>
      </c>
    </row>
    <row r="937" spans="1:18" x14ac:dyDescent="0.3">
      <c r="A937" t="s">
        <v>6684</v>
      </c>
      <c r="B937" t="s">
        <v>6678</v>
      </c>
      <c r="C937" t="s">
        <v>6685</v>
      </c>
      <c r="D937" t="s">
        <v>6686</v>
      </c>
      <c r="E937" t="s">
        <v>18</v>
      </c>
      <c r="F937" t="s">
        <v>1941</v>
      </c>
      <c r="G937" s="5">
        <v>30000</v>
      </c>
      <c r="H937" s="5">
        <v>2100</v>
      </c>
      <c r="I937" s="5">
        <v>42000</v>
      </c>
      <c r="J937">
        <v>0</v>
      </c>
      <c r="K937">
        <v>0</v>
      </c>
      <c r="L937" s="5">
        <v>21000</v>
      </c>
      <c r="M937" s="5">
        <v>21000</v>
      </c>
      <c r="N937" s="5">
        <v>21000</v>
      </c>
      <c r="O937" t="s">
        <v>1142</v>
      </c>
      <c r="P937" s="5">
        <v>2100</v>
      </c>
      <c r="Q937" t="str">
        <f>IF(Table4[[#This Row],[Current Arrears + Debit]]&lt;=5000,"Less_than_5000","Greater_than_5000")</f>
        <v>Less_than_5000</v>
      </c>
      <c r="R937" t="str">
        <f>IF(Table4[[#This Row],[Full Balance]]=Table4[[#This Row],[Current Arrears + Debit]],"OC","Active")</f>
        <v>Active</v>
      </c>
    </row>
    <row r="938" spans="1:18" x14ac:dyDescent="0.3">
      <c r="A938" t="s">
        <v>6687</v>
      </c>
      <c r="B938" t="s">
        <v>6670</v>
      </c>
      <c r="C938" t="s">
        <v>6688</v>
      </c>
      <c r="D938" t="s">
        <v>6689</v>
      </c>
      <c r="E938" t="s">
        <v>26</v>
      </c>
      <c r="F938" t="s">
        <v>1941</v>
      </c>
      <c r="G938" s="5">
        <v>30000</v>
      </c>
      <c r="H938" s="5">
        <v>2100</v>
      </c>
      <c r="I938" s="5">
        <v>42000</v>
      </c>
      <c r="J938">
        <v>0</v>
      </c>
      <c r="K938">
        <v>0</v>
      </c>
      <c r="L938" s="5">
        <v>21000</v>
      </c>
      <c r="M938" s="5">
        <v>21000</v>
      </c>
      <c r="N938" s="5">
        <v>21000</v>
      </c>
      <c r="O938" t="s">
        <v>866</v>
      </c>
      <c r="P938" s="5">
        <v>2100</v>
      </c>
      <c r="Q938" t="str">
        <f>IF(Table4[[#This Row],[Current Arrears + Debit]]&lt;=5000,"Less_than_5000","Greater_than_5000")</f>
        <v>Less_than_5000</v>
      </c>
      <c r="R938" t="str">
        <f>IF(Table4[[#This Row],[Full Balance]]=Table4[[#This Row],[Current Arrears + Debit]],"OC","Active")</f>
        <v>Active</v>
      </c>
    </row>
    <row r="939" spans="1:18" x14ac:dyDescent="0.3">
      <c r="A939" t="s">
        <v>6690</v>
      </c>
      <c r="B939" t="s">
        <v>6670</v>
      </c>
      <c r="C939" t="s">
        <v>6691</v>
      </c>
      <c r="D939" t="s">
        <v>6692</v>
      </c>
      <c r="E939" t="s">
        <v>26</v>
      </c>
      <c r="F939" t="s">
        <v>1941</v>
      </c>
      <c r="G939" s="5">
        <v>30000</v>
      </c>
      <c r="H939" s="5">
        <v>2100</v>
      </c>
      <c r="I939" s="5">
        <v>42000</v>
      </c>
      <c r="J939">
        <v>0</v>
      </c>
      <c r="K939">
        <v>0</v>
      </c>
      <c r="L939" s="5">
        <v>21000</v>
      </c>
      <c r="M939" s="5">
        <v>21000</v>
      </c>
      <c r="N939" s="5">
        <v>21000</v>
      </c>
      <c r="O939" t="s">
        <v>866</v>
      </c>
      <c r="P939" s="5">
        <v>2100</v>
      </c>
      <c r="Q939" t="str">
        <f>IF(Table4[[#This Row],[Current Arrears + Debit]]&lt;=5000,"Less_than_5000","Greater_than_5000")</f>
        <v>Less_than_5000</v>
      </c>
      <c r="R939" t="str">
        <f>IF(Table4[[#This Row],[Full Balance]]=Table4[[#This Row],[Current Arrears + Debit]],"OC","Active")</f>
        <v>Active</v>
      </c>
    </row>
    <row r="940" spans="1:18" x14ac:dyDescent="0.3">
      <c r="A940" t="s">
        <v>6693</v>
      </c>
      <c r="B940" t="s">
        <v>6670</v>
      </c>
      <c r="C940" t="s">
        <v>6694</v>
      </c>
      <c r="D940" t="s">
        <v>6695</v>
      </c>
      <c r="E940" t="s">
        <v>26</v>
      </c>
      <c r="F940" t="s">
        <v>1941</v>
      </c>
      <c r="G940" s="5">
        <v>30000</v>
      </c>
      <c r="H940" s="5">
        <v>2100</v>
      </c>
      <c r="I940" s="5">
        <v>42000</v>
      </c>
      <c r="J940">
        <v>-0.05</v>
      </c>
      <c r="K940">
        <v>-100</v>
      </c>
      <c r="L940" s="5">
        <v>21000</v>
      </c>
      <c r="M940" s="5">
        <v>21100</v>
      </c>
      <c r="N940" s="5">
        <v>20900</v>
      </c>
      <c r="O940" t="s">
        <v>866</v>
      </c>
      <c r="P940" s="5">
        <v>2100</v>
      </c>
      <c r="Q940" t="str">
        <f>IF(Table4[[#This Row],[Current Arrears + Debit]]&lt;=5000,"Less_than_5000","Greater_than_5000")</f>
        <v>Less_than_5000</v>
      </c>
      <c r="R940" t="str">
        <f>IF(Table4[[#This Row],[Full Balance]]=Table4[[#This Row],[Current Arrears + Debit]],"OC","Active")</f>
        <v>Active</v>
      </c>
    </row>
    <row r="941" spans="1:18" x14ac:dyDescent="0.3">
      <c r="A941" t="s">
        <v>6696</v>
      </c>
      <c r="B941" t="s">
        <v>2977</v>
      </c>
      <c r="C941" t="s">
        <v>6697</v>
      </c>
      <c r="D941" t="s">
        <v>6698</v>
      </c>
      <c r="E941" t="s">
        <v>26</v>
      </c>
      <c r="F941" t="s">
        <v>1941</v>
      </c>
      <c r="G941" s="5">
        <v>25000</v>
      </c>
      <c r="H941" s="5">
        <v>1750</v>
      </c>
      <c r="I941" s="5">
        <v>35000</v>
      </c>
      <c r="J941">
        <v>1</v>
      </c>
      <c r="K941" s="5">
        <v>1750</v>
      </c>
      <c r="L941" s="5">
        <v>17500</v>
      </c>
      <c r="M941" s="5">
        <v>15750</v>
      </c>
      <c r="N941" s="5">
        <v>19250</v>
      </c>
      <c r="O941" t="s">
        <v>4550</v>
      </c>
      <c r="P941" s="5">
        <v>1750</v>
      </c>
      <c r="Q941" t="str">
        <f>IF(Table4[[#This Row],[Current Arrears + Debit]]&lt;=5000,"Less_than_5000","Greater_than_5000")</f>
        <v>Less_than_5000</v>
      </c>
      <c r="R941" t="str">
        <f>IF(Table4[[#This Row],[Full Balance]]=Table4[[#This Row],[Current Arrears + Debit]],"OC","Active")</f>
        <v>Active</v>
      </c>
    </row>
    <row r="942" spans="1:18" x14ac:dyDescent="0.3">
      <c r="A942" t="s">
        <v>6699</v>
      </c>
      <c r="B942" t="s">
        <v>2977</v>
      </c>
      <c r="C942" t="s">
        <v>6700</v>
      </c>
      <c r="D942" t="s">
        <v>6701</v>
      </c>
      <c r="E942" t="s">
        <v>26</v>
      </c>
      <c r="F942" t="s">
        <v>1941</v>
      </c>
      <c r="G942" s="5">
        <v>30000</v>
      </c>
      <c r="H942" s="5">
        <v>2100</v>
      </c>
      <c r="I942" s="5">
        <v>42000</v>
      </c>
      <c r="J942">
        <v>-0.05</v>
      </c>
      <c r="K942">
        <v>-100</v>
      </c>
      <c r="L942" s="5">
        <v>21000</v>
      </c>
      <c r="M942" s="5">
        <v>21100</v>
      </c>
      <c r="N942" s="5">
        <v>20900</v>
      </c>
      <c r="O942" t="s">
        <v>4550</v>
      </c>
      <c r="P942">
        <v>100</v>
      </c>
      <c r="Q942" t="str">
        <f>IF(Table4[[#This Row],[Current Arrears + Debit]]&lt;=5000,"Less_than_5000","Greater_than_5000")</f>
        <v>Less_than_5000</v>
      </c>
      <c r="R942" t="str">
        <f>IF(Table4[[#This Row],[Full Balance]]=Table4[[#This Row],[Current Arrears + Debit]],"OC","Active")</f>
        <v>Active</v>
      </c>
    </row>
    <row r="943" spans="1:18" x14ac:dyDescent="0.3">
      <c r="A943" t="s">
        <v>6702</v>
      </c>
      <c r="B943" t="s">
        <v>4588</v>
      </c>
      <c r="C943" t="s">
        <v>6703</v>
      </c>
      <c r="D943" t="s">
        <v>6704</v>
      </c>
      <c r="E943" t="s">
        <v>30</v>
      </c>
      <c r="F943" t="s">
        <v>125</v>
      </c>
      <c r="G943" s="5">
        <v>30000</v>
      </c>
      <c r="H943" s="5">
        <v>2438</v>
      </c>
      <c r="I943" s="5">
        <v>39000</v>
      </c>
      <c r="J943">
        <v>2.85</v>
      </c>
      <c r="K943" s="5">
        <v>6942</v>
      </c>
      <c r="L943" s="5">
        <v>21942</v>
      </c>
      <c r="M943" s="5">
        <v>15000</v>
      </c>
      <c r="N943" s="5">
        <v>24000</v>
      </c>
      <c r="O943" t="s">
        <v>2227</v>
      </c>
      <c r="P943" s="5">
        <v>2500</v>
      </c>
      <c r="Q943" t="str">
        <f>IF(Table4[[#This Row],[Current Arrears + Debit]]&lt;=5000,"Less_than_5000","Greater_than_5000")</f>
        <v>Greater_than_5000</v>
      </c>
      <c r="R943" t="str">
        <f>IF(Table4[[#This Row],[Full Balance]]=Table4[[#This Row],[Current Arrears + Debit]],"OC","Active")</f>
        <v>Active</v>
      </c>
    </row>
    <row r="944" spans="1:18" x14ac:dyDescent="0.3">
      <c r="A944" t="s">
        <v>6705</v>
      </c>
      <c r="B944" t="s">
        <v>6706</v>
      </c>
      <c r="C944" t="s">
        <v>6707</v>
      </c>
      <c r="D944" t="s">
        <v>6708</v>
      </c>
      <c r="E944" t="s">
        <v>32</v>
      </c>
      <c r="F944" t="s">
        <v>125</v>
      </c>
      <c r="G944" s="5">
        <v>25000</v>
      </c>
      <c r="H944" s="5">
        <v>1750</v>
      </c>
      <c r="I944" s="5">
        <v>35000</v>
      </c>
      <c r="J944">
        <v>-1</v>
      </c>
      <c r="K944" s="5">
        <v>-1750</v>
      </c>
      <c r="L944" s="5">
        <v>15750</v>
      </c>
      <c r="M944" s="5">
        <v>17500</v>
      </c>
      <c r="N944" s="5">
        <v>17500</v>
      </c>
      <c r="O944" t="s">
        <v>1737</v>
      </c>
      <c r="P944" s="5">
        <v>3500</v>
      </c>
      <c r="Q944" t="str">
        <f>IF(Table4[[#This Row],[Current Arrears + Debit]]&lt;=5000,"Less_than_5000","Greater_than_5000")</f>
        <v>Less_than_5000</v>
      </c>
      <c r="R944" t="str">
        <f>IF(Table4[[#This Row],[Full Balance]]=Table4[[#This Row],[Current Arrears + Debit]],"OC","Active")</f>
        <v>Active</v>
      </c>
    </row>
    <row r="945" spans="1:18" x14ac:dyDescent="0.3">
      <c r="A945" t="s">
        <v>6709</v>
      </c>
      <c r="B945" t="s">
        <v>5874</v>
      </c>
      <c r="C945" t="s">
        <v>6710</v>
      </c>
      <c r="D945" t="s">
        <v>6711</v>
      </c>
      <c r="E945" t="s">
        <v>14</v>
      </c>
      <c r="F945" t="s">
        <v>1833</v>
      </c>
      <c r="G945" s="5">
        <v>40000</v>
      </c>
      <c r="H945" s="5">
        <v>2467</v>
      </c>
      <c r="I945" s="5">
        <v>59200</v>
      </c>
      <c r="J945">
        <v>-0.12</v>
      </c>
      <c r="K945">
        <v>-297</v>
      </c>
      <c r="L945" s="5">
        <v>22203</v>
      </c>
      <c r="M945" s="5">
        <v>22500</v>
      </c>
      <c r="N945" s="5">
        <v>36700</v>
      </c>
      <c r="O945" t="s">
        <v>2583</v>
      </c>
      <c r="P945" s="5">
        <v>2500</v>
      </c>
      <c r="Q945" t="str">
        <f>IF(Table4[[#This Row],[Current Arrears + Debit]]&lt;=5000,"Less_than_5000","Greater_than_5000")</f>
        <v>Less_than_5000</v>
      </c>
      <c r="R945" t="str">
        <f>IF(Table4[[#This Row],[Full Balance]]=Table4[[#This Row],[Current Arrears + Debit]],"OC","Active")</f>
        <v>Active</v>
      </c>
    </row>
    <row r="946" spans="1:18" x14ac:dyDescent="0.3">
      <c r="A946" t="s">
        <v>6712</v>
      </c>
      <c r="B946" t="s">
        <v>6713</v>
      </c>
      <c r="C946" t="s">
        <v>6714</v>
      </c>
      <c r="D946" t="s">
        <v>6715</v>
      </c>
      <c r="E946" t="s">
        <v>39</v>
      </c>
      <c r="F946" t="s">
        <v>1021</v>
      </c>
      <c r="G946" s="5">
        <v>35000</v>
      </c>
      <c r="H946" s="5">
        <v>2450</v>
      </c>
      <c r="I946" s="5">
        <v>49000</v>
      </c>
      <c r="J946">
        <v>-1.2</v>
      </c>
      <c r="K946" s="5">
        <v>-2950</v>
      </c>
      <c r="L946" s="5">
        <v>24500</v>
      </c>
      <c r="M946" s="5">
        <v>27450</v>
      </c>
      <c r="N946" s="5">
        <v>21550</v>
      </c>
      <c r="O946" t="s">
        <v>1142</v>
      </c>
      <c r="P946" s="5">
        <v>2500</v>
      </c>
      <c r="Q946" t="str">
        <f>IF(Table4[[#This Row],[Current Arrears + Debit]]&lt;=5000,"Less_than_5000","Greater_than_5000")</f>
        <v>Less_than_5000</v>
      </c>
      <c r="R946" t="str">
        <f>IF(Table4[[#This Row],[Full Balance]]=Table4[[#This Row],[Current Arrears + Debit]],"OC","Active")</f>
        <v>Active</v>
      </c>
    </row>
    <row r="947" spans="1:18" x14ac:dyDescent="0.3">
      <c r="A947" t="s">
        <v>6716</v>
      </c>
      <c r="B947" t="s">
        <v>6713</v>
      </c>
      <c r="C947" t="s">
        <v>6717</v>
      </c>
      <c r="D947" t="s">
        <v>6718</v>
      </c>
      <c r="E947" t="s">
        <v>39</v>
      </c>
      <c r="F947" t="s">
        <v>1021</v>
      </c>
      <c r="G947" s="5">
        <v>35000</v>
      </c>
      <c r="H947" s="5">
        <v>2450</v>
      </c>
      <c r="I947" s="5">
        <v>49000</v>
      </c>
      <c r="J947">
        <v>-1.2</v>
      </c>
      <c r="K947" s="5">
        <v>-2950</v>
      </c>
      <c r="L947" s="5">
        <v>24500</v>
      </c>
      <c r="M947" s="5">
        <v>27450</v>
      </c>
      <c r="N947" s="5">
        <v>21550</v>
      </c>
      <c r="O947" t="s">
        <v>1142</v>
      </c>
      <c r="P947" s="5">
        <v>5000</v>
      </c>
      <c r="Q947" t="str">
        <f>IF(Table4[[#This Row],[Current Arrears + Debit]]&lt;=5000,"Less_than_5000","Greater_than_5000")</f>
        <v>Less_than_5000</v>
      </c>
      <c r="R947" t="str">
        <f>IF(Table4[[#This Row],[Full Balance]]=Table4[[#This Row],[Current Arrears + Debit]],"OC","Active")</f>
        <v>Active</v>
      </c>
    </row>
    <row r="948" spans="1:18" x14ac:dyDescent="0.3">
      <c r="A948" t="s">
        <v>6719</v>
      </c>
      <c r="B948" t="s">
        <v>5688</v>
      </c>
      <c r="C948" t="s">
        <v>6720</v>
      </c>
      <c r="D948" t="s">
        <v>6721</v>
      </c>
      <c r="E948" t="s">
        <v>21</v>
      </c>
      <c r="F948" t="s">
        <v>1021</v>
      </c>
      <c r="G948" s="5">
        <v>25000</v>
      </c>
      <c r="H948" s="5">
        <v>1750</v>
      </c>
      <c r="I948" s="5">
        <v>35000</v>
      </c>
      <c r="J948">
        <v>2.23</v>
      </c>
      <c r="K948" s="5">
        <v>3900</v>
      </c>
      <c r="L948" s="5">
        <v>17500</v>
      </c>
      <c r="M948" s="5">
        <v>13600</v>
      </c>
      <c r="N948" s="5">
        <v>21400</v>
      </c>
      <c r="O948" t="s">
        <v>283</v>
      </c>
      <c r="P948" s="5">
        <v>1750</v>
      </c>
      <c r="Q948" t="str">
        <f>IF(Table4[[#This Row],[Current Arrears + Debit]]&lt;=5000,"Less_than_5000","Greater_than_5000")</f>
        <v>Less_than_5000</v>
      </c>
      <c r="R948" t="str">
        <f>IF(Table4[[#This Row],[Full Balance]]=Table4[[#This Row],[Current Arrears + Debit]],"OC","Active")</f>
        <v>Active</v>
      </c>
    </row>
    <row r="949" spans="1:18" x14ac:dyDescent="0.3">
      <c r="A949" t="s">
        <v>6722</v>
      </c>
      <c r="B949" t="s">
        <v>6723</v>
      </c>
      <c r="C949" t="s">
        <v>6724</v>
      </c>
      <c r="D949" t="s">
        <v>6725</v>
      </c>
      <c r="E949" t="s">
        <v>21</v>
      </c>
      <c r="F949" t="s">
        <v>1021</v>
      </c>
      <c r="G949" s="5">
        <v>25000</v>
      </c>
      <c r="H949" s="5">
        <v>1750</v>
      </c>
      <c r="I949" s="5">
        <v>35000</v>
      </c>
      <c r="J949">
        <v>-0.03</v>
      </c>
      <c r="K949">
        <v>-50</v>
      </c>
      <c r="L949" s="5">
        <v>17500</v>
      </c>
      <c r="M949" s="5">
        <v>17550</v>
      </c>
      <c r="N949" s="5">
        <v>17450</v>
      </c>
      <c r="O949" t="s">
        <v>977</v>
      </c>
      <c r="P949" s="5">
        <v>1750</v>
      </c>
      <c r="Q949" t="str">
        <f>IF(Table4[[#This Row],[Current Arrears + Debit]]&lt;=5000,"Less_than_5000","Greater_than_5000")</f>
        <v>Less_than_5000</v>
      </c>
      <c r="R949" t="str">
        <f>IF(Table4[[#This Row],[Full Balance]]=Table4[[#This Row],[Current Arrears + Debit]],"OC","Active")</f>
        <v>Active</v>
      </c>
    </row>
    <row r="950" spans="1:18" x14ac:dyDescent="0.3">
      <c r="A950" t="s">
        <v>6726</v>
      </c>
      <c r="B950" t="s">
        <v>5766</v>
      </c>
      <c r="C950" t="s">
        <v>6727</v>
      </c>
      <c r="D950" t="s">
        <v>6728</v>
      </c>
      <c r="E950" t="s">
        <v>20</v>
      </c>
      <c r="F950" t="s">
        <v>1021</v>
      </c>
      <c r="G950" s="5">
        <v>30000</v>
      </c>
      <c r="H950" s="5">
        <v>2100</v>
      </c>
      <c r="I950" s="5">
        <v>42000</v>
      </c>
      <c r="J950">
        <v>1.76</v>
      </c>
      <c r="K950" s="5">
        <v>3700</v>
      </c>
      <c r="L950" s="5">
        <v>21000</v>
      </c>
      <c r="M950" s="5">
        <v>17300</v>
      </c>
      <c r="N950" s="5">
        <v>24700</v>
      </c>
      <c r="O950" t="s">
        <v>625</v>
      </c>
      <c r="P950" s="5">
        <v>2100</v>
      </c>
      <c r="Q950" t="str">
        <f>IF(Table4[[#This Row],[Current Arrears + Debit]]&lt;=5000,"Less_than_5000","Greater_than_5000")</f>
        <v>Less_than_5000</v>
      </c>
      <c r="R950" t="str">
        <f>IF(Table4[[#This Row],[Full Balance]]=Table4[[#This Row],[Current Arrears + Debit]],"OC","Active")</f>
        <v>Active</v>
      </c>
    </row>
    <row r="951" spans="1:18" x14ac:dyDescent="0.3">
      <c r="A951" t="s">
        <v>6729</v>
      </c>
      <c r="B951" t="s">
        <v>5740</v>
      </c>
      <c r="C951" t="s">
        <v>6730</v>
      </c>
      <c r="D951" t="s">
        <v>6731</v>
      </c>
      <c r="E951" t="s">
        <v>26</v>
      </c>
      <c r="F951" t="s">
        <v>1021</v>
      </c>
      <c r="G951" s="5">
        <v>30000</v>
      </c>
      <c r="H951" s="5">
        <v>2100</v>
      </c>
      <c r="I951" s="5">
        <v>42000</v>
      </c>
      <c r="J951">
        <v>-1.05</v>
      </c>
      <c r="K951" s="5">
        <v>-2200</v>
      </c>
      <c r="L951" s="5">
        <v>21000</v>
      </c>
      <c r="M951" s="5">
        <v>23200</v>
      </c>
      <c r="N951" s="5">
        <v>18800</v>
      </c>
      <c r="O951" t="s">
        <v>2583</v>
      </c>
      <c r="P951" s="5">
        <v>2100</v>
      </c>
      <c r="Q951" t="str">
        <f>IF(Table4[[#This Row],[Current Arrears + Debit]]&lt;=5000,"Less_than_5000","Greater_than_5000")</f>
        <v>Less_than_5000</v>
      </c>
      <c r="R951" t="str">
        <f>IF(Table4[[#This Row],[Full Balance]]=Table4[[#This Row],[Current Arrears + Debit]],"OC","Active")</f>
        <v>Active</v>
      </c>
    </row>
    <row r="952" spans="1:18" x14ac:dyDescent="0.3">
      <c r="A952" t="s">
        <v>6732</v>
      </c>
      <c r="B952" t="s">
        <v>5740</v>
      </c>
      <c r="C952" t="s">
        <v>6733</v>
      </c>
      <c r="D952" t="s">
        <v>6734</v>
      </c>
      <c r="E952" t="s">
        <v>26</v>
      </c>
      <c r="F952" t="s">
        <v>1021</v>
      </c>
      <c r="G952" s="5">
        <v>35000</v>
      </c>
      <c r="H952" s="5">
        <v>2450</v>
      </c>
      <c r="I952" s="5">
        <v>49000</v>
      </c>
      <c r="J952">
        <v>-1.06</v>
      </c>
      <c r="K952" s="5">
        <v>-2600</v>
      </c>
      <c r="L952" s="5">
        <v>24500</v>
      </c>
      <c r="M952" s="5">
        <v>27100</v>
      </c>
      <c r="N952" s="5">
        <v>21900</v>
      </c>
      <c r="O952" t="s">
        <v>2583</v>
      </c>
      <c r="P952" s="5">
        <v>2500</v>
      </c>
      <c r="Q952" t="str">
        <f>IF(Table4[[#This Row],[Current Arrears + Debit]]&lt;=5000,"Less_than_5000","Greater_than_5000")</f>
        <v>Less_than_5000</v>
      </c>
      <c r="R952" t="str">
        <f>IF(Table4[[#This Row],[Full Balance]]=Table4[[#This Row],[Current Arrears + Debit]],"OC","Active")</f>
        <v>Active</v>
      </c>
    </row>
    <row r="953" spans="1:18" x14ac:dyDescent="0.3">
      <c r="A953" t="s">
        <v>6735</v>
      </c>
      <c r="B953" t="s">
        <v>4022</v>
      </c>
      <c r="C953" t="s">
        <v>6736</v>
      </c>
      <c r="D953" t="s">
        <v>6737</v>
      </c>
      <c r="E953" t="s">
        <v>10</v>
      </c>
      <c r="F953" t="s">
        <v>1021</v>
      </c>
      <c r="G953" s="5">
        <v>25000</v>
      </c>
      <c r="H953" s="5">
        <v>2063</v>
      </c>
      <c r="I953" s="5">
        <v>33000</v>
      </c>
      <c r="J953">
        <v>1.86</v>
      </c>
      <c r="K953" s="5">
        <v>3830</v>
      </c>
      <c r="L953" s="5">
        <v>20630</v>
      </c>
      <c r="M953" s="5">
        <v>16800</v>
      </c>
      <c r="N953" s="5">
        <v>16200</v>
      </c>
      <c r="O953" t="s">
        <v>4550</v>
      </c>
      <c r="P953" s="5">
        <v>2100</v>
      </c>
      <c r="Q953" t="str">
        <f>IF(Table4[[#This Row],[Current Arrears + Debit]]&lt;=5000,"Less_than_5000","Greater_than_5000")</f>
        <v>Less_than_5000</v>
      </c>
      <c r="R953" t="str">
        <f>IF(Table4[[#This Row],[Full Balance]]=Table4[[#This Row],[Current Arrears + Debit]],"OC","Active")</f>
        <v>Active</v>
      </c>
    </row>
    <row r="954" spans="1:18" x14ac:dyDescent="0.3">
      <c r="A954" t="s">
        <v>6738</v>
      </c>
      <c r="B954" t="s">
        <v>5740</v>
      </c>
      <c r="C954" t="s">
        <v>6739</v>
      </c>
      <c r="D954" t="s">
        <v>6740</v>
      </c>
      <c r="E954" t="s">
        <v>26</v>
      </c>
      <c r="F954" t="s">
        <v>1021</v>
      </c>
      <c r="G954" s="5">
        <v>30000</v>
      </c>
      <c r="H954" s="5">
        <v>2100</v>
      </c>
      <c r="I954" s="5">
        <v>42000</v>
      </c>
      <c r="J954">
        <v>0.81</v>
      </c>
      <c r="K954" s="5">
        <v>1700</v>
      </c>
      <c r="L954" s="5">
        <v>21000</v>
      </c>
      <c r="M954" s="5">
        <v>19300</v>
      </c>
      <c r="N954" s="5">
        <v>22700</v>
      </c>
      <c r="O954" t="s">
        <v>2583</v>
      </c>
      <c r="P954" s="5">
        <v>2500</v>
      </c>
      <c r="Q954" t="str">
        <f>IF(Table4[[#This Row],[Current Arrears + Debit]]&lt;=5000,"Less_than_5000","Greater_than_5000")</f>
        <v>Less_than_5000</v>
      </c>
      <c r="R954" t="str">
        <f>IF(Table4[[#This Row],[Full Balance]]=Table4[[#This Row],[Current Arrears + Debit]],"OC","Active")</f>
        <v>Active</v>
      </c>
    </row>
    <row r="955" spans="1:18" x14ac:dyDescent="0.3">
      <c r="A955" t="s">
        <v>6741</v>
      </c>
      <c r="B955" t="s">
        <v>4022</v>
      </c>
      <c r="C955" t="s">
        <v>6742</v>
      </c>
      <c r="D955" t="s">
        <v>6743</v>
      </c>
      <c r="E955" t="s">
        <v>10</v>
      </c>
      <c r="F955" t="s">
        <v>1021</v>
      </c>
      <c r="G955" s="5">
        <v>30000</v>
      </c>
      <c r="H955" s="5">
        <v>2100</v>
      </c>
      <c r="I955" s="5">
        <v>42000</v>
      </c>
      <c r="J955">
        <v>-0.95</v>
      </c>
      <c r="K955" s="5">
        <v>-2000</v>
      </c>
      <c r="L955" s="5">
        <v>21000</v>
      </c>
      <c r="M955" s="5">
        <v>23000</v>
      </c>
      <c r="N955" s="5">
        <v>19000</v>
      </c>
      <c r="O955" t="s">
        <v>4550</v>
      </c>
      <c r="P955" s="5">
        <v>2100</v>
      </c>
      <c r="Q955" t="str">
        <f>IF(Table4[[#This Row],[Current Arrears + Debit]]&lt;=5000,"Less_than_5000","Greater_than_5000")</f>
        <v>Less_than_5000</v>
      </c>
      <c r="R955" t="str">
        <f>IF(Table4[[#This Row],[Full Balance]]=Table4[[#This Row],[Current Arrears + Debit]],"OC","Active")</f>
        <v>Active</v>
      </c>
    </row>
    <row r="956" spans="1:18" x14ac:dyDescent="0.3">
      <c r="A956" t="s">
        <v>6744</v>
      </c>
      <c r="B956" t="s">
        <v>3707</v>
      </c>
      <c r="C956" t="s">
        <v>6745</v>
      </c>
      <c r="D956" t="s">
        <v>6746</v>
      </c>
      <c r="E956" t="s">
        <v>12</v>
      </c>
      <c r="F956" t="s">
        <v>3912</v>
      </c>
      <c r="G956" s="5">
        <v>30000</v>
      </c>
      <c r="H956" s="5">
        <v>2100</v>
      </c>
      <c r="I956" s="5">
        <v>42000</v>
      </c>
      <c r="J956">
        <v>0</v>
      </c>
      <c r="K956">
        <v>0</v>
      </c>
      <c r="L956" s="5">
        <v>21000</v>
      </c>
      <c r="M956" s="5">
        <v>21000</v>
      </c>
      <c r="N956" s="5">
        <v>21000</v>
      </c>
      <c r="O956" t="s">
        <v>977</v>
      </c>
      <c r="P956" s="5">
        <v>2100</v>
      </c>
      <c r="Q956" t="str">
        <f>IF(Table4[[#This Row],[Current Arrears + Debit]]&lt;=5000,"Less_than_5000","Greater_than_5000")</f>
        <v>Less_than_5000</v>
      </c>
      <c r="R956" t="str">
        <f>IF(Table4[[#This Row],[Full Balance]]=Table4[[#This Row],[Current Arrears + Debit]],"OC","Active")</f>
        <v>Active</v>
      </c>
    </row>
    <row r="957" spans="1:18" x14ac:dyDescent="0.3">
      <c r="A957" t="s">
        <v>6747</v>
      </c>
      <c r="B957" t="s">
        <v>3707</v>
      </c>
      <c r="C957" t="s">
        <v>6748</v>
      </c>
      <c r="D957" t="s">
        <v>6749</v>
      </c>
      <c r="E957" t="s">
        <v>12</v>
      </c>
      <c r="F957" t="s">
        <v>3912</v>
      </c>
      <c r="G957" s="5">
        <v>30000</v>
      </c>
      <c r="H957" s="5">
        <v>2100</v>
      </c>
      <c r="I957" s="5">
        <v>42000</v>
      </c>
      <c r="J957">
        <v>0</v>
      </c>
      <c r="K957">
        <v>0</v>
      </c>
      <c r="L957" s="5">
        <v>21000</v>
      </c>
      <c r="M957" s="5">
        <v>21000</v>
      </c>
      <c r="N957" s="5">
        <v>21000</v>
      </c>
      <c r="O957" t="s">
        <v>977</v>
      </c>
      <c r="P957" s="5">
        <v>2100</v>
      </c>
      <c r="Q957" t="str">
        <f>IF(Table4[[#This Row],[Current Arrears + Debit]]&lt;=5000,"Less_than_5000","Greater_than_5000")</f>
        <v>Less_than_5000</v>
      </c>
      <c r="R957" t="str">
        <f>IF(Table4[[#This Row],[Full Balance]]=Table4[[#This Row],[Current Arrears + Debit]],"OC","Active")</f>
        <v>Active</v>
      </c>
    </row>
    <row r="958" spans="1:18" x14ac:dyDescent="0.3">
      <c r="A958" t="s">
        <v>6750</v>
      </c>
      <c r="B958" t="s">
        <v>3707</v>
      </c>
      <c r="C958" t="s">
        <v>6751</v>
      </c>
      <c r="D958" t="s">
        <v>6752</v>
      </c>
      <c r="E958" t="s">
        <v>12</v>
      </c>
      <c r="F958" t="s">
        <v>3912</v>
      </c>
      <c r="G958" s="5">
        <v>30000</v>
      </c>
      <c r="H958" s="5">
        <v>2100</v>
      </c>
      <c r="I958" s="5">
        <v>42000</v>
      </c>
      <c r="J958">
        <v>0</v>
      </c>
      <c r="K958">
        <v>0</v>
      </c>
      <c r="L958" s="5">
        <v>21000</v>
      </c>
      <c r="M958" s="5">
        <v>21000</v>
      </c>
      <c r="N958" s="5">
        <v>21000</v>
      </c>
      <c r="O958" t="s">
        <v>977</v>
      </c>
      <c r="P958" s="5">
        <v>2100</v>
      </c>
      <c r="Q958" t="str">
        <f>IF(Table4[[#This Row],[Current Arrears + Debit]]&lt;=5000,"Less_than_5000","Greater_than_5000")</f>
        <v>Less_than_5000</v>
      </c>
      <c r="R958" t="str">
        <f>IF(Table4[[#This Row],[Full Balance]]=Table4[[#This Row],[Current Arrears + Debit]],"OC","Active")</f>
        <v>Active</v>
      </c>
    </row>
    <row r="959" spans="1:18" x14ac:dyDescent="0.3">
      <c r="A959" t="s">
        <v>6753</v>
      </c>
      <c r="B959" t="s">
        <v>3707</v>
      </c>
      <c r="C959" t="s">
        <v>6754</v>
      </c>
      <c r="D959" t="s">
        <v>6755</v>
      </c>
      <c r="E959" t="s">
        <v>12</v>
      </c>
      <c r="F959" t="s">
        <v>3912</v>
      </c>
      <c r="G959" s="5">
        <v>30000</v>
      </c>
      <c r="H959" s="5">
        <v>2100</v>
      </c>
      <c r="I959" s="5">
        <v>42000</v>
      </c>
      <c r="J959">
        <v>0</v>
      </c>
      <c r="K959">
        <v>0</v>
      </c>
      <c r="L959" s="5">
        <v>21000</v>
      </c>
      <c r="M959" s="5">
        <v>21000</v>
      </c>
      <c r="N959" s="5">
        <v>21000</v>
      </c>
      <c r="O959" t="s">
        <v>977</v>
      </c>
      <c r="P959" s="5">
        <v>2100</v>
      </c>
      <c r="Q959" t="str">
        <f>IF(Table4[[#This Row],[Current Arrears + Debit]]&lt;=5000,"Less_than_5000","Greater_than_5000")</f>
        <v>Less_than_5000</v>
      </c>
      <c r="R959" t="str">
        <f>IF(Table4[[#This Row],[Full Balance]]=Table4[[#This Row],[Current Arrears + Debit]],"OC","Active")</f>
        <v>Active</v>
      </c>
    </row>
    <row r="960" spans="1:18" x14ac:dyDescent="0.3">
      <c r="A960" t="s">
        <v>6756</v>
      </c>
      <c r="B960" t="s">
        <v>6757</v>
      </c>
      <c r="C960" t="s">
        <v>6758</v>
      </c>
      <c r="D960" t="s">
        <v>6759</v>
      </c>
      <c r="E960" t="s">
        <v>30</v>
      </c>
      <c r="F960" t="s">
        <v>125</v>
      </c>
      <c r="G960" s="5">
        <v>30000</v>
      </c>
      <c r="H960" s="5">
        <v>2100</v>
      </c>
      <c r="I960" s="5">
        <v>42000</v>
      </c>
      <c r="J960">
        <v>-1</v>
      </c>
      <c r="K960" s="5">
        <v>-2100</v>
      </c>
      <c r="L960" s="5">
        <v>18900</v>
      </c>
      <c r="M960" s="5">
        <v>21000</v>
      </c>
      <c r="N960" s="5">
        <v>21000</v>
      </c>
      <c r="O960" t="s">
        <v>866</v>
      </c>
      <c r="P960" s="5">
        <v>2100</v>
      </c>
      <c r="Q960" t="str">
        <f>IF(Table4[[#This Row],[Current Arrears + Debit]]&lt;=5000,"Less_than_5000","Greater_than_5000")</f>
        <v>Less_than_5000</v>
      </c>
      <c r="R960" t="str">
        <f>IF(Table4[[#This Row],[Full Balance]]=Table4[[#This Row],[Current Arrears + Debit]],"OC","Active")</f>
        <v>Active</v>
      </c>
    </row>
    <row r="961" spans="1:18" x14ac:dyDescent="0.3">
      <c r="A961" t="s">
        <v>6760</v>
      </c>
      <c r="B961" t="s">
        <v>6757</v>
      </c>
      <c r="C961" t="s">
        <v>6761</v>
      </c>
      <c r="D961" t="s">
        <v>6762</v>
      </c>
      <c r="E961" t="s">
        <v>30</v>
      </c>
      <c r="F961" t="s">
        <v>125</v>
      </c>
      <c r="G961" s="5">
        <v>30000</v>
      </c>
      <c r="H961" s="5">
        <v>2100</v>
      </c>
      <c r="I961" s="5">
        <v>42000</v>
      </c>
      <c r="J961">
        <v>-1</v>
      </c>
      <c r="K961" s="5">
        <v>-2100</v>
      </c>
      <c r="L961" s="5">
        <v>18900</v>
      </c>
      <c r="M961" s="5">
        <v>21000</v>
      </c>
      <c r="N961" s="5">
        <v>21000</v>
      </c>
      <c r="O961" t="s">
        <v>866</v>
      </c>
      <c r="P961" s="5">
        <v>2100</v>
      </c>
      <c r="Q961" t="str">
        <f>IF(Table4[[#This Row],[Current Arrears + Debit]]&lt;=5000,"Less_than_5000","Greater_than_5000")</f>
        <v>Less_than_5000</v>
      </c>
      <c r="R961" t="str">
        <f>IF(Table4[[#This Row],[Full Balance]]=Table4[[#This Row],[Current Arrears + Debit]],"OC","Active")</f>
        <v>Active</v>
      </c>
    </row>
    <row r="962" spans="1:18" x14ac:dyDescent="0.3">
      <c r="A962" t="s">
        <v>6763</v>
      </c>
      <c r="B962" t="s">
        <v>6757</v>
      </c>
      <c r="C962" t="s">
        <v>6764</v>
      </c>
      <c r="D962" t="s">
        <v>6765</v>
      </c>
      <c r="E962" t="s">
        <v>30</v>
      </c>
      <c r="F962" t="s">
        <v>125</v>
      </c>
      <c r="G962" s="5">
        <v>30000</v>
      </c>
      <c r="H962" s="5">
        <v>2100</v>
      </c>
      <c r="I962" s="5">
        <v>42000</v>
      </c>
      <c r="J962">
        <v>-1</v>
      </c>
      <c r="K962" s="5">
        <v>-2100</v>
      </c>
      <c r="L962" s="5">
        <v>18900</v>
      </c>
      <c r="M962" s="5">
        <v>21000</v>
      </c>
      <c r="N962" s="5">
        <v>21000</v>
      </c>
      <c r="O962" t="s">
        <v>866</v>
      </c>
      <c r="P962" s="5">
        <v>2100</v>
      </c>
      <c r="Q962" t="str">
        <f>IF(Table4[[#This Row],[Current Arrears + Debit]]&lt;=5000,"Less_than_5000","Greater_than_5000")</f>
        <v>Less_than_5000</v>
      </c>
      <c r="R962" t="str">
        <f>IF(Table4[[#This Row],[Full Balance]]=Table4[[#This Row],[Current Arrears + Debit]],"OC","Active")</f>
        <v>Active</v>
      </c>
    </row>
    <row r="963" spans="1:18" x14ac:dyDescent="0.3">
      <c r="A963" t="s">
        <v>6766</v>
      </c>
      <c r="B963" t="s">
        <v>6767</v>
      </c>
      <c r="C963" t="s">
        <v>6768</v>
      </c>
      <c r="D963" t="s">
        <v>6769</v>
      </c>
      <c r="E963" t="s">
        <v>5</v>
      </c>
      <c r="F963" t="s">
        <v>3912</v>
      </c>
      <c r="G963" s="5">
        <v>40000</v>
      </c>
      <c r="H963" s="5">
        <v>2800</v>
      </c>
      <c r="I963" s="5">
        <v>56000</v>
      </c>
      <c r="J963">
        <v>-7.0000000000000007E-2</v>
      </c>
      <c r="K963">
        <v>-200</v>
      </c>
      <c r="L963" s="5">
        <v>28000</v>
      </c>
      <c r="M963" s="5">
        <v>28200</v>
      </c>
      <c r="N963" s="5">
        <v>27800</v>
      </c>
      <c r="O963" t="s">
        <v>866</v>
      </c>
      <c r="P963" s="5">
        <v>3000</v>
      </c>
      <c r="Q963" t="str">
        <f>IF(Table4[[#This Row],[Current Arrears + Debit]]&lt;=5000,"Less_than_5000","Greater_than_5000")</f>
        <v>Less_than_5000</v>
      </c>
      <c r="R963" t="str">
        <f>IF(Table4[[#This Row],[Full Balance]]=Table4[[#This Row],[Current Arrears + Debit]],"OC","Active")</f>
        <v>Active</v>
      </c>
    </row>
    <row r="964" spans="1:18" x14ac:dyDescent="0.3">
      <c r="A964" t="s">
        <v>6770</v>
      </c>
      <c r="B964" t="s">
        <v>6767</v>
      </c>
      <c r="C964" t="s">
        <v>6771</v>
      </c>
      <c r="D964" t="s">
        <v>6772</v>
      </c>
      <c r="E964" t="s">
        <v>5</v>
      </c>
      <c r="F964" t="s">
        <v>3912</v>
      </c>
      <c r="G964" s="5">
        <v>40000</v>
      </c>
      <c r="H964" s="5">
        <v>2800</v>
      </c>
      <c r="I964" s="5">
        <v>56000</v>
      </c>
      <c r="J964">
        <v>-7.0000000000000007E-2</v>
      </c>
      <c r="K964">
        <v>-200</v>
      </c>
      <c r="L964" s="5">
        <v>28000</v>
      </c>
      <c r="M964" s="5">
        <v>28200</v>
      </c>
      <c r="N964" s="5">
        <v>27800</v>
      </c>
      <c r="O964" t="s">
        <v>866</v>
      </c>
      <c r="P964" s="5">
        <v>3000</v>
      </c>
      <c r="Q964" t="str">
        <f>IF(Table4[[#This Row],[Current Arrears + Debit]]&lt;=5000,"Less_than_5000","Greater_than_5000")</f>
        <v>Less_than_5000</v>
      </c>
      <c r="R964" t="str">
        <f>IF(Table4[[#This Row],[Full Balance]]=Table4[[#This Row],[Current Arrears + Debit]],"OC","Active")</f>
        <v>Active</v>
      </c>
    </row>
    <row r="965" spans="1:18" x14ac:dyDescent="0.3">
      <c r="A965" t="s">
        <v>6773</v>
      </c>
      <c r="B965" t="s">
        <v>6767</v>
      </c>
      <c r="C965" t="s">
        <v>6774</v>
      </c>
      <c r="D965" t="s">
        <v>6775</v>
      </c>
      <c r="E965" t="s">
        <v>5</v>
      </c>
      <c r="F965" t="s">
        <v>3912</v>
      </c>
      <c r="G965" s="5">
        <v>30000</v>
      </c>
      <c r="H965" s="5">
        <v>2438</v>
      </c>
      <c r="I965" s="5">
        <v>39000</v>
      </c>
      <c r="J965">
        <v>-0.25</v>
      </c>
      <c r="K965">
        <v>-620</v>
      </c>
      <c r="L965" s="5">
        <v>24380</v>
      </c>
      <c r="M965" s="5">
        <v>25000</v>
      </c>
      <c r="N965" s="5">
        <v>14000</v>
      </c>
      <c r="O965" t="s">
        <v>866</v>
      </c>
      <c r="P965" s="5">
        <v>2500</v>
      </c>
      <c r="Q965" t="str">
        <f>IF(Table4[[#This Row],[Current Arrears + Debit]]&lt;=5000,"Less_than_5000","Greater_than_5000")</f>
        <v>Less_than_5000</v>
      </c>
      <c r="R965" t="str">
        <f>IF(Table4[[#This Row],[Full Balance]]=Table4[[#This Row],[Current Arrears + Debit]],"OC","Active")</f>
        <v>Active</v>
      </c>
    </row>
    <row r="966" spans="1:18" x14ac:dyDescent="0.3">
      <c r="A966" t="s">
        <v>6776</v>
      </c>
      <c r="B966" t="s">
        <v>6512</v>
      </c>
      <c r="C966" t="s">
        <v>6777</v>
      </c>
      <c r="D966" t="s">
        <v>6778</v>
      </c>
      <c r="E966" t="s">
        <v>26</v>
      </c>
      <c r="F966" t="s">
        <v>3912</v>
      </c>
      <c r="G966" s="5">
        <v>30000</v>
      </c>
      <c r="H966" s="5">
        <v>2100</v>
      </c>
      <c r="I966" s="5">
        <v>42000</v>
      </c>
      <c r="J966">
        <v>0</v>
      </c>
      <c r="K966">
        <v>0</v>
      </c>
      <c r="L966" s="5">
        <v>21000</v>
      </c>
      <c r="M966" s="5">
        <v>21000</v>
      </c>
      <c r="N966" s="5">
        <v>21000</v>
      </c>
      <c r="O966" t="s">
        <v>977</v>
      </c>
      <c r="P966" s="5">
        <v>2100</v>
      </c>
      <c r="Q966" t="str">
        <f>IF(Table4[[#This Row],[Current Arrears + Debit]]&lt;=5000,"Less_than_5000","Greater_than_5000")</f>
        <v>Less_than_5000</v>
      </c>
      <c r="R966" t="str">
        <f>IF(Table4[[#This Row],[Full Balance]]=Table4[[#This Row],[Current Arrears + Debit]],"OC","Active")</f>
        <v>Active</v>
      </c>
    </row>
    <row r="967" spans="1:18" x14ac:dyDescent="0.3">
      <c r="A967" t="s">
        <v>6779</v>
      </c>
      <c r="B967" t="s">
        <v>3370</v>
      </c>
      <c r="C967" t="s">
        <v>6780</v>
      </c>
      <c r="D967" t="s">
        <v>6781</v>
      </c>
      <c r="E967" t="s">
        <v>24</v>
      </c>
      <c r="F967" t="s">
        <v>3912</v>
      </c>
      <c r="G967" s="5">
        <v>30000</v>
      </c>
      <c r="H967" s="5">
        <v>2100</v>
      </c>
      <c r="I967" s="5">
        <v>42000</v>
      </c>
      <c r="J967">
        <v>-0.95</v>
      </c>
      <c r="K967" s="5">
        <v>-2000</v>
      </c>
      <c r="L967" s="5">
        <v>21000</v>
      </c>
      <c r="M967" s="5">
        <v>23000</v>
      </c>
      <c r="N967" s="5">
        <v>19000</v>
      </c>
      <c r="O967" t="s">
        <v>866</v>
      </c>
      <c r="P967" s="5">
        <v>2100</v>
      </c>
      <c r="Q967" t="str">
        <f>IF(Table4[[#This Row],[Current Arrears + Debit]]&lt;=5000,"Less_than_5000","Greater_than_5000")</f>
        <v>Less_than_5000</v>
      </c>
      <c r="R967" t="str">
        <f>IF(Table4[[#This Row],[Full Balance]]=Table4[[#This Row],[Current Arrears + Debit]],"OC","Active")</f>
        <v>Active</v>
      </c>
    </row>
    <row r="968" spans="1:18" x14ac:dyDescent="0.3">
      <c r="A968" t="s">
        <v>6782</v>
      </c>
      <c r="B968" t="s">
        <v>6783</v>
      </c>
      <c r="C968" t="s">
        <v>6784</v>
      </c>
      <c r="D968" t="s">
        <v>6785</v>
      </c>
      <c r="E968" t="s">
        <v>39</v>
      </c>
      <c r="F968" t="s">
        <v>3912</v>
      </c>
      <c r="G968" s="5">
        <v>30000</v>
      </c>
      <c r="H968" s="5">
        <v>2100</v>
      </c>
      <c r="I968" s="5">
        <v>42000</v>
      </c>
      <c r="J968">
        <v>-1</v>
      </c>
      <c r="K968" s="5">
        <v>-2100</v>
      </c>
      <c r="L968" s="5">
        <v>21000</v>
      </c>
      <c r="M968" s="5">
        <v>23100</v>
      </c>
      <c r="N968" s="5">
        <v>18900</v>
      </c>
      <c r="O968" t="s">
        <v>1142</v>
      </c>
      <c r="P968" s="5">
        <v>2100</v>
      </c>
      <c r="Q968" t="str">
        <f>IF(Table4[[#This Row],[Current Arrears + Debit]]&lt;=5000,"Less_than_5000","Greater_than_5000")</f>
        <v>Less_than_5000</v>
      </c>
      <c r="R968" t="str">
        <f>IF(Table4[[#This Row],[Full Balance]]=Table4[[#This Row],[Current Arrears + Debit]],"OC","Active")</f>
        <v>Active</v>
      </c>
    </row>
    <row r="969" spans="1:18" x14ac:dyDescent="0.3">
      <c r="A969" t="s">
        <v>6786</v>
      </c>
      <c r="B969" t="s">
        <v>6783</v>
      </c>
      <c r="C969" t="s">
        <v>6787</v>
      </c>
      <c r="D969" t="s">
        <v>6788</v>
      </c>
      <c r="E969" t="s">
        <v>39</v>
      </c>
      <c r="F969" t="s">
        <v>3912</v>
      </c>
      <c r="G969" s="5">
        <v>30000</v>
      </c>
      <c r="H969" s="5">
        <v>2100</v>
      </c>
      <c r="I969" s="5">
        <v>42000</v>
      </c>
      <c r="J969">
        <v>-1.38</v>
      </c>
      <c r="K969" s="5">
        <v>-2900</v>
      </c>
      <c r="L969" s="5">
        <v>21000</v>
      </c>
      <c r="M969" s="5">
        <v>23900</v>
      </c>
      <c r="N969" s="5">
        <v>18100</v>
      </c>
      <c r="O969" t="s">
        <v>1142</v>
      </c>
      <c r="P969" s="5">
        <v>2100</v>
      </c>
      <c r="Q969" t="str">
        <f>IF(Table4[[#This Row],[Current Arrears + Debit]]&lt;=5000,"Less_than_5000","Greater_than_5000")</f>
        <v>Less_than_5000</v>
      </c>
      <c r="R969" t="str">
        <f>IF(Table4[[#This Row],[Full Balance]]=Table4[[#This Row],[Current Arrears + Debit]],"OC","Active")</f>
        <v>Active</v>
      </c>
    </row>
    <row r="970" spans="1:18" x14ac:dyDescent="0.3">
      <c r="A970" t="s">
        <v>6789</v>
      </c>
      <c r="B970" t="s">
        <v>4569</v>
      </c>
      <c r="C970" t="s">
        <v>6790</v>
      </c>
      <c r="D970" t="s">
        <v>6791</v>
      </c>
      <c r="E970" t="s">
        <v>18</v>
      </c>
      <c r="F970" t="s">
        <v>3912</v>
      </c>
      <c r="G970" s="5">
        <v>30000</v>
      </c>
      <c r="H970" s="5">
        <v>2100</v>
      </c>
      <c r="I970" s="5">
        <v>42000</v>
      </c>
      <c r="J970">
        <v>2</v>
      </c>
      <c r="K970" s="5">
        <v>4200</v>
      </c>
      <c r="L970" s="5">
        <v>21000</v>
      </c>
      <c r="M970" s="5">
        <v>16800</v>
      </c>
      <c r="N970" s="5">
        <v>25200</v>
      </c>
      <c r="O970" t="s">
        <v>2583</v>
      </c>
      <c r="P970" s="5">
        <v>2100</v>
      </c>
      <c r="Q970" t="str">
        <f>IF(Table4[[#This Row],[Current Arrears + Debit]]&lt;=5000,"Less_than_5000","Greater_than_5000")</f>
        <v>Less_than_5000</v>
      </c>
      <c r="R970" t="str">
        <f>IF(Table4[[#This Row],[Full Balance]]=Table4[[#This Row],[Current Arrears + Debit]],"OC","Active")</f>
        <v>Active</v>
      </c>
    </row>
    <row r="971" spans="1:18" x14ac:dyDescent="0.3">
      <c r="A971" t="s">
        <v>6792</v>
      </c>
      <c r="B971" t="s">
        <v>5674</v>
      </c>
      <c r="C971" t="s">
        <v>6793</v>
      </c>
      <c r="D971" t="s">
        <v>6794</v>
      </c>
      <c r="E971" t="s">
        <v>21</v>
      </c>
      <c r="F971" t="s">
        <v>3912</v>
      </c>
      <c r="G971" s="5">
        <v>25000</v>
      </c>
      <c r="H971" s="5">
        <v>1750</v>
      </c>
      <c r="I971" s="5">
        <v>35000</v>
      </c>
      <c r="J971">
        <v>-0.03</v>
      </c>
      <c r="K971">
        <v>-50</v>
      </c>
      <c r="L971" s="5">
        <v>17500</v>
      </c>
      <c r="M971" s="5">
        <v>17550</v>
      </c>
      <c r="N971" s="5">
        <v>17450</v>
      </c>
      <c r="O971" t="s">
        <v>2583</v>
      </c>
      <c r="P971" s="5">
        <v>1750</v>
      </c>
      <c r="Q971" t="str">
        <f>IF(Table4[[#This Row],[Current Arrears + Debit]]&lt;=5000,"Less_than_5000","Greater_than_5000")</f>
        <v>Less_than_5000</v>
      </c>
      <c r="R971" t="str">
        <f>IF(Table4[[#This Row],[Full Balance]]=Table4[[#This Row],[Current Arrears + Debit]],"OC","Active")</f>
        <v>Active</v>
      </c>
    </row>
    <row r="972" spans="1:18" x14ac:dyDescent="0.3">
      <c r="A972" t="s">
        <v>6795</v>
      </c>
      <c r="B972" t="s">
        <v>5674</v>
      </c>
      <c r="C972" t="s">
        <v>6796</v>
      </c>
      <c r="D972" t="s">
        <v>6797</v>
      </c>
      <c r="E972" t="s">
        <v>21</v>
      </c>
      <c r="F972" t="s">
        <v>3912</v>
      </c>
      <c r="G972" s="5">
        <v>30000</v>
      </c>
      <c r="H972" s="5">
        <v>2100</v>
      </c>
      <c r="I972" s="5">
        <v>42000</v>
      </c>
      <c r="J972">
        <v>1</v>
      </c>
      <c r="K972" s="5">
        <v>2100</v>
      </c>
      <c r="L972" s="5">
        <v>21000</v>
      </c>
      <c r="M972" s="5">
        <v>18900</v>
      </c>
      <c r="N972" s="5">
        <v>23100</v>
      </c>
      <c r="O972" t="s">
        <v>1737</v>
      </c>
      <c r="P972" s="5">
        <v>2100</v>
      </c>
      <c r="Q972" t="str">
        <f>IF(Table4[[#This Row],[Current Arrears + Debit]]&lt;=5000,"Less_than_5000","Greater_than_5000")</f>
        <v>Less_than_5000</v>
      </c>
      <c r="R972" t="str">
        <f>IF(Table4[[#This Row],[Full Balance]]=Table4[[#This Row],[Current Arrears + Debit]],"OC","Active")</f>
        <v>Active</v>
      </c>
    </row>
    <row r="973" spans="1:18" x14ac:dyDescent="0.3">
      <c r="A973" t="s">
        <v>6798</v>
      </c>
      <c r="B973" t="s">
        <v>6091</v>
      </c>
      <c r="C973" t="s">
        <v>6799</v>
      </c>
      <c r="D973" t="s">
        <v>6800</v>
      </c>
      <c r="E973" t="s">
        <v>20</v>
      </c>
      <c r="F973" t="s">
        <v>3912</v>
      </c>
      <c r="G973" s="5">
        <v>30000</v>
      </c>
      <c r="H973" s="5">
        <v>2100</v>
      </c>
      <c r="I973" s="5">
        <v>42000</v>
      </c>
      <c r="J973">
        <v>0</v>
      </c>
      <c r="K973">
        <v>0</v>
      </c>
      <c r="L973" s="5">
        <v>21000</v>
      </c>
      <c r="M973" s="5">
        <v>21000</v>
      </c>
      <c r="N973" s="5">
        <v>21000</v>
      </c>
      <c r="O973" t="s">
        <v>2583</v>
      </c>
      <c r="P973" s="5">
        <v>2100</v>
      </c>
      <c r="Q973" t="str">
        <f>IF(Table4[[#This Row],[Current Arrears + Debit]]&lt;=5000,"Less_than_5000","Greater_than_5000")</f>
        <v>Less_than_5000</v>
      </c>
      <c r="R973" t="str">
        <f>IF(Table4[[#This Row],[Full Balance]]=Table4[[#This Row],[Current Arrears + Debit]],"OC","Active")</f>
        <v>Active</v>
      </c>
    </row>
    <row r="974" spans="1:18" x14ac:dyDescent="0.3">
      <c r="A974" t="s">
        <v>6801</v>
      </c>
      <c r="B974" t="s">
        <v>6342</v>
      </c>
      <c r="C974" t="s">
        <v>6802</v>
      </c>
      <c r="D974" t="s">
        <v>6803</v>
      </c>
      <c r="E974" t="s">
        <v>39</v>
      </c>
      <c r="F974" t="s">
        <v>3912</v>
      </c>
      <c r="G974" s="5">
        <v>40000</v>
      </c>
      <c r="H974" s="5">
        <v>3250</v>
      </c>
      <c r="I974" s="5">
        <v>52000</v>
      </c>
      <c r="J974">
        <v>-1</v>
      </c>
      <c r="K974" s="5">
        <v>-3250</v>
      </c>
      <c r="L974" s="5">
        <v>32500</v>
      </c>
      <c r="M974" s="5">
        <v>35750</v>
      </c>
      <c r="N974" s="5">
        <v>16250</v>
      </c>
      <c r="O974" t="s">
        <v>2583</v>
      </c>
      <c r="P974" s="5">
        <v>3250</v>
      </c>
      <c r="Q974" t="str">
        <f>IF(Table4[[#This Row],[Current Arrears + Debit]]&lt;=5000,"Less_than_5000","Greater_than_5000")</f>
        <v>Less_than_5000</v>
      </c>
      <c r="R974" t="str">
        <f>IF(Table4[[#This Row],[Full Balance]]=Table4[[#This Row],[Current Arrears + Debit]],"OC","Active")</f>
        <v>Active</v>
      </c>
    </row>
    <row r="975" spans="1:18" x14ac:dyDescent="0.3">
      <c r="A975" t="s">
        <v>6804</v>
      </c>
      <c r="B975" t="s">
        <v>6342</v>
      </c>
      <c r="C975" t="s">
        <v>6805</v>
      </c>
      <c r="D975" t="s">
        <v>6806</v>
      </c>
      <c r="E975" t="s">
        <v>39</v>
      </c>
      <c r="F975" t="s">
        <v>3912</v>
      </c>
      <c r="G975" s="5">
        <v>40000</v>
      </c>
      <c r="H975" s="5">
        <v>3250</v>
      </c>
      <c r="I975" s="5">
        <v>52000</v>
      </c>
      <c r="J975">
        <v>-1.71</v>
      </c>
      <c r="K975" s="5">
        <v>-5550</v>
      </c>
      <c r="L975" s="5">
        <v>32500</v>
      </c>
      <c r="M975" s="5">
        <v>38050</v>
      </c>
      <c r="N975" s="5">
        <v>13950</v>
      </c>
      <c r="O975" t="s">
        <v>2583</v>
      </c>
      <c r="P975" s="5">
        <v>3500</v>
      </c>
      <c r="Q975" t="str">
        <f>IF(Table4[[#This Row],[Current Arrears + Debit]]&lt;=5000,"Less_than_5000","Greater_than_5000")</f>
        <v>Less_than_5000</v>
      </c>
      <c r="R975" t="str">
        <f>IF(Table4[[#This Row],[Full Balance]]=Table4[[#This Row],[Current Arrears + Debit]],"OC","Active")</f>
        <v>Active</v>
      </c>
    </row>
    <row r="976" spans="1:18" x14ac:dyDescent="0.3">
      <c r="A976" t="s">
        <v>6807</v>
      </c>
      <c r="B976" t="s">
        <v>6212</v>
      </c>
      <c r="C976" t="s">
        <v>6808</v>
      </c>
      <c r="D976" t="s">
        <v>6809</v>
      </c>
      <c r="E976" t="s">
        <v>39</v>
      </c>
      <c r="F976" t="s">
        <v>3912</v>
      </c>
      <c r="G976" s="5">
        <v>20000</v>
      </c>
      <c r="H976" s="5">
        <v>1625</v>
      </c>
      <c r="I976" s="5">
        <v>26000</v>
      </c>
      <c r="J976">
        <v>-0.72</v>
      </c>
      <c r="K976" s="5">
        <v>-1170</v>
      </c>
      <c r="L976" s="5">
        <v>16250</v>
      </c>
      <c r="M976" s="5">
        <v>17420</v>
      </c>
      <c r="N976" s="5">
        <v>8580</v>
      </c>
      <c r="O976" t="s">
        <v>977</v>
      </c>
      <c r="P976" s="5">
        <v>1600</v>
      </c>
      <c r="Q976" t="str">
        <f>IF(Table4[[#This Row],[Current Arrears + Debit]]&lt;=5000,"Less_than_5000","Greater_than_5000")</f>
        <v>Less_than_5000</v>
      </c>
      <c r="R976" t="str">
        <f>IF(Table4[[#This Row],[Full Balance]]=Table4[[#This Row],[Current Arrears + Debit]],"OC","Active")</f>
        <v>Active</v>
      </c>
    </row>
    <row r="977" spans="1:18" x14ac:dyDescent="0.3">
      <c r="A977" t="s">
        <v>6810</v>
      </c>
      <c r="B977" t="s">
        <v>6369</v>
      </c>
      <c r="C977" t="s">
        <v>6811</v>
      </c>
      <c r="D977" t="s">
        <v>6812</v>
      </c>
      <c r="E977" t="s">
        <v>10</v>
      </c>
      <c r="F977" t="s">
        <v>4031</v>
      </c>
      <c r="G977" s="5">
        <v>30000</v>
      </c>
      <c r="H977" s="5">
        <v>2100</v>
      </c>
      <c r="I977" s="5">
        <v>42000</v>
      </c>
      <c r="J977">
        <v>-0.92</v>
      </c>
      <c r="K977" s="5">
        <v>-1940</v>
      </c>
      <c r="L977" s="5">
        <v>21000</v>
      </c>
      <c r="M977" s="5">
        <v>22940</v>
      </c>
      <c r="N977" s="5">
        <v>19060</v>
      </c>
      <c r="O977" t="s">
        <v>866</v>
      </c>
      <c r="P977" s="5">
        <v>2100</v>
      </c>
      <c r="Q977" t="str">
        <f>IF(Table4[[#This Row],[Current Arrears + Debit]]&lt;=5000,"Less_than_5000","Greater_than_5000")</f>
        <v>Less_than_5000</v>
      </c>
      <c r="R977" t="str">
        <f>IF(Table4[[#This Row],[Full Balance]]=Table4[[#This Row],[Current Arrears + Debit]],"OC","Active")</f>
        <v>Active</v>
      </c>
    </row>
    <row r="978" spans="1:18" x14ac:dyDescent="0.3">
      <c r="A978" t="s">
        <v>6813</v>
      </c>
      <c r="B978" t="s">
        <v>6706</v>
      </c>
      <c r="C978" t="s">
        <v>6814</v>
      </c>
      <c r="D978" t="s">
        <v>6815</v>
      </c>
      <c r="E978" t="s">
        <v>32</v>
      </c>
      <c r="F978" t="s">
        <v>125</v>
      </c>
      <c r="G978" s="5">
        <v>25000</v>
      </c>
      <c r="H978" s="5">
        <v>1750</v>
      </c>
      <c r="I978" s="5">
        <v>35000</v>
      </c>
      <c r="J978">
        <v>-1</v>
      </c>
      <c r="K978" s="5">
        <v>-1750</v>
      </c>
      <c r="L978" s="5">
        <v>15750</v>
      </c>
      <c r="M978" s="5">
        <v>17500</v>
      </c>
      <c r="N978" s="5">
        <v>17500</v>
      </c>
      <c r="O978" t="s">
        <v>1737</v>
      </c>
      <c r="P978" s="5">
        <v>3500</v>
      </c>
      <c r="Q978" t="str">
        <f>IF(Table4[[#This Row],[Current Arrears + Debit]]&lt;=5000,"Less_than_5000","Greater_than_5000")</f>
        <v>Less_than_5000</v>
      </c>
      <c r="R978" t="str">
        <f>IF(Table4[[#This Row],[Full Balance]]=Table4[[#This Row],[Current Arrears + Debit]],"OC","Active")</f>
        <v>Active</v>
      </c>
    </row>
    <row r="979" spans="1:18" x14ac:dyDescent="0.3">
      <c r="A979" t="s">
        <v>6816</v>
      </c>
      <c r="B979" t="s">
        <v>6706</v>
      </c>
      <c r="C979" t="s">
        <v>6817</v>
      </c>
      <c r="D979" t="s">
        <v>6818</v>
      </c>
      <c r="E979" t="s">
        <v>32</v>
      </c>
      <c r="F979" t="s">
        <v>125</v>
      </c>
      <c r="G979" s="5">
        <v>25000</v>
      </c>
      <c r="H979" s="5">
        <v>1750</v>
      </c>
      <c r="I979" s="5">
        <v>35000</v>
      </c>
      <c r="J979">
        <v>-1</v>
      </c>
      <c r="K979" s="5">
        <v>-1750</v>
      </c>
      <c r="L979" s="5">
        <v>15750</v>
      </c>
      <c r="M979" s="5">
        <v>17500</v>
      </c>
      <c r="N979" s="5">
        <v>17500</v>
      </c>
      <c r="O979" t="s">
        <v>1737</v>
      </c>
      <c r="P979" s="5">
        <v>3500</v>
      </c>
      <c r="Q979" t="str">
        <f>IF(Table4[[#This Row],[Current Arrears + Debit]]&lt;=5000,"Less_than_5000","Greater_than_5000")</f>
        <v>Less_than_5000</v>
      </c>
      <c r="R979" t="str">
        <f>IF(Table4[[#This Row],[Full Balance]]=Table4[[#This Row],[Current Arrears + Debit]],"OC","Active")</f>
        <v>Active</v>
      </c>
    </row>
    <row r="980" spans="1:18" x14ac:dyDescent="0.3">
      <c r="A980" t="s">
        <v>6819</v>
      </c>
      <c r="B980" t="s">
        <v>6820</v>
      </c>
      <c r="C980" t="s">
        <v>6821</v>
      </c>
      <c r="D980" t="s">
        <v>6822</v>
      </c>
      <c r="E980" t="s">
        <v>9</v>
      </c>
      <c r="F980" t="s">
        <v>125</v>
      </c>
      <c r="G980" s="5">
        <v>25000</v>
      </c>
      <c r="H980" s="5">
        <v>1750</v>
      </c>
      <c r="I980" s="5">
        <v>35000</v>
      </c>
      <c r="J980">
        <v>-1</v>
      </c>
      <c r="K980" s="5">
        <v>-1750</v>
      </c>
      <c r="L980" s="5">
        <v>15750</v>
      </c>
      <c r="M980" s="5">
        <v>17500</v>
      </c>
      <c r="N980" s="5">
        <v>17500</v>
      </c>
      <c r="O980" t="s">
        <v>2583</v>
      </c>
      <c r="P980" s="5">
        <v>1750</v>
      </c>
      <c r="Q980" t="str">
        <f>IF(Table4[[#This Row],[Current Arrears + Debit]]&lt;=5000,"Less_than_5000","Greater_than_5000")</f>
        <v>Less_than_5000</v>
      </c>
      <c r="R980" t="str">
        <f>IF(Table4[[#This Row],[Full Balance]]=Table4[[#This Row],[Current Arrears + Debit]],"OC","Active")</f>
        <v>Active</v>
      </c>
    </row>
    <row r="981" spans="1:18" x14ac:dyDescent="0.3">
      <c r="A981" t="s">
        <v>6823</v>
      </c>
      <c r="B981" t="s">
        <v>6820</v>
      </c>
      <c r="C981" t="s">
        <v>6824</v>
      </c>
      <c r="D981" t="s">
        <v>6825</v>
      </c>
      <c r="E981" t="s">
        <v>9</v>
      </c>
      <c r="F981" t="s">
        <v>125</v>
      </c>
      <c r="G981" s="5">
        <v>25000</v>
      </c>
      <c r="H981" s="5">
        <v>1750</v>
      </c>
      <c r="I981" s="5">
        <v>35000</v>
      </c>
      <c r="J981">
        <v>-1</v>
      </c>
      <c r="K981" s="5">
        <v>-1750</v>
      </c>
      <c r="L981" s="5">
        <v>15750</v>
      </c>
      <c r="M981" s="5">
        <v>17500</v>
      </c>
      <c r="N981" s="5">
        <v>17500</v>
      </c>
      <c r="O981" t="s">
        <v>2583</v>
      </c>
      <c r="P981" s="5">
        <v>1750</v>
      </c>
      <c r="Q981" t="str">
        <f>IF(Table4[[#This Row],[Current Arrears + Debit]]&lt;=5000,"Less_than_5000","Greater_than_5000")</f>
        <v>Less_than_5000</v>
      </c>
      <c r="R981" t="str">
        <f>IF(Table4[[#This Row],[Full Balance]]=Table4[[#This Row],[Current Arrears + Debit]],"OC","Active")</f>
        <v>Active</v>
      </c>
    </row>
    <row r="982" spans="1:18" x14ac:dyDescent="0.3">
      <c r="A982" t="s">
        <v>6826</v>
      </c>
      <c r="B982" t="s">
        <v>6209</v>
      </c>
      <c r="C982" t="s">
        <v>6827</v>
      </c>
      <c r="D982" t="s">
        <v>6828</v>
      </c>
      <c r="E982" t="s">
        <v>39</v>
      </c>
      <c r="F982" t="s">
        <v>125</v>
      </c>
      <c r="G982" s="5">
        <v>30000</v>
      </c>
      <c r="H982" s="5">
        <v>2100</v>
      </c>
      <c r="I982" s="5">
        <v>42000</v>
      </c>
      <c r="J982">
        <v>-1</v>
      </c>
      <c r="K982" s="5">
        <v>-2100</v>
      </c>
      <c r="L982" s="5">
        <v>18900</v>
      </c>
      <c r="M982" s="5">
        <v>21000</v>
      </c>
      <c r="N982" s="5">
        <v>21000</v>
      </c>
      <c r="O982" t="s">
        <v>283</v>
      </c>
      <c r="P982" s="5">
        <v>2100</v>
      </c>
      <c r="Q982" t="str">
        <f>IF(Table4[[#This Row],[Current Arrears + Debit]]&lt;=5000,"Less_than_5000","Greater_than_5000")</f>
        <v>Less_than_5000</v>
      </c>
      <c r="R982" t="str">
        <f>IF(Table4[[#This Row],[Full Balance]]=Table4[[#This Row],[Current Arrears + Debit]],"OC","Active")</f>
        <v>Active</v>
      </c>
    </row>
    <row r="983" spans="1:18" x14ac:dyDescent="0.3">
      <c r="A983" t="s">
        <v>6829</v>
      </c>
      <c r="B983" t="s">
        <v>5688</v>
      </c>
      <c r="C983" t="s">
        <v>6830</v>
      </c>
      <c r="D983" t="s">
        <v>6831</v>
      </c>
      <c r="E983" t="s">
        <v>21</v>
      </c>
      <c r="F983" t="s">
        <v>6832</v>
      </c>
      <c r="G983" s="5">
        <v>25000</v>
      </c>
      <c r="H983" s="5">
        <v>1750</v>
      </c>
      <c r="I983" s="5">
        <v>35000</v>
      </c>
      <c r="J983">
        <v>0</v>
      </c>
      <c r="K983">
        <v>0</v>
      </c>
      <c r="L983" s="5">
        <v>15750</v>
      </c>
      <c r="M983" s="5">
        <v>15750</v>
      </c>
      <c r="N983" s="5">
        <v>19250</v>
      </c>
      <c r="O983" t="s">
        <v>866</v>
      </c>
      <c r="P983" s="5">
        <v>1750</v>
      </c>
      <c r="Q983" t="str">
        <f>IF(Table4[[#This Row],[Current Arrears + Debit]]&lt;=5000,"Less_than_5000","Greater_than_5000")</f>
        <v>Less_than_5000</v>
      </c>
      <c r="R983" t="str">
        <f>IF(Table4[[#This Row],[Full Balance]]=Table4[[#This Row],[Current Arrears + Debit]],"OC","Active")</f>
        <v>Active</v>
      </c>
    </row>
    <row r="984" spans="1:18" x14ac:dyDescent="0.3">
      <c r="A984" t="s">
        <v>6833</v>
      </c>
      <c r="B984" t="s">
        <v>6304</v>
      </c>
      <c r="C984" t="s">
        <v>6834</v>
      </c>
      <c r="D984" t="s">
        <v>6835</v>
      </c>
      <c r="E984" t="s">
        <v>9</v>
      </c>
      <c r="F984" t="s">
        <v>125</v>
      </c>
      <c r="G984" s="5">
        <v>25000</v>
      </c>
      <c r="H984" s="5">
        <v>2063</v>
      </c>
      <c r="I984" s="5">
        <v>33000</v>
      </c>
      <c r="J984">
        <v>1.39</v>
      </c>
      <c r="K984" s="5">
        <v>2867</v>
      </c>
      <c r="L984" s="5">
        <v>18567</v>
      </c>
      <c r="M984" s="5">
        <v>15700</v>
      </c>
      <c r="N984" s="5">
        <v>17300</v>
      </c>
      <c r="O984" t="s">
        <v>625</v>
      </c>
      <c r="P984" s="5">
        <v>4200</v>
      </c>
      <c r="Q984" t="str">
        <f>IF(Table4[[#This Row],[Current Arrears + Debit]]&lt;=5000,"Less_than_5000","Greater_than_5000")</f>
        <v>Less_than_5000</v>
      </c>
      <c r="R984" t="str">
        <f>IF(Table4[[#This Row],[Full Balance]]=Table4[[#This Row],[Current Arrears + Debit]],"OC","Active")</f>
        <v>Active</v>
      </c>
    </row>
    <row r="985" spans="1:18" x14ac:dyDescent="0.3">
      <c r="A985" t="s">
        <v>6836</v>
      </c>
      <c r="B985" t="s">
        <v>6820</v>
      </c>
      <c r="C985" t="s">
        <v>6837</v>
      </c>
      <c r="D985" t="s">
        <v>6838</v>
      </c>
      <c r="E985" t="s">
        <v>9</v>
      </c>
      <c r="F985" t="s">
        <v>125</v>
      </c>
      <c r="G985" s="5">
        <v>25000</v>
      </c>
      <c r="H985" s="5">
        <v>1750</v>
      </c>
      <c r="I985" s="5">
        <v>35000</v>
      </c>
      <c r="J985">
        <v>-1</v>
      </c>
      <c r="K985" s="5">
        <v>-1750</v>
      </c>
      <c r="L985" s="5">
        <v>15750</v>
      </c>
      <c r="M985" s="5">
        <v>17500</v>
      </c>
      <c r="N985" s="5">
        <v>17500</v>
      </c>
      <c r="O985" t="s">
        <v>2583</v>
      </c>
      <c r="P985" s="5">
        <v>1750</v>
      </c>
      <c r="Q985" t="str">
        <f>IF(Table4[[#This Row],[Current Arrears + Debit]]&lt;=5000,"Less_than_5000","Greater_than_5000")</f>
        <v>Less_than_5000</v>
      </c>
      <c r="R985" t="str">
        <f>IF(Table4[[#This Row],[Full Balance]]=Table4[[#This Row],[Current Arrears + Debit]],"OC","Active")</f>
        <v>Active</v>
      </c>
    </row>
    <row r="986" spans="1:18" x14ac:dyDescent="0.3">
      <c r="A986" t="s">
        <v>6839</v>
      </c>
      <c r="B986" t="s">
        <v>4342</v>
      </c>
      <c r="C986" t="s">
        <v>6840</v>
      </c>
      <c r="D986" t="s">
        <v>4979</v>
      </c>
      <c r="E986" t="s">
        <v>12</v>
      </c>
      <c r="F986" t="s">
        <v>3044</v>
      </c>
      <c r="G986" s="5">
        <v>30000</v>
      </c>
      <c r="H986" s="5">
        <v>2100</v>
      </c>
      <c r="I986" s="5">
        <v>42000</v>
      </c>
      <c r="J986">
        <v>0</v>
      </c>
      <c r="K986">
        <v>0</v>
      </c>
      <c r="L986" s="5">
        <v>16800</v>
      </c>
      <c r="M986" s="5">
        <v>16800</v>
      </c>
      <c r="N986" s="5">
        <v>25200</v>
      </c>
      <c r="O986" t="s">
        <v>1142</v>
      </c>
      <c r="P986" s="5">
        <v>2100</v>
      </c>
      <c r="Q986" t="str">
        <f>IF(Table4[[#This Row],[Current Arrears + Debit]]&lt;=5000,"Less_than_5000","Greater_than_5000")</f>
        <v>Less_than_5000</v>
      </c>
      <c r="R986" t="str">
        <f>IF(Table4[[#This Row],[Full Balance]]=Table4[[#This Row],[Current Arrears + Debit]],"OC","Active")</f>
        <v>Active</v>
      </c>
    </row>
    <row r="987" spans="1:18" x14ac:dyDescent="0.3">
      <c r="A987" t="s">
        <v>6841</v>
      </c>
      <c r="B987" t="s">
        <v>2067</v>
      </c>
      <c r="C987" t="s">
        <v>6842</v>
      </c>
      <c r="D987" t="s">
        <v>6843</v>
      </c>
      <c r="E987" t="s">
        <v>41</v>
      </c>
      <c r="F987" t="s">
        <v>3685</v>
      </c>
      <c r="G987" s="5">
        <v>30000</v>
      </c>
      <c r="H987" s="5">
        <v>2100</v>
      </c>
      <c r="I987" s="5">
        <v>42000</v>
      </c>
      <c r="J987">
        <v>1</v>
      </c>
      <c r="K987" s="5">
        <v>2100</v>
      </c>
      <c r="L987" s="5">
        <v>18900</v>
      </c>
      <c r="M987" s="5">
        <v>16800</v>
      </c>
      <c r="N987" s="5">
        <v>25200</v>
      </c>
      <c r="O987" t="s">
        <v>2583</v>
      </c>
      <c r="P987" s="5">
        <v>2100</v>
      </c>
      <c r="Q987" t="str">
        <f>IF(Table4[[#This Row],[Current Arrears + Debit]]&lt;=5000,"Less_than_5000","Greater_than_5000")</f>
        <v>Less_than_5000</v>
      </c>
      <c r="R987" t="str">
        <f>IF(Table4[[#This Row],[Full Balance]]=Table4[[#This Row],[Current Arrears + Debit]],"OC","Active")</f>
        <v>Active</v>
      </c>
    </row>
    <row r="988" spans="1:18" x14ac:dyDescent="0.3">
      <c r="A988" t="s">
        <v>6844</v>
      </c>
      <c r="B988" t="s">
        <v>6627</v>
      </c>
      <c r="C988" t="s">
        <v>6845</v>
      </c>
      <c r="D988" t="s">
        <v>6846</v>
      </c>
      <c r="E988" t="s">
        <v>26</v>
      </c>
      <c r="F988" t="s">
        <v>6832</v>
      </c>
      <c r="G988" s="5">
        <v>25000</v>
      </c>
      <c r="H988" s="5">
        <v>1750</v>
      </c>
      <c r="I988" s="5">
        <v>35000</v>
      </c>
      <c r="J988">
        <v>-0.56999999999999995</v>
      </c>
      <c r="K988" s="5">
        <v>-1000</v>
      </c>
      <c r="L988" s="5">
        <v>15750</v>
      </c>
      <c r="M988" s="5">
        <v>16750</v>
      </c>
      <c r="N988" s="5">
        <v>18250</v>
      </c>
      <c r="O988" t="s">
        <v>977</v>
      </c>
      <c r="P988" s="5">
        <v>2000</v>
      </c>
      <c r="Q988" t="str">
        <f>IF(Table4[[#This Row],[Current Arrears + Debit]]&lt;=5000,"Less_than_5000","Greater_than_5000")</f>
        <v>Less_than_5000</v>
      </c>
      <c r="R988" t="str">
        <f>IF(Table4[[#This Row],[Full Balance]]=Table4[[#This Row],[Current Arrears + Debit]],"OC","Active")</f>
        <v>Active</v>
      </c>
    </row>
    <row r="989" spans="1:18" x14ac:dyDescent="0.3">
      <c r="A989" t="s">
        <v>6847</v>
      </c>
      <c r="B989" t="s">
        <v>6627</v>
      </c>
      <c r="C989" t="s">
        <v>6848</v>
      </c>
      <c r="D989" t="s">
        <v>6849</v>
      </c>
      <c r="E989" t="s">
        <v>26</v>
      </c>
      <c r="F989" t="s">
        <v>6832</v>
      </c>
      <c r="G989" s="5">
        <v>30000</v>
      </c>
      <c r="H989" s="5">
        <v>2100</v>
      </c>
      <c r="I989" s="5">
        <v>42000</v>
      </c>
      <c r="J989">
        <v>-0.38</v>
      </c>
      <c r="K989">
        <v>-800</v>
      </c>
      <c r="L989" s="5">
        <v>18900</v>
      </c>
      <c r="M989" s="5">
        <v>19700</v>
      </c>
      <c r="N989" s="5">
        <v>22300</v>
      </c>
      <c r="O989" t="s">
        <v>977</v>
      </c>
      <c r="P989" s="5">
        <v>2000</v>
      </c>
      <c r="Q989" t="str">
        <f>IF(Table4[[#This Row],[Current Arrears + Debit]]&lt;=5000,"Less_than_5000","Greater_than_5000")</f>
        <v>Less_than_5000</v>
      </c>
      <c r="R989" t="str">
        <f>IF(Table4[[#This Row],[Full Balance]]=Table4[[#This Row],[Current Arrears + Debit]],"OC","Active")</f>
        <v>Active</v>
      </c>
    </row>
    <row r="990" spans="1:18" x14ac:dyDescent="0.3">
      <c r="A990" t="s">
        <v>6850</v>
      </c>
      <c r="B990" t="s">
        <v>6851</v>
      </c>
      <c r="C990" t="s">
        <v>6852</v>
      </c>
      <c r="D990" t="s">
        <v>6853</v>
      </c>
      <c r="E990" t="s">
        <v>40</v>
      </c>
      <c r="F990" t="s">
        <v>1833</v>
      </c>
      <c r="G990" s="5">
        <v>25000</v>
      </c>
      <c r="H990" s="5">
        <v>1750</v>
      </c>
      <c r="I990" s="5">
        <v>35000</v>
      </c>
      <c r="J990">
        <v>-1.23</v>
      </c>
      <c r="K990" s="5">
        <v>-2150</v>
      </c>
      <c r="L990" s="5">
        <v>15750</v>
      </c>
      <c r="M990" s="5">
        <v>17900</v>
      </c>
      <c r="N990" s="5">
        <v>17100</v>
      </c>
      <c r="O990" t="s">
        <v>866</v>
      </c>
      <c r="P990" s="5">
        <v>1800</v>
      </c>
      <c r="Q990" t="str">
        <f>IF(Table4[[#This Row],[Current Arrears + Debit]]&lt;=5000,"Less_than_5000","Greater_than_5000")</f>
        <v>Less_than_5000</v>
      </c>
      <c r="R990" t="str">
        <f>IF(Table4[[#This Row],[Full Balance]]=Table4[[#This Row],[Current Arrears + Debit]],"OC","Active")</f>
        <v>Active</v>
      </c>
    </row>
    <row r="991" spans="1:18" x14ac:dyDescent="0.3">
      <c r="A991" t="s">
        <v>6854</v>
      </c>
      <c r="B991" t="s">
        <v>6851</v>
      </c>
      <c r="C991" t="s">
        <v>6855</v>
      </c>
      <c r="D991" t="s">
        <v>6856</v>
      </c>
      <c r="E991" t="s">
        <v>40</v>
      </c>
      <c r="F991" t="s">
        <v>1833</v>
      </c>
      <c r="G991" s="5">
        <v>25000</v>
      </c>
      <c r="H991" s="5">
        <v>1750</v>
      </c>
      <c r="I991" s="5">
        <v>35000</v>
      </c>
      <c r="J991">
        <v>-1.2</v>
      </c>
      <c r="K991" s="5">
        <v>-2100</v>
      </c>
      <c r="L991" s="5">
        <v>15750</v>
      </c>
      <c r="M991" s="5">
        <v>17850</v>
      </c>
      <c r="N991" s="5">
        <v>17150</v>
      </c>
      <c r="O991" t="s">
        <v>866</v>
      </c>
      <c r="P991" s="5">
        <v>1750</v>
      </c>
      <c r="Q991" t="str">
        <f>IF(Table4[[#This Row],[Current Arrears + Debit]]&lt;=5000,"Less_than_5000","Greater_than_5000")</f>
        <v>Less_than_5000</v>
      </c>
      <c r="R991" t="str">
        <f>IF(Table4[[#This Row],[Full Balance]]=Table4[[#This Row],[Current Arrears + Debit]],"OC","Active")</f>
        <v>Active</v>
      </c>
    </row>
    <row r="992" spans="1:18" x14ac:dyDescent="0.3">
      <c r="A992" t="s">
        <v>6857</v>
      </c>
      <c r="B992" t="s">
        <v>6851</v>
      </c>
      <c r="C992" t="s">
        <v>6858</v>
      </c>
      <c r="D992" t="s">
        <v>5050</v>
      </c>
      <c r="E992" t="s">
        <v>40</v>
      </c>
      <c r="F992" t="s">
        <v>1833</v>
      </c>
      <c r="G992" s="5">
        <v>25000</v>
      </c>
      <c r="H992" s="5">
        <v>1750</v>
      </c>
      <c r="I992" s="5">
        <v>35000</v>
      </c>
      <c r="J992">
        <v>-2.4300000000000002</v>
      </c>
      <c r="K992" s="5">
        <v>-4250</v>
      </c>
      <c r="L992" s="5">
        <v>15750</v>
      </c>
      <c r="M992" s="5">
        <v>20000</v>
      </c>
      <c r="N992" s="5">
        <v>15000</v>
      </c>
      <c r="O992" t="s">
        <v>866</v>
      </c>
      <c r="P992" s="5">
        <v>2000</v>
      </c>
      <c r="Q992" t="str">
        <f>IF(Table4[[#This Row],[Current Arrears + Debit]]&lt;=5000,"Less_than_5000","Greater_than_5000")</f>
        <v>Less_than_5000</v>
      </c>
      <c r="R992" t="str">
        <f>IF(Table4[[#This Row],[Full Balance]]=Table4[[#This Row],[Current Arrears + Debit]],"OC","Active")</f>
        <v>Active</v>
      </c>
    </row>
    <row r="993" spans="1:18" x14ac:dyDescent="0.3">
      <c r="A993" t="s">
        <v>6859</v>
      </c>
      <c r="B993" t="s">
        <v>6860</v>
      </c>
      <c r="C993" t="s">
        <v>6861</v>
      </c>
      <c r="D993" t="s">
        <v>6862</v>
      </c>
      <c r="E993" t="s">
        <v>24</v>
      </c>
      <c r="F993" t="s">
        <v>3685</v>
      </c>
      <c r="G993" s="5">
        <v>25000</v>
      </c>
      <c r="H993" s="5">
        <v>1750</v>
      </c>
      <c r="I993" s="5">
        <v>35000</v>
      </c>
      <c r="J993">
        <v>-0.18</v>
      </c>
      <c r="K993">
        <v>-310</v>
      </c>
      <c r="L993" s="5">
        <v>15750</v>
      </c>
      <c r="M993" s="5">
        <v>16060</v>
      </c>
      <c r="N993" s="5">
        <v>18940</v>
      </c>
      <c r="O993" t="s">
        <v>1142</v>
      </c>
      <c r="P993">
        <v>600</v>
      </c>
      <c r="Q993" t="str">
        <f>IF(Table4[[#This Row],[Current Arrears + Debit]]&lt;=5000,"Less_than_5000","Greater_than_5000")</f>
        <v>Less_than_5000</v>
      </c>
      <c r="R993" t="str">
        <f>IF(Table4[[#This Row],[Full Balance]]=Table4[[#This Row],[Current Arrears + Debit]],"OC","Active")</f>
        <v>Active</v>
      </c>
    </row>
    <row r="994" spans="1:18" x14ac:dyDescent="0.3">
      <c r="A994" t="s">
        <v>6863</v>
      </c>
      <c r="B994" t="s">
        <v>1964</v>
      </c>
      <c r="C994" t="s">
        <v>6864</v>
      </c>
      <c r="D994" t="s">
        <v>6865</v>
      </c>
      <c r="E994" t="s">
        <v>12</v>
      </c>
      <c r="F994" t="s">
        <v>1833</v>
      </c>
      <c r="G994" s="5">
        <v>25000</v>
      </c>
      <c r="H994" s="5">
        <v>1750</v>
      </c>
      <c r="I994" s="5">
        <v>35000</v>
      </c>
      <c r="J994">
        <v>0</v>
      </c>
      <c r="K994">
        <v>0</v>
      </c>
      <c r="L994" s="5">
        <v>15750</v>
      </c>
      <c r="M994" s="5">
        <v>15750</v>
      </c>
      <c r="N994" s="5">
        <v>19250</v>
      </c>
      <c r="O994" t="s">
        <v>2583</v>
      </c>
      <c r="P994" s="5">
        <v>1750</v>
      </c>
      <c r="Q994" t="str">
        <f>IF(Table4[[#This Row],[Current Arrears + Debit]]&lt;=5000,"Less_than_5000","Greater_than_5000")</f>
        <v>Less_than_5000</v>
      </c>
      <c r="R994" t="str">
        <f>IF(Table4[[#This Row],[Full Balance]]=Table4[[#This Row],[Current Arrears + Debit]],"OC","Active")</f>
        <v>Active</v>
      </c>
    </row>
    <row r="995" spans="1:18" x14ac:dyDescent="0.3">
      <c r="A995" t="s">
        <v>6866</v>
      </c>
      <c r="B995" t="s">
        <v>1964</v>
      </c>
      <c r="C995" t="s">
        <v>6867</v>
      </c>
      <c r="D995" t="s">
        <v>6868</v>
      </c>
      <c r="E995" t="s">
        <v>12</v>
      </c>
      <c r="F995" t="s">
        <v>1833</v>
      </c>
      <c r="G995" s="5">
        <v>25000</v>
      </c>
      <c r="H995" s="5">
        <v>1750</v>
      </c>
      <c r="I995" s="5">
        <v>35000</v>
      </c>
      <c r="J995">
        <v>0</v>
      </c>
      <c r="K995">
        <v>0</v>
      </c>
      <c r="L995" s="5">
        <v>15750</v>
      </c>
      <c r="M995" s="5">
        <v>15750</v>
      </c>
      <c r="N995" s="5">
        <v>19250</v>
      </c>
      <c r="O995" t="s">
        <v>2583</v>
      </c>
      <c r="P995" s="5">
        <v>1750</v>
      </c>
      <c r="Q995" t="str">
        <f>IF(Table4[[#This Row],[Current Arrears + Debit]]&lt;=5000,"Less_than_5000","Greater_than_5000")</f>
        <v>Less_than_5000</v>
      </c>
      <c r="R995" t="str">
        <f>IF(Table4[[#This Row],[Full Balance]]=Table4[[#This Row],[Current Arrears + Debit]],"OC","Active")</f>
        <v>Active</v>
      </c>
    </row>
    <row r="996" spans="1:18" x14ac:dyDescent="0.3">
      <c r="A996" t="s">
        <v>6869</v>
      </c>
      <c r="B996" t="s">
        <v>6783</v>
      </c>
      <c r="C996" t="s">
        <v>6870</v>
      </c>
      <c r="D996" t="s">
        <v>6871</v>
      </c>
      <c r="E996" t="s">
        <v>39</v>
      </c>
      <c r="F996" t="s">
        <v>1833</v>
      </c>
      <c r="G996" s="5">
        <v>30000</v>
      </c>
      <c r="H996" s="5">
        <v>2100</v>
      </c>
      <c r="I996" s="5">
        <v>42000</v>
      </c>
      <c r="J996">
        <v>-1</v>
      </c>
      <c r="K996" s="5">
        <v>-2100</v>
      </c>
      <c r="L996" s="5">
        <v>18900</v>
      </c>
      <c r="M996" s="5">
        <v>21000</v>
      </c>
      <c r="N996" s="5">
        <v>21000</v>
      </c>
      <c r="O996" t="s">
        <v>1142</v>
      </c>
      <c r="P996" s="5">
        <v>2100</v>
      </c>
      <c r="Q996" t="str">
        <f>IF(Table4[[#This Row],[Current Arrears + Debit]]&lt;=5000,"Less_than_5000","Greater_than_5000")</f>
        <v>Less_than_5000</v>
      </c>
      <c r="R996" t="str">
        <f>IF(Table4[[#This Row],[Full Balance]]=Table4[[#This Row],[Current Arrears + Debit]],"OC","Active")</f>
        <v>Active</v>
      </c>
    </row>
    <row r="997" spans="1:18" x14ac:dyDescent="0.3">
      <c r="A997" t="s">
        <v>6872</v>
      </c>
      <c r="B997" t="s">
        <v>6783</v>
      </c>
      <c r="C997" t="s">
        <v>6873</v>
      </c>
      <c r="D997" t="s">
        <v>6874</v>
      </c>
      <c r="E997" t="s">
        <v>39</v>
      </c>
      <c r="F997" t="s">
        <v>1833</v>
      </c>
      <c r="G997" s="5">
        <v>30000</v>
      </c>
      <c r="H997" s="5">
        <v>2100</v>
      </c>
      <c r="I997" s="5">
        <v>42000</v>
      </c>
      <c r="J997">
        <v>-1</v>
      </c>
      <c r="K997" s="5">
        <v>-2100</v>
      </c>
      <c r="L997" s="5">
        <v>18900</v>
      </c>
      <c r="M997" s="5">
        <v>21000</v>
      </c>
      <c r="N997" s="5">
        <v>21000</v>
      </c>
      <c r="O997" t="s">
        <v>1142</v>
      </c>
      <c r="P997" s="5">
        <v>2100</v>
      </c>
      <c r="Q997" t="str">
        <f>IF(Table4[[#This Row],[Current Arrears + Debit]]&lt;=5000,"Less_than_5000","Greater_than_5000")</f>
        <v>Less_than_5000</v>
      </c>
      <c r="R997" t="str">
        <f>IF(Table4[[#This Row],[Full Balance]]=Table4[[#This Row],[Current Arrears + Debit]],"OC","Active")</f>
        <v>Active</v>
      </c>
    </row>
    <row r="998" spans="1:18" x14ac:dyDescent="0.3">
      <c r="A998" t="s">
        <v>6875</v>
      </c>
      <c r="B998" t="s">
        <v>2765</v>
      </c>
      <c r="C998" t="s">
        <v>6876</v>
      </c>
      <c r="D998" t="s">
        <v>6877</v>
      </c>
      <c r="E998" t="s">
        <v>26</v>
      </c>
      <c r="F998" t="s">
        <v>1833</v>
      </c>
      <c r="G998" s="5">
        <v>35000</v>
      </c>
      <c r="H998" s="5">
        <v>2450</v>
      </c>
      <c r="I998" s="5">
        <v>49000</v>
      </c>
      <c r="J998">
        <v>0.67</v>
      </c>
      <c r="K998" s="5">
        <v>1650</v>
      </c>
      <c r="L998" s="5">
        <v>22050</v>
      </c>
      <c r="M998" s="5">
        <v>20400</v>
      </c>
      <c r="N998" s="5">
        <v>28600</v>
      </c>
      <c r="O998" t="s">
        <v>283</v>
      </c>
      <c r="P998" s="5">
        <v>3000</v>
      </c>
      <c r="Q998" t="str">
        <f>IF(Table4[[#This Row],[Current Arrears + Debit]]&lt;=5000,"Less_than_5000","Greater_than_5000")</f>
        <v>Less_than_5000</v>
      </c>
      <c r="R998" t="str">
        <f>IF(Table4[[#This Row],[Full Balance]]=Table4[[#This Row],[Current Arrears + Debit]],"OC","Active")</f>
        <v>Active</v>
      </c>
    </row>
    <row r="999" spans="1:18" x14ac:dyDescent="0.3">
      <c r="A999" t="s">
        <v>6878</v>
      </c>
      <c r="B999" t="s">
        <v>5508</v>
      </c>
      <c r="C999" t="s">
        <v>6879</v>
      </c>
      <c r="D999" t="s">
        <v>6880</v>
      </c>
      <c r="E999" t="s">
        <v>39</v>
      </c>
      <c r="F999" t="s">
        <v>1833</v>
      </c>
      <c r="G999" s="5">
        <v>40000</v>
      </c>
      <c r="H999" s="5">
        <v>3250</v>
      </c>
      <c r="I999" s="5">
        <v>52000</v>
      </c>
      <c r="J999">
        <v>1.45</v>
      </c>
      <c r="K999" s="5">
        <v>4700</v>
      </c>
      <c r="L999" s="5">
        <v>29250</v>
      </c>
      <c r="M999" s="5">
        <v>24550</v>
      </c>
      <c r="N999" s="5">
        <v>27450</v>
      </c>
      <c r="O999" t="s">
        <v>839</v>
      </c>
      <c r="P999" s="5">
        <v>3250</v>
      </c>
      <c r="Q999" t="str">
        <f>IF(Table4[[#This Row],[Current Arrears + Debit]]&lt;=5000,"Less_than_5000","Greater_than_5000")</f>
        <v>Less_than_5000</v>
      </c>
      <c r="R999" t="str">
        <f>IF(Table4[[#This Row],[Full Balance]]=Table4[[#This Row],[Current Arrears + Debit]],"OC","Active")</f>
        <v>Active</v>
      </c>
    </row>
    <row r="1000" spans="1:18" x14ac:dyDescent="0.3">
      <c r="A1000" t="s">
        <v>6881</v>
      </c>
      <c r="B1000" t="s">
        <v>5508</v>
      </c>
      <c r="C1000" t="s">
        <v>6882</v>
      </c>
      <c r="D1000" t="s">
        <v>6883</v>
      </c>
      <c r="E1000" t="s">
        <v>39</v>
      </c>
      <c r="F1000" t="s">
        <v>1833</v>
      </c>
      <c r="G1000" s="5">
        <v>30000</v>
      </c>
      <c r="H1000" s="5">
        <v>2100</v>
      </c>
      <c r="I1000" s="5">
        <v>42000</v>
      </c>
      <c r="J1000">
        <v>0</v>
      </c>
      <c r="K1000">
        <v>0</v>
      </c>
      <c r="L1000" s="5">
        <v>18900</v>
      </c>
      <c r="M1000" s="5">
        <v>18900</v>
      </c>
      <c r="N1000" s="5">
        <v>23100</v>
      </c>
      <c r="O1000" t="s">
        <v>2583</v>
      </c>
      <c r="P1000" s="5">
        <v>2100</v>
      </c>
      <c r="Q1000" t="str">
        <f>IF(Table4[[#This Row],[Current Arrears + Debit]]&lt;=5000,"Less_than_5000","Greater_than_5000")</f>
        <v>Less_than_5000</v>
      </c>
      <c r="R1000" t="str">
        <f>IF(Table4[[#This Row],[Full Balance]]=Table4[[#This Row],[Current Arrears + Debit]],"OC","Active")</f>
        <v>Active</v>
      </c>
    </row>
    <row r="1001" spans="1:18" x14ac:dyDescent="0.3">
      <c r="A1001" t="s">
        <v>6884</v>
      </c>
      <c r="B1001" t="s">
        <v>5674</v>
      </c>
      <c r="C1001" t="s">
        <v>6885</v>
      </c>
      <c r="D1001" t="s">
        <v>6886</v>
      </c>
      <c r="E1001" t="s">
        <v>21</v>
      </c>
      <c r="F1001" t="s">
        <v>1833</v>
      </c>
      <c r="G1001" s="5">
        <v>35000</v>
      </c>
      <c r="H1001" s="5">
        <v>2450</v>
      </c>
      <c r="I1001" s="5">
        <v>49000</v>
      </c>
      <c r="J1001">
        <v>-0.16</v>
      </c>
      <c r="K1001">
        <v>-400</v>
      </c>
      <c r="L1001" s="5">
        <v>22050</v>
      </c>
      <c r="M1001" s="5">
        <v>22450</v>
      </c>
      <c r="N1001" s="5">
        <v>26550</v>
      </c>
      <c r="O1001" t="s">
        <v>283</v>
      </c>
      <c r="P1001" s="5">
        <v>2450</v>
      </c>
      <c r="Q1001" t="str">
        <f>IF(Table4[[#This Row],[Current Arrears + Debit]]&lt;=5000,"Less_than_5000","Greater_than_5000")</f>
        <v>Less_than_5000</v>
      </c>
      <c r="R1001" t="str">
        <f>IF(Table4[[#This Row],[Full Balance]]=Table4[[#This Row],[Current Arrears + Debit]],"OC","Active")</f>
        <v>Active</v>
      </c>
    </row>
    <row r="1002" spans="1:18" x14ac:dyDescent="0.3">
      <c r="A1002" t="s">
        <v>6887</v>
      </c>
      <c r="B1002" t="s">
        <v>1964</v>
      </c>
      <c r="C1002" t="s">
        <v>6888</v>
      </c>
      <c r="D1002" t="s">
        <v>6889</v>
      </c>
      <c r="E1002" t="s">
        <v>12</v>
      </c>
      <c r="F1002" t="s">
        <v>3685</v>
      </c>
      <c r="G1002" s="5">
        <v>25000</v>
      </c>
      <c r="H1002" s="5">
        <v>1750</v>
      </c>
      <c r="I1002" s="5">
        <v>35000</v>
      </c>
      <c r="J1002">
        <v>0</v>
      </c>
      <c r="K1002">
        <v>0</v>
      </c>
      <c r="L1002" s="5">
        <v>15750</v>
      </c>
      <c r="M1002" s="5">
        <v>15750</v>
      </c>
      <c r="N1002" s="5">
        <v>19250</v>
      </c>
      <c r="O1002" t="s">
        <v>2583</v>
      </c>
      <c r="P1002" s="5">
        <v>1750</v>
      </c>
      <c r="Q1002" t="str">
        <f>IF(Table4[[#This Row],[Current Arrears + Debit]]&lt;=5000,"Less_than_5000","Greater_than_5000")</f>
        <v>Less_than_5000</v>
      </c>
      <c r="R1002" t="str">
        <f>IF(Table4[[#This Row],[Full Balance]]=Table4[[#This Row],[Current Arrears + Debit]],"OC","Active")</f>
        <v>Active</v>
      </c>
    </row>
    <row r="1003" spans="1:18" x14ac:dyDescent="0.3">
      <c r="A1003" t="s">
        <v>6890</v>
      </c>
      <c r="B1003" t="s">
        <v>6891</v>
      </c>
      <c r="C1003" t="s">
        <v>6892</v>
      </c>
      <c r="D1003" t="s">
        <v>6893</v>
      </c>
      <c r="E1003" t="s">
        <v>5</v>
      </c>
      <c r="F1003" t="s">
        <v>3685</v>
      </c>
      <c r="G1003" s="5">
        <v>30000</v>
      </c>
      <c r="H1003" s="5">
        <v>2100</v>
      </c>
      <c r="I1003" s="5">
        <v>42000</v>
      </c>
      <c r="J1003">
        <v>0</v>
      </c>
      <c r="K1003">
        <v>0</v>
      </c>
      <c r="L1003" s="5">
        <v>18900</v>
      </c>
      <c r="M1003" s="5">
        <v>18900</v>
      </c>
      <c r="N1003" s="5">
        <v>23100</v>
      </c>
      <c r="O1003" t="s">
        <v>283</v>
      </c>
      <c r="P1003" s="5">
        <v>2100</v>
      </c>
      <c r="Q1003" t="str">
        <f>IF(Table4[[#This Row],[Current Arrears + Debit]]&lt;=5000,"Less_than_5000","Greater_than_5000")</f>
        <v>Less_than_5000</v>
      </c>
      <c r="R1003" t="str">
        <f>IF(Table4[[#This Row],[Full Balance]]=Table4[[#This Row],[Current Arrears + Debit]],"OC","Active")</f>
        <v>Active</v>
      </c>
    </row>
    <row r="1004" spans="1:18" x14ac:dyDescent="0.3">
      <c r="A1004" t="s">
        <v>6894</v>
      </c>
      <c r="B1004" t="s">
        <v>6891</v>
      </c>
      <c r="C1004" t="s">
        <v>6895</v>
      </c>
      <c r="D1004" t="s">
        <v>6896</v>
      </c>
      <c r="E1004" t="s">
        <v>5</v>
      </c>
      <c r="F1004" t="s">
        <v>3685</v>
      </c>
      <c r="G1004" s="5">
        <v>30000</v>
      </c>
      <c r="H1004" s="5">
        <v>2438</v>
      </c>
      <c r="I1004" s="5">
        <v>39000</v>
      </c>
      <c r="J1004">
        <v>-0.23</v>
      </c>
      <c r="K1004">
        <v>-558</v>
      </c>
      <c r="L1004" s="5">
        <v>21942</v>
      </c>
      <c r="M1004" s="5">
        <v>22500</v>
      </c>
      <c r="N1004" s="5">
        <v>16500</v>
      </c>
      <c r="O1004" t="s">
        <v>977</v>
      </c>
      <c r="P1004" s="5">
        <v>2500</v>
      </c>
      <c r="Q1004" t="str">
        <f>IF(Table4[[#This Row],[Current Arrears + Debit]]&lt;=5000,"Less_than_5000","Greater_than_5000")</f>
        <v>Less_than_5000</v>
      </c>
      <c r="R1004" t="str">
        <f>IF(Table4[[#This Row],[Full Balance]]=Table4[[#This Row],[Current Arrears + Debit]],"OC","Active")</f>
        <v>Active</v>
      </c>
    </row>
    <row r="1005" spans="1:18" x14ac:dyDescent="0.3">
      <c r="A1005" t="s">
        <v>6897</v>
      </c>
      <c r="B1005" t="s">
        <v>3895</v>
      </c>
      <c r="C1005" t="s">
        <v>6898</v>
      </c>
      <c r="D1005" t="s">
        <v>6899</v>
      </c>
      <c r="E1005" t="s">
        <v>29</v>
      </c>
      <c r="F1005" t="s">
        <v>3685</v>
      </c>
      <c r="G1005" s="5">
        <v>30000</v>
      </c>
      <c r="H1005" s="5">
        <v>2438</v>
      </c>
      <c r="I1005" s="5">
        <v>39000</v>
      </c>
      <c r="J1005">
        <v>-0.23</v>
      </c>
      <c r="K1005">
        <v>-558</v>
      </c>
      <c r="L1005" s="5">
        <v>21942</v>
      </c>
      <c r="M1005" s="5">
        <v>22500</v>
      </c>
      <c r="N1005" s="5">
        <v>16500</v>
      </c>
      <c r="O1005" t="s">
        <v>1142</v>
      </c>
      <c r="P1005" s="5">
        <v>2500</v>
      </c>
      <c r="Q1005" t="str">
        <f>IF(Table4[[#This Row],[Current Arrears + Debit]]&lt;=5000,"Less_than_5000","Greater_than_5000")</f>
        <v>Less_than_5000</v>
      </c>
      <c r="R1005" t="str">
        <f>IF(Table4[[#This Row],[Full Balance]]=Table4[[#This Row],[Current Arrears + Debit]],"OC","Active")</f>
        <v>Active</v>
      </c>
    </row>
    <row r="1006" spans="1:18" x14ac:dyDescent="0.3">
      <c r="A1006" t="s">
        <v>6900</v>
      </c>
      <c r="B1006" t="s">
        <v>3895</v>
      </c>
      <c r="C1006" t="s">
        <v>6901</v>
      </c>
      <c r="D1006" t="s">
        <v>6902</v>
      </c>
      <c r="E1006" t="s">
        <v>29</v>
      </c>
      <c r="F1006" t="s">
        <v>3685</v>
      </c>
      <c r="G1006" s="5">
        <v>30000</v>
      </c>
      <c r="H1006" s="5">
        <v>2438</v>
      </c>
      <c r="I1006" s="5">
        <v>39000</v>
      </c>
      <c r="J1006">
        <v>0.18</v>
      </c>
      <c r="K1006">
        <v>442</v>
      </c>
      <c r="L1006" s="5">
        <v>21942</v>
      </c>
      <c r="M1006" s="5">
        <v>21500</v>
      </c>
      <c r="N1006" s="5">
        <v>17500</v>
      </c>
      <c r="O1006" t="s">
        <v>283</v>
      </c>
      <c r="P1006" s="5">
        <v>2000</v>
      </c>
      <c r="Q1006" t="str">
        <f>IF(Table4[[#This Row],[Current Arrears + Debit]]&lt;=5000,"Less_than_5000","Greater_than_5000")</f>
        <v>Less_than_5000</v>
      </c>
      <c r="R1006" t="str">
        <f>IF(Table4[[#This Row],[Full Balance]]=Table4[[#This Row],[Current Arrears + Debit]],"OC","Active")</f>
        <v>Active</v>
      </c>
    </row>
    <row r="1007" spans="1:18" x14ac:dyDescent="0.3">
      <c r="A1007" t="s">
        <v>6903</v>
      </c>
      <c r="B1007" t="s">
        <v>3895</v>
      </c>
      <c r="C1007" t="s">
        <v>6904</v>
      </c>
      <c r="D1007" t="s">
        <v>6905</v>
      </c>
      <c r="E1007" t="s">
        <v>29</v>
      </c>
      <c r="F1007" t="s">
        <v>3685</v>
      </c>
      <c r="G1007" s="5">
        <v>30000</v>
      </c>
      <c r="H1007" s="5">
        <v>2438</v>
      </c>
      <c r="I1007" s="5">
        <v>39000</v>
      </c>
      <c r="J1007">
        <v>0.76</v>
      </c>
      <c r="K1007" s="5">
        <v>1842</v>
      </c>
      <c r="L1007" s="5">
        <v>21942</v>
      </c>
      <c r="M1007" s="5">
        <v>20100</v>
      </c>
      <c r="N1007" s="5">
        <v>18900</v>
      </c>
      <c r="O1007" t="s">
        <v>2583</v>
      </c>
      <c r="P1007" s="5">
        <v>3000</v>
      </c>
      <c r="Q1007" t="str">
        <f>IF(Table4[[#This Row],[Current Arrears + Debit]]&lt;=5000,"Less_than_5000","Greater_than_5000")</f>
        <v>Less_than_5000</v>
      </c>
      <c r="R1007" t="str">
        <f>IF(Table4[[#This Row],[Full Balance]]=Table4[[#This Row],[Current Arrears + Debit]],"OC","Active")</f>
        <v>Active</v>
      </c>
    </row>
    <row r="1008" spans="1:18" x14ac:dyDescent="0.3">
      <c r="A1008" t="s">
        <v>6906</v>
      </c>
      <c r="B1008" t="s">
        <v>1739</v>
      </c>
      <c r="C1008" t="s">
        <v>6907</v>
      </c>
      <c r="D1008" t="s">
        <v>6908</v>
      </c>
      <c r="E1008" t="s">
        <v>14</v>
      </c>
      <c r="F1008" t="s">
        <v>3685</v>
      </c>
      <c r="G1008" s="5">
        <v>30000</v>
      </c>
      <c r="H1008" s="5">
        <v>2100</v>
      </c>
      <c r="I1008" s="5">
        <v>42000</v>
      </c>
      <c r="J1008">
        <v>-0.19</v>
      </c>
      <c r="K1008">
        <v>-400</v>
      </c>
      <c r="L1008" s="5">
        <v>18900</v>
      </c>
      <c r="M1008" s="5">
        <v>19300</v>
      </c>
      <c r="N1008" s="5">
        <v>22700</v>
      </c>
      <c r="O1008" t="s">
        <v>866</v>
      </c>
      <c r="P1008" s="5">
        <v>2500</v>
      </c>
      <c r="Q1008" t="str">
        <f>IF(Table4[[#This Row],[Current Arrears + Debit]]&lt;=5000,"Less_than_5000","Greater_than_5000")</f>
        <v>Less_than_5000</v>
      </c>
      <c r="R1008" t="str">
        <f>IF(Table4[[#This Row],[Full Balance]]=Table4[[#This Row],[Current Arrears + Debit]],"OC","Active")</f>
        <v>Active</v>
      </c>
    </row>
    <row r="1009" spans="1:18" x14ac:dyDescent="0.3">
      <c r="A1009" t="s">
        <v>6909</v>
      </c>
      <c r="B1009" t="s">
        <v>6891</v>
      </c>
      <c r="C1009" t="s">
        <v>6910</v>
      </c>
      <c r="D1009" t="s">
        <v>6911</v>
      </c>
      <c r="E1009" t="s">
        <v>5</v>
      </c>
      <c r="F1009" t="s">
        <v>3685</v>
      </c>
      <c r="G1009" s="5">
        <v>40000</v>
      </c>
      <c r="H1009" s="5">
        <v>2467</v>
      </c>
      <c r="I1009" s="5">
        <v>59200</v>
      </c>
      <c r="J1009">
        <v>-0.12</v>
      </c>
      <c r="K1009">
        <v>-297</v>
      </c>
      <c r="L1009" s="5">
        <v>22203</v>
      </c>
      <c r="M1009" s="5">
        <v>22500</v>
      </c>
      <c r="N1009" s="5">
        <v>36700</v>
      </c>
      <c r="O1009" t="s">
        <v>977</v>
      </c>
      <c r="P1009" s="5">
        <v>2500</v>
      </c>
      <c r="Q1009" t="str">
        <f>IF(Table4[[#This Row],[Current Arrears + Debit]]&lt;=5000,"Less_than_5000","Greater_than_5000")</f>
        <v>Less_than_5000</v>
      </c>
      <c r="R1009" t="str">
        <f>IF(Table4[[#This Row],[Full Balance]]=Table4[[#This Row],[Current Arrears + Debit]],"OC","Active")</f>
        <v>Active</v>
      </c>
    </row>
    <row r="1010" spans="1:18" x14ac:dyDescent="0.3">
      <c r="A1010" t="s">
        <v>6912</v>
      </c>
      <c r="B1010" t="s">
        <v>6891</v>
      </c>
      <c r="C1010" t="s">
        <v>6913</v>
      </c>
      <c r="D1010" t="s">
        <v>6914</v>
      </c>
      <c r="E1010" t="s">
        <v>5</v>
      </c>
      <c r="F1010" t="s">
        <v>3685</v>
      </c>
      <c r="G1010" s="5">
        <v>40000</v>
      </c>
      <c r="H1010" s="5">
        <v>2467</v>
      </c>
      <c r="I1010" s="5">
        <v>59200</v>
      </c>
      <c r="J1010">
        <v>-0.12</v>
      </c>
      <c r="K1010">
        <v>-297</v>
      </c>
      <c r="L1010" s="5">
        <v>22203</v>
      </c>
      <c r="M1010" s="5">
        <v>22500</v>
      </c>
      <c r="N1010" s="5">
        <v>36700</v>
      </c>
      <c r="O1010" t="s">
        <v>283</v>
      </c>
      <c r="P1010" s="5">
        <v>2500</v>
      </c>
      <c r="Q1010" t="str">
        <f>IF(Table4[[#This Row],[Current Arrears + Debit]]&lt;=5000,"Less_than_5000","Greater_than_5000")</f>
        <v>Less_than_5000</v>
      </c>
      <c r="R1010" t="str">
        <f>IF(Table4[[#This Row],[Full Balance]]=Table4[[#This Row],[Current Arrears + Debit]],"OC","Active")</f>
        <v>Active</v>
      </c>
    </row>
    <row r="1011" spans="1:18" x14ac:dyDescent="0.3">
      <c r="A1011" t="s">
        <v>6915</v>
      </c>
      <c r="B1011" t="s">
        <v>5857</v>
      </c>
      <c r="C1011" t="s">
        <v>6916</v>
      </c>
      <c r="D1011" t="s">
        <v>6917</v>
      </c>
      <c r="E1011" t="s">
        <v>30</v>
      </c>
      <c r="F1011" t="s">
        <v>2694</v>
      </c>
      <c r="G1011" s="5">
        <v>25000</v>
      </c>
      <c r="H1011" s="5">
        <v>1750</v>
      </c>
      <c r="I1011" s="5">
        <v>35000</v>
      </c>
      <c r="J1011">
        <v>-2.29</v>
      </c>
      <c r="K1011" s="5">
        <v>-4000</v>
      </c>
      <c r="L1011" s="5">
        <v>14000</v>
      </c>
      <c r="M1011" s="5">
        <v>18000</v>
      </c>
      <c r="N1011" s="5">
        <v>17000</v>
      </c>
      <c r="O1011" t="s">
        <v>866</v>
      </c>
      <c r="P1011" s="5">
        <v>2000</v>
      </c>
      <c r="Q1011" t="str">
        <f>IF(Table4[[#This Row],[Current Arrears + Debit]]&lt;=5000,"Less_than_5000","Greater_than_5000")</f>
        <v>Less_than_5000</v>
      </c>
      <c r="R1011" t="str">
        <f>IF(Table4[[#This Row],[Full Balance]]=Table4[[#This Row],[Current Arrears + Debit]],"OC","Active")</f>
        <v>Active</v>
      </c>
    </row>
    <row r="1012" spans="1:18" x14ac:dyDescent="0.3">
      <c r="A1012" t="s">
        <v>6918</v>
      </c>
      <c r="B1012" t="s">
        <v>1739</v>
      </c>
      <c r="C1012" t="s">
        <v>6919</v>
      </c>
      <c r="D1012" t="s">
        <v>6920</v>
      </c>
      <c r="E1012" t="s">
        <v>14</v>
      </c>
      <c r="F1012" t="s">
        <v>3685</v>
      </c>
      <c r="G1012" s="5">
        <v>25000</v>
      </c>
      <c r="H1012" s="5">
        <v>1750</v>
      </c>
      <c r="I1012" s="5">
        <v>35000</v>
      </c>
      <c r="J1012">
        <v>-0.8</v>
      </c>
      <c r="K1012" s="5">
        <v>-1400</v>
      </c>
      <c r="L1012" s="5">
        <v>15750</v>
      </c>
      <c r="M1012" s="5">
        <v>17150</v>
      </c>
      <c r="N1012" s="5">
        <v>17850</v>
      </c>
      <c r="O1012" t="s">
        <v>1142</v>
      </c>
      <c r="P1012" s="5">
        <v>1750</v>
      </c>
      <c r="Q1012" t="str">
        <f>IF(Table4[[#This Row],[Current Arrears + Debit]]&lt;=5000,"Less_than_5000","Greater_than_5000")</f>
        <v>Less_than_5000</v>
      </c>
      <c r="R1012" t="str">
        <f>IF(Table4[[#This Row],[Full Balance]]=Table4[[#This Row],[Current Arrears + Debit]],"OC","Active")</f>
        <v>Active</v>
      </c>
    </row>
    <row r="1013" spans="1:18" x14ac:dyDescent="0.3">
      <c r="A1013" t="s">
        <v>6921</v>
      </c>
      <c r="B1013" t="s">
        <v>6922</v>
      </c>
      <c r="C1013" t="s">
        <v>6923</v>
      </c>
      <c r="D1013" t="s">
        <v>6924</v>
      </c>
      <c r="E1013" t="s">
        <v>21</v>
      </c>
      <c r="F1013" t="s">
        <v>6925</v>
      </c>
      <c r="G1013" s="5">
        <v>20000</v>
      </c>
      <c r="H1013" s="5">
        <v>1625</v>
      </c>
      <c r="I1013" s="5">
        <v>26000</v>
      </c>
      <c r="J1013">
        <v>-1.1499999999999999</v>
      </c>
      <c r="K1013" s="5">
        <v>-1875</v>
      </c>
      <c r="L1013" s="5">
        <v>14625</v>
      </c>
      <c r="M1013" s="5">
        <v>16500</v>
      </c>
      <c r="N1013" s="5">
        <v>9500</v>
      </c>
      <c r="O1013" t="s">
        <v>866</v>
      </c>
      <c r="P1013" s="5">
        <v>1650</v>
      </c>
      <c r="Q1013" t="str">
        <f>IF(Table4[[#This Row],[Current Arrears + Debit]]&lt;=5000,"Less_than_5000","Greater_than_5000")</f>
        <v>Less_than_5000</v>
      </c>
      <c r="R1013" t="str">
        <f>IF(Table4[[#This Row],[Full Balance]]=Table4[[#This Row],[Current Arrears + Debit]],"OC","Active")</f>
        <v>Active</v>
      </c>
    </row>
    <row r="1014" spans="1:18" x14ac:dyDescent="0.3">
      <c r="A1014" t="s">
        <v>6926</v>
      </c>
      <c r="B1014" t="s">
        <v>6922</v>
      </c>
      <c r="C1014" t="s">
        <v>6927</v>
      </c>
      <c r="D1014" t="s">
        <v>6928</v>
      </c>
      <c r="E1014" t="s">
        <v>21</v>
      </c>
      <c r="F1014" t="s">
        <v>6925</v>
      </c>
      <c r="G1014" s="5">
        <v>20000</v>
      </c>
      <c r="H1014" s="5">
        <v>1625</v>
      </c>
      <c r="I1014" s="5">
        <v>26000</v>
      </c>
      <c r="J1014">
        <v>-1.1499999999999999</v>
      </c>
      <c r="K1014" s="5">
        <v>-1875</v>
      </c>
      <c r="L1014" s="5">
        <v>14625</v>
      </c>
      <c r="M1014" s="5">
        <v>16500</v>
      </c>
      <c r="N1014" s="5">
        <v>9500</v>
      </c>
      <c r="O1014" t="s">
        <v>866</v>
      </c>
      <c r="P1014" s="5">
        <v>1650</v>
      </c>
      <c r="Q1014" t="str">
        <f>IF(Table4[[#This Row],[Current Arrears + Debit]]&lt;=5000,"Less_than_5000","Greater_than_5000")</f>
        <v>Less_than_5000</v>
      </c>
      <c r="R1014" t="str">
        <f>IF(Table4[[#This Row],[Full Balance]]=Table4[[#This Row],[Current Arrears + Debit]],"OC","Active")</f>
        <v>Active</v>
      </c>
    </row>
    <row r="1015" spans="1:18" x14ac:dyDescent="0.3">
      <c r="A1015" t="s">
        <v>6929</v>
      </c>
      <c r="B1015" t="s">
        <v>6922</v>
      </c>
      <c r="C1015" t="s">
        <v>6930</v>
      </c>
      <c r="D1015" t="s">
        <v>6931</v>
      </c>
      <c r="E1015" t="s">
        <v>21</v>
      </c>
      <c r="F1015" t="s">
        <v>6925</v>
      </c>
      <c r="G1015" s="5">
        <v>20000</v>
      </c>
      <c r="H1015" s="5">
        <v>1625</v>
      </c>
      <c r="I1015" s="5">
        <v>26000</v>
      </c>
      <c r="J1015">
        <v>-1.18</v>
      </c>
      <c r="K1015" s="5">
        <v>-1925</v>
      </c>
      <c r="L1015" s="5">
        <v>14625</v>
      </c>
      <c r="M1015" s="5">
        <v>16550</v>
      </c>
      <c r="N1015" s="5">
        <v>9450</v>
      </c>
      <c r="O1015" t="s">
        <v>866</v>
      </c>
      <c r="P1015" s="5">
        <v>1650</v>
      </c>
      <c r="Q1015" t="str">
        <f>IF(Table4[[#This Row],[Current Arrears + Debit]]&lt;=5000,"Less_than_5000","Greater_than_5000")</f>
        <v>Less_than_5000</v>
      </c>
      <c r="R1015" t="str">
        <f>IF(Table4[[#This Row],[Full Balance]]=Table4[[#This Row],[Current Arrears + Debit]],"OC","Active")</f>
        <v>Active</v>
      </c>
    </row>
    <row r="1016" spans="1:18" x14ac:dyDescent="0.3">
      <c r="A1016" t="s">
        <v>6932</v>
      </c>
      <c r="B1016" t="s">
        <v>6663</v>
      </c>
      <c r="C1016" t="s">
        <v>6933</v>
      </c>
      <c r="D1016" t="s">
        <v>6934</v>
      </c>
      <c r="E1016" t="s">
        <v>29</v>
      </c>
      <c r="F1016" t="s">
        <v>3685</v>
      </c>
      <c r="G1016" s="5">
        <v>25000</v>
      </c>
      <c r="H1016" s="5">
        <v>1750</v>
      </c>
      <c r="I1016" s="5">
        <v>35000</v>
      </c>
      <c r="J1016">
        <v>-1.0900000000000001</v>
      </c>
      <c r="K1016" s="5">
        <v>-1900</v>
      </c>
      <c r="L1016" s="5">
        <v>15750</v>
      </c>
      <c r="M1016" s="5">
        <v>17650</v>
      </c>
      <c r="N1016" s="5">
        <v>17350</v>
      </c>
      <c r="O1016" t="s">
        <v>977</v>
      </c>
      <c r="P1016" s="5">
        <v>2000</v>
      </c>
      <c r="Q1016" t="str">
        <f>IF(Table4[[#This Row],[Current Arrears + Debit]]&lt;=5000,"Less_than_5000","Greater_than_5000")</f>
        <v>Less_than_5000</v>
      </c>
      <c r="R1016" t="str">
        <f>IF(Table4[[#This Row],[Full Balance]]=Table4[[#This Row],[Current Arrears + Debit]],"OC","Active")</f>
        <v>Active</v>
      </c>
    </row>
    <row r="1017" spans="1:18" x14ac:dyDescent="0.3">
      <c r="A1017" t="s">
        <v>6935</v>
      </c>
      <c r="B1017" t="s">
        <v>6663</v>
      </c>
      <c r="C1017" t="s">
        <v>6936</v>
      </c>
      <c r="D1017" t="s">
        <v>6937</v>
      </c>
      <c r="E1017" t="s">
        <v>29</v>
      </c>
      <c r="F1017" t="s">
        <v>3685</v>
      </c>
      <c r="G1017" s="5">
        <v>25000</v>
      </c>
      <c r="H1017" s="5">
        <v>1750</v>
      </c>
      <c r="I1017" s="5">
        <v>35000</v>
      </c>
      <c r="J1017">
        <v>-1.1399999999999999</v>
      </c>
      <c r="K1017" s="5">
        <v>-2000</v>
      </c>
      <c r="L1017" s="5">
        <v>15750</v>
      </c>
      <c r="M1017" s="5">
        <v>17750</v>
      </c>
      <c r="N1017" s="5">
        <v>17250</v>
      </c>
      <c r="O1017" t="s">
        <v>977</v>
      </c>
      <c r="P1017" s="5">
        <v>2000</v>
      </c>
      <c r="Q1017" t="str">
        <f>IF(Table4[[#This Row],[Current Arrears + Debit]]&lt;=5000,"Less_than_5000","Greater_than_5000")</f>
        <v>Less_than_5000</v>
      </c>
      <c r="R1017" t="str">
        <f>IF(Table4[[#This Row],[Full Balance]]=Table4[[#This Row],[Current Arrears + Debit]],"OC","Active")</f>
        <v>Active</v>
      </c>
    </row>
    <row r="1018" spans="1:18" x14ac:dyDescent="0.3">
      <c r="A1018" t="s">
        <v>6938</v>
      </c>
      <c r="B1018" t="s">
        <v>5756</v>
      </c>
      <c r="C1018" t="s">
        <v>6939</v>
      </c>
      <c r="D1018" t="s">
        <v>6940</v>
      </c>
      <c r="E1018" t="s">
        <v>24</v>
      </c>
      <c r="F1018" t="s">
        <v>3685</v>
      </c>
      <c r="G1018" s="5">
        <v>35000</v>
      </c>
      <c r="H1018" s="5">
        <v>2450</v>
      </c>
      <c r="I1018" s="5">
        <v>49000</v>
      </c>
      <c r="J1018">
        <v>-0.18</v>
      </c>
      <c r="K1018">
        <v>-450</v>
      </c>
      <c r="L1018" s="5">
        <v>22050</v>
      </c>
      <c r="M1018" s="5">
        <v>22500</v>
      </c>
      <c r="N1018" s="5">
        <v>26500</v>
      </c>
      <c r="O1018" t="s">
        <v>866</v>
      </c>
      <c r="P1018" s="5">
        <v>2500</v>
      </c>
      <c r="Q1018" t="str">
        <f>IF(Table4[[#This Row],[Current Arrears + Debit]]&lt;=5000,"Less_than_5000","Greater_than_5000")</f>
        <v>Less_than_5000</v>
      </c>
      <c r="R1018" t="str">
        <f>IF(Table4[[#This Row],[Full Balance]]=Table4[[#This Row],[Current Arrears + Debit]],"OC","Active")</f>
        <v>Active</v>
      </c>
    </row>
    <row r="1019" spans="1:18" x14ac:dyDescent="0.3">
      <c r="A1019" t="s">
        <v>6941</v>
      </c>
      <c r="B1019" t="s">
        <v>6860</v>
      </c>
      <c r="C1019" t="s">
        <v>6942</v>
      </c>
      <c r="D1019" t="s">
        <v>6943</v>
      </c>
      <c r="E1019" t="s">
        <v>24</v>
      </c>
      <c r="F1019" t="s">
        <v>3685</v>
      </c>
      <c r="G1019" s="5">
        <v>30000</v>
      </c>
      <c r="H1019" s="5">
        <v>2100</v>
      </c>
      <c r="I1019" s="5">
        <v>42000</v>
      </c>
      <c r="J1019">
        <v>0</v>
      </c>
      <c r="K1019">
        <v>0</v>
      </c>
      <c r="L1019" s="5">
        <v>18900</v>
      </c>
      <c r="M1019" s="5">
        <v>18900</v>
      </c>
      <c r="N1019" s="5">
        <v>23100</v>
      </c>
      <c r="O1019" t="s">
        <v>866</v>
      </c>
      <c r="P1019" s="5">
        <v>2100</v>
      </c>
      <c r="Q1019" t="str">
        <f>IF(Table4[[#This Row],[Current Arrears + Debit]]&lt;=5000,"Less_than_5000","Greater_than_5000")</f>
        <v>Less_than_5000</v>
      </c>
      <c r="R1019" t="str">
        <f>IF(Table4[[#This Row],[Full Balance]]=Table4[[#This Row],[Current Arrears + Debit]],"OC","Active")</f>
        <v>Active</v>
      </c>
    </row>
    <row r="1020" spans="1:18" x14ac:dyDescent="0.3">
      <c r="A1020" t="s">
        <v>6944</v>
      </c>
      <c r="B1020" t="s">
        <v>6048</v>
      </c>
      <c r="C1020" t="s">
        <v>6945</v>
      </c>
      <c r="D1020" t="s">
        <v>6946</v>
      </c>
      <c r="E1020" t="s">
        <v>9</v>
      </c>
      <c r="F1020" t="s">
        <v>3685</v>
      </c>
      <c r="G1020" s="5">
        <v>25000</v>
      </c>
      <c r="H1020" s="5">
        <v>2063</v>
      </c>
      <c r="I1020" s="5">
        <v>33000</v>
      </c>
      <c r="J1020">
        <v>-1.18</v>
      </c>
      <c r="K1020" s="5">
        <v>-2433</v>
      </c>
      <c r="L1020" s="5">
        <v>18567</v>
      </c>
      <c r="M1020" s="5">
        <v>21000</v>
      </c>
      <c r="N1020" s="5">
        <v>12000</v>
      </c>
      <c r="O1020" t="s">
        <v>977</v>
      </c>
      <c r="P1020" s="5">
        <v>2100</v>
      </c>
      <c r="Q1020" t="str">
        <f>IF(Table4[[#This Row],[Current Arrears + Debit]]&lt;=5000,"Less_than_5000","Greater_than_5000")</f>
        <v>Less_than_5000</v>
      </c>
      <c r="R1020" t="str">
        <f>IF(Table4[[#This Row],[Full Balance]]=Table4[[#This Row],[Current Arrears + Debit]],"OC","Active")</f>
        <v>Active</v>
      </c>
    </row>
    <row r="1021" spans="1:18" x14ac:dyDescent="0.3">
      <c r="A1021" t="s">
        <v>6947</v>
      </c>
      <c r="B1021" t="s">
        <v>5484</v>
      </c>
      <c r="C1021" t="s">
        <v>6948</v>
      </c>
      <c r="D1021" t="s">
        <v>6949</v>
      </c>
      <c r="E1021" t="s">
        <v>30</v>
      </c>
      <c r="F1021" t="s">
        <v>2694</v>
      </c>
      <c r="G1021" s="5">
        <v>30000</v>
      </c>
      <c r="H1021" s="5">
        <v>2438</v>
      </c>
      <c r="I1021" s="5">
        <v>39000</v>
      </c>
      <c r="J1021">
        <v>-1.23</v>
      </c>
      <c r="K1021" s="5">
        <v>-2996</v>
      </c>
      <c r="L1021" s="5">
        <v>19504</v>
      </c>
      <c r="M1021" s="5">
        <v>22500</v>
      </c>
      <c r="N1021" s="5">
        <v>16500</v>
      </c>
      <c r="O1021" t="s">
        <v>977</v>
      </c>
      <c r="P1021" s="5">
        <v>2500</v>
      </c>
      <c r="Q1021" t="str">
        <f>IF(Table4[[#This Row],[Current Arrears + Debit]]&lt;=5000,"Less_than_5000","Greater_than_5000")</f>
        <v>Less_than_5000</v>
      </c>
      <c r="R1021" t="str">
        <f>IF(Table4[[#This Row],[Full Balance]]=Table4[[#This Row],[Current Arrears + Debit]],"OC","Active")</f>
        <v>Active</v>
      </c>
    </row>
    <row r="1022" spans="1:18" x14ac:dyDescent="0.3">
      <c r="A1022" t="s">
        <v>6950</v>
      </c>
      <c r="B1022" t="s">
        <v>4766</v>
      </c>
      <c r="C1022" t="s">
        <v>6951</v>
      </c>
      <c r="D1022" t="s">
        <v>6952</v>
      </c>
      <c r="E1022" t="s">
        <v>20</v>
      </c>
      <c r="F1022" t="s">
        <v>6925</v>
      </c>
      <c r="G1022" s="5">
        <v>25000</v>
      </c>
      <c r="H1022" s="5">
        <v>1750</v>
      </c>
      <c r="I1022" s="5">
        <v>35000</v>
      </c>
      <c r="J1022">
        <v>-0.03</v>
      </c>
      <c r="K1022">
        <v>-50</v>
      </c>
      <c r="L1022" s="5">
        <v>15750</v>
      </c>
      <c r="M1022" s="5">
        <v>15800</v>
      </c>
      <c r="N1022" s="5">
        <v>19200</v>
      </c>
      <c r="O1022" t="s">
        <v>2583</v>
      </c>
      <c r="P1022" s="5">
        <v>1750</v>
      </c>
      <c r="Q1022" t="str">
        <f>IF(Table4[[#This Row],[Current Arrears + Debit]]&lt;=5000,"Less_than_5000","Greater_than_5000")</f>
        <v>Less_than_5000</v>
      </c>
      <c r="R1022" t="str">
        <f>IF(Table4[[#This Row],[Full Balance]]=Table4[[#This Row],[Current Arrears + Debit]],"OC","Active")</f>
        <v>Active</v>
      </c>
    </row>
    <row r="1023" spans="1:18" x14ac:dyDescent="0.3">
      <c r="A1023" t="s">
        <v>6953</v>
      </c>
      <c r="B1023" t="s">
        <v>4766</v>
      </c>
      <c r="C1023" t="s">
        <v>6954</v>
      </c>
      <c r="D1023" t="s">
        <v>6955</v>
      </c>
      <c r="E1023" t="s">
        <v>20</v>
      </c>
      <c r="F1023" t="s">
        <v>6925</v>
      </c>
      <c r="G1023" s="5">
        <v>25000</v>
      </c>
      <c r="H1023" s="5">
        <v>1750</v>
      </c>
      <c r="I1023" s="5">
        <v>35000</v>
      </c>
      <c r="J1023">
        <v>1</v>
      </c>
      <c r="K1023" s="5">
        <v>1750</v>
      </c>
      <c r="L1023" s="5">
        <v>15750</v>
      </c>
      <c r="M1023" s="5">
        <v>14000</v>
      </c>
      <c r="N1023" s="5">
        <v>21000</v>
      </c>
      <c r="O1023" t="s">
        <v>2583</v>
      </c>
      <c r="P1023" s="5">
        <v>1750</v>
      </c>
      <c r="Q1023" t="str">
        <f>IF(Table4[[#This Row],[Current Arrears + Debit]]&lt;=5000,"Less_than_5000","Greater_than_5000")</f>
        <v>Less_than_5000</v>
      </c>
      <c r="R1023" t="str">
        <f>IF(Table4[[#This Row],[Full Balance]]=Table4[[#This Row],[Current Arrears + Debit]],"OC","Active")</f>
        <v>Active</v>
      </c>
    </row>
    <row r="1024" spans="1:18" x14ac:dyDescent="0.3">
      <c r="A1024" t="s">
        <v>6956</v>
      </c>
      <c r="B1024" t="s">
        <v>6670</v>
      </c>
      <c r="C1024" t="s">
        <v>6957</v>
      </c>
      <c r="D1024" t="s">
        <v>6958</v>
      </c>
      <c r="E1024" t="s">
        <v>26</v>
      </c>
      <c r="F1024" t="s">
        <v>3685</v>
      </c>
      <c r="G1024" s="5">
        <v>30000</v>
      </c>
      <c r="H1024" s="5">
        <v>2100</v>
      </c>
      <c r="I1024" s="5">
        <v>42000</v>
      </c>
      <c r="J1024">
        <v>1</v>
      </c>
      <c r="K1024" s="5">
        <v>2100</v>
      </c>
      <c r="L1024" s="5">
        <v>18900</v>
      </c>
      <c r="M1024" s="5">
        <v>16800</v>
      </c>
      <c r="N1024" s="5">
        <v>25200</v>
      </c>
      <c r="O1024" t="s">
        <v>2065</v>
      </c>
      <c r="P1024" s="5">
        <v>2100</v>
      </c>
      <c r="Q1024" t="str">
        <f>IF(Table4[[#This Row],[Current Arrears + Debit]]&lt;=5000,"Less_than_5000","Greater_than_5000")</f>
        <v>Less_than_5000</v>
      </c>
      <c r="R1024" t="str">
        <f>IF(Table4[[#This Row],[Full Balance]]=Table4[[#This Row],[Current Arrears + Debit]],"OC","Active")</f>
        <v>Active</v>
      </c>
    </row>
    <row r="1025" spans="1:18" x14ac:dyDescent="0.3">
      <c r="A1025" t="s">
        <v>6959</v>
      </c>
      <c r="B1025" t="s">
        <v>6960</v>
      </c>
      <c r="C1025" t="s">
        <v>6961</v>
      </c>
      <c r="D1025" t="s">
        <v>6962</v>
      </c>
      <c r="E1025" t="s">
        <v>26</v>
      </c>
      <c r="F1025" t="s">
        <v>3685</v>
      </c>
      <c r="G1025" s="5">
        <v>35000</v>
      </c>
      <c r="H1025" s="5">
        <v>2450</v>
      </c>
      <c r="I1025" s="5">
        <v>49000</v>
      </c>
      <c r="J1025">
        <v>-1.18</v>
      </c>
      <c r="K1025" s="5">
        <v>-2900</v>
      </c>
      <c r="L1025" s="5">
        <v>22050</v>
      </c>
      <c r="M1025" s="5">
        <v>24950</v>
      </c>
      <c r="N1025" s="5">
        <v>24050</v>
      </c>
      <c r="O1025" t="s">
        <v>2583</v>
      </c>
      <c r="P1025" s="5">
        <v>2500</v>
      </c>
      <c r="Q1025" t="str">
        <f>IF(Table4[[#This Row],[Current Arrears + Debit]]&lt;=5000,"Less_than_5000","Greater_than_5000")</f>
        <v>Less_than_5000</v>
      </c>
      <c r="R1025" t="str">
        <f>IF(Table4[[#This Row],[Full Balance]]=Table4[[#This Row],[Current Arrears + Debit]],"OC","Active")</f>
        <v>Active</v>
      </c>
    </row>
    <row r="1026" spans="1:18" x14ac:dyDescent="0.3">
      <c r="A1026" t="s">
        <v>6963</v>
      </c>
      <c r="B1026" t="s">
        <v>6960</v>
      </c>
      <c r="C1026" t="s">
        <v>6964</v>
      </c>
      <c r="D1026" t="s">
        <v>6965</v>
      </c>
      <c r="E1026" t="s">
        <v>26</v>
      </c>
      <c r="F1026" t="s">
        <v>3685</v>
      </c>
      <c r="G1026" s="5">
        <v>35000</v>
      </c>
      <c r="H1026" s="5">
        <v>2450</v>
      </c>
      <c r="I1026" s="5">
        <v>49000</v>
      </c>
      <c r="J1026">
        <v>-1.1200000000000001</v>
      </c>
      <c r="K1026" s="5">
        <v>-2750</v>
      </c>
      <c r="L1026" s="5">
        <v>22050</v>
      </c>
      <c r="M1026" s="5">
        <v>24800</v>
      </c>
      <c r="N1026" s="5">
        <v>24200</v>
      </c>
      <c r="O1026" t="s">
        <v>2583</v>
      </c>
      <c r="P1026" s="5">
        <v>2500</v>
      </c>
      <c r="Q1026" t="str">
        <f>IF(Table4[[#This Row],[Current Arrears + Debit]]&lt;=5000,"Less_than_5000","Greater_than_5000")</f>
        <v>Less_than_5000</v>
      </c>
      <c r="R1026" t="str">
        <f>IF(Table4[[#This Row],[Full Balance]]=Table4[[#This Row],[Current Arrears + Debit]],"OC","Active")</f>
        <v>Active</v>
      </c>
    </row>
    <row r="1027" spans="1:18" x14ac:dyDescent="0.3">
      <c r="A1027" t="s">
        <v>6966</v>
      </c>
      <c r="B1027" t="s">
        <v>6960</v>
      </c>
      <c r="C1027" t="s">
        <v>6967</v>
      </c>
      <c r="D1027" t="s">
        <v>6968</v>
      </c>
      <c r="E1027" t="s">
        <v>26</v>
      </c>
      <c r="F1027" t="s">
        <v>3685</v>
      </c>
      <c r="G1027" s="5">
        <v>35000</v>
      </c>
      <c r="H1027" s="5">
        <v>2450</v>
      </c>
      <c r="I1027" s="5">
        <v>49000</v>
      </c>
      <c r="J1027">
        <v>-1.18</v>
      </c>
      <c r="K1027" s="5">
        <v>-2900</v>
      </c>
      <c r="L1027" s="5">
        <v>22050</v>
      </c>
      <c r="M1027" s="5">
        <v>24950</v>
      </c>
      <c r="N1027" s="5">
        <v>24050</v>
      </c>
      <c r="O1027" t="s">
        <v>2583</v>
      </c>
      <c r="P1027" s="5">
        <v>2500</v>
      </c>
      <c r="Q1027" t="str">
        <f>IF(Table4[[#This Row],[Current Arrears + Debit]]&lt;=5000,"Less_than_5000","Greater_than_5000")</f>
        <v>Less_than_5000</v>
      </c>
      <c r="R1027" t="str">
        <f>IF(Table4[[#This Row],[Full Balance]]=Table4[[#This Row],[Current Arrears + Debit]],"OC","Active")</f>
        <v>Active</v>
      </c>
    </row>
    <row r="1028" spans="1:18" x14ac:dyDescent="0.3">
      <c r="A1028" t="s">
        <v>6969</v>
      </c>
      <c r="B1028" t="s">
        <v>5878</v>
      </c>
      <c r="C1028" t="s">
        <v>6970</v>
      </c>
      <c r="D1028" t="s">
        <v>6971</v>
      </c>
      <c r="E1028" t="s">
        <v>30</v>
      </c>
      <c r="F1028" t="s">
        <v>2519</v>
      </c>
      <c r="G1028" s="5">
        <v>40000</v>
      </c>
      <c r="H1028" s="5">
        <v>2800</v>
      </c>
      <c r="I1028" s="5">
        <v>56000</v>
      </c>
      <c r="J1028">
        <v>0</v>
      </c>
      <c r="K1028">
        <v>0</v>
      </c>
      <c r="L1028" s="5">
        <v>22400</v>
      </c>
      <c r="M1028" s="5">
        <v>22400</v>
      </c>
      <c r="N1028" s="5">
        <v>33600</v>
      </c>
      <c r="O1028" t="s">
        <v>283</v>
      </c>
      <c r="P1028" s="5">
        <v>2800</v>
      </c>
      <c r="Q1028" t="str">
        <f>IF(Table4[[#This Row],[Current Arrears + Debit]]&lt;=5000,"Less_than_5000","Greater_than_5000")</f>
        <v>Less_than_5000</v>
      </c>
      <c r="R1028" t="str">
        <f>IF(Table4[[#This Row],[Full Balance]]=Table4[[#This Row],[Current Arrears + Debit]],"OC","Active")</f>
        <v>Active</v>
      </c>
    </row>
    <row r="1029" spans="1:18" x14ac:dyDescent="0.3">
      <c r="A1029" t="s">
        <v>6972</v>
      </c>
      <c r="B1029" t="s">
        <v>4588</v>
      </c>
      <c r="C1029" t="s">
        <v>6973</v>
      </c>
      <c r="D1029" t="s">
        <v>6974</v>
      </c>
      <c r="E1029" t="s">
        <v>30</v>
      </c>
      <c r="F1029" t="s">
        <v>3044</v>
      </c>
      <c r="G1029" s="5">
        <v>25000</v>
      </c>
      <c r="H1029" s="5">
        <v>2063</v>
      </c>
      <c r="I1029" s="5">
        <v>33000</v>
      </c>
      <c r="J1029">
        <v>-0.34</v>
      </c>
      <c r="K1029">
        <v>-696</v>
      </c>
      <c r="L1029" s="5">
        <v>16504</v>
      </c>
      <c r="M1029" s="5">
        <v>17200</v>
      </c>
      <c r="N1029" s="5">
        <v>15800</v>
      </c>
      <c r="O1029" t="s">
        <v>977</v>
      </c>
      <c r="P1029" s="5">
        <v>2100</v>
      </c>
      <c r="Q1029" t="str">
        <f>IF(Table4[[#This Row],[Current Arrears + Debit]]&lt;=5000,"Less_than_5000","Greater_than_5000")</f>
        <v>Less_than_5000</v>
      </c>
      <c r="R1029" t="str">
        <f>IF(Table4[[#This Row],[Full Balance]]=Table4[[#This Row],[Current Arrears + Debit]],"OC","Active")</f>
        <v>Active</v>
      </c>
    </row>
    <row r="1030" spans="1:18" x14ac:dyDescent="0.3">
      <c r="A1030" t="s">
        <v>6975</v>
      </c>
      <c r="B1030" t="s">
        <v>4588</v>
      </c>
      <c r="C1030" t="s">
        <v>6976</v>
      </c>
      <c r="D1030" t="s">
        <v>6977</v>
      </c>
      <c r="E1030" t="s">
        <v>30</v>
      </c>
      <c r="F1030" t="s">
        <v>2694</v>
      </c>
      <c r="G1030" s="5">
        <v>30000</v>
      </c>
      <c r="H1030" s="5">
        <v>2438</v>
      </c>
      <c r="I1030" s="5">
        <v>39000</v>
      </c>
      <c r="J1030">
        <v>-0.2</v>
      </c>
      <c r="K1030">
        <v>-496</v>
      </c>
      <c r="L1030" s="5">
        <v>19504</v>
      </c>
      <c r="M1030" s="5">
        <v>20000</v>
      </c>
      <c r="N1030" s="5">
        <v>19000</v>
      </c>
      <c r="O1030" t="s">
        <v>977</v>
      </c>
      <c r="P1030" s="5">
        <v>2500</v>
      </c>
      <c r="Q1030" t="str">
        <f>IF(Table4[[#This Row],[Current Arrears + Debit]]&lt;=5000,"Less_than_5000","Greater_than_5000")</f>
        <v>Less_than_5000</v>
      </c>
      <c r="R1030" t="str">
        <f>IF(Table4[[#This Row],[Full Balance]]=Table4[[#This Row],[Current Arrears + Debit]],"OC","Active")</f>
        <v>Active</v>
      </c>
    </row>
    <row r="1031" spans="1:18" x14ac:dyDescent="0.3">
      <c r="A1031" t="s">
        <v>6978</v>
      </c>
      <c r="B1031" t="s">
        <v>4588</v>
      </c>
      <c r="C1031" t="s">
        <v>6979</v>
      </c>
      <c r="D1031" t="s">
        <v>6980</v>
      </c>
      <c r="E1031" t="s">
        <v>30</v>
      </c>
      <c r="F1031" t="s">
        <v>2694</v>
      </c>
      <c r="G1031" s="5">
        <v>30000</v>
      </c>
      <c r="H1031" s="5">
        <v>2438</v>
      </c>
      <c r="I1031" s="5">
        <v>39000</v>
      </c>
      <c r="J1031">
        <v>-0.16</v>
      </c>
      <c r="K1031">
        <v>-396</v>
      </c>
      <c r="L1031" s="5">
        <v>19504</v>
      </c>
      <c r="M1031" s="5">
        <v>19900</v>
      </c>
      <c r="N1031" s="5">
        <v>19100</v>
      </c>
      <c r="O1031" t="s">
        <v>283</v>
      </c>
      <c r="P1031">
        <v>500</v>
      </c>
      <c r="Q1031" t="str">
        <f>IF(Table4[[#This Row],[Current Arrears + Debit]]&lt;=5000,"Less_than_5000","Greater_than_5000")</f>
        <v>Less_than_5000</v>
      </c>
      <c r="R1031" t="str">
        <f>IF(Table4[[#This Row],[Full Balance]]=Table4[[#This Row],[Current Arrears + Debit]],"OC","Active")</f>
        <v>Active</v>
      </c>
    </row>
    <row r="1032" spans="1:18" x14ac:dyDescent="0.3">
      <c r="A1032" t="s">
        <v>6981</v>
      </c>
      <c r="B1032" t="s">
        <v>1739</v>
      </c>
      <c r="C1032" t="s">
        <v>6982</v>
      </c>
      <c r="D1032" t="s">
        <v>6983</v>
      </c>
      <c r="E1032" t="s">
        <v>14</v>
      </c>
      <c r="F1032" t="s">
        <v>2694</v>
      </c>
      <c r="G1032" s="5">
        <v>25000</v>
      </c>
      <c r="H1032" s="5">
        <v>1750</v>
      </c>
      <c r="I1032" s="5">
        <v>35000</v>
      </c>
      <c r="J1032">
        <v>0.94</v>
      </c>
      <c r="K1032" s="5">
        <v>1650</v>
      </c>
      <c r="L1032" s="5">
        <v>14000</v>
      </c>
      <c r="M1032" s="5">
        <v>12350</v>
      </c>
      <c r="N1032" s="5">
        <v>22650</v>
      </c>
      <c r="O1032" t="s">
        <v>866</v>
      </c>
      <c r="P1032" s="5">
        <v>1800</v>
      </c>
      <c r="Q1032" t="str">
        <f>IF(Table4[[#This Row],[Current Arrears + Debit]]&lt;=5000,"Less_than_5000","Greater_than_5000")</f>
        <v>Less_than_5000</v>
      </c>
      <c r="R1032" t="str">
        <f>IF(Table4[[#This Row],[Full Balance]]=Table4[[#This Row],[Current Arrears + Debit]],"OC","Active")</f>
        <v>Active</v>
      </c>
    </row>
    <row r="1033" spans="1:18" x14ac:dyDescent="0.3">
      <c r="A1033" t="s">
        <v>6984</v>
      </c>
      <c r="B1033" t="s">
        <v>1739</v>
      </c>
      <c r="C1033" t="s">
        <v>6985</v>
      </c>
      <c r="D1033" t="s">
        <v>5116</v>
      </c>
      <c r="E1033" t="s">
        <v>14</v>
      </c>
      <c r="F1033" t="s">
        <v>2694</v>
      </c>
      <c r="G1033" s="5">
        <v>25000</v>
      </c>
      <c r="H1033" s="5">
        <v>1750</v>
      </c>
      <c r="I1033" s="5">
        <v>35000</v>
      </c>
      <c r="J1033">
        <v>-0.09</v>
      </c>
      <c r="K1033">
        <v>-150</v>
      </c>
      <c r="L1033" s="5">
        <v>14000</v>
      </c>
      <c r="M1033" s="5">
        <v>14150</v>
      </c>
      <c r="N1033" s="5">
        <v>20850</v>
      </c>
      <c r="O1033" t="s">
        <v>866</v>
      </c>
      <c r="P1033" s="5">
        <v>1750</v>
      </c>
      <c r="Q1033" t="str">
        <f>IF(Table4[[#This Row],[Current Arrears + Debit]]&lt;=5000,"Less_than_5000","Greater_than_5000")</f>
        <v>Less_than_5000</v>
      </c>
      <c r="R1033" t="str">
        <f>IF(Table4[[#This Row],[Full Balance]]=Table4[[#This Row],[Current Arrears + Debit]],"OC","Active")</f>
        <v>Active</v>
      </c>
    </row>
    <row r="1034" spans="1:18" x14ac:dyDescent="0.3">
      <c r="A1034" t="s">
        <v>6986</v>
      </c>
      <c r="B1034" t="s">
        <v>1739</v>
      </c>
      <c r="C1034" t="s">
        <v>6987</v>
      </c>
      <c r="D1034" t="s">
        <v>6988</v>
      </c>
      <c r="E1034" t="s">
        <v>14</v>
      </c>
      <c r="F1034" t="s">
        <v>2694</v>
      </c>
      <c r="G1034" s="5">
        <v>25000</v>
      </c>
      <c r="H1034" s="5">
        <v>1750</v>
      </c>
      <c r="I1034" s="5">
        <v>35000</v>
      </c>
      <c r="J1034">
        <v>-0.06</v>
      </c>
      <c r="K1034">
        <v>-100</v>
      </c>
      <c r="L1034" s="5">
        <v>14000</v>
      </c>
      <c r="M1034" s="5">
        <v>14100</v>
      </c>
      <c r="N1034" s="5">
        <v>20900</v>
      </c>
      <c r="O1034" t="s">
        <v>866</v>
      </c>
      <c r="P1034" s="5">
        <v>1750</v>
      </c>
      <c r="Q1034" t="str">
        <f>IF(Table4[[#This Row],[Current Arrears + Debit]]&lt;=5000,"Less_than_5000","Greater_than_5000")</f>
        <v>Less_than_5000</v>
      </c>
      <c r="R1034" t="str">
        <f>IF(Table4[[#This Row],[Full Balance]]=Table4[[#This Row],[Current Arrears + Debit]],"OC","Active")</f>
        <v>Active</v>
      </c>
    </row>
    <row r="1035" spans="1:18" x14ac:dyDescent="0.3">
      <c r="A1035" t="s">
        <v>6989</v>
      </c>
      <c r="B1035" t="s">
        <v>6663</v>
      </c>
      <c r="C1035" t="s">
        <v>6990</v>
      </c>
      <c r="D1035" t="s">
        <v>6991</v>
      </c>
      <c r="E1035" t="s">
        <v>29</v>
      </c>
      <c r="F1035" t="s">
        <v>2694</v>
      </c>
      <c r="G1035" s="5">
        <v>40000</v>
      </c>
      <c r="H1035" s="5">
        <v>2467</v>
      </c>
      <c r="I1035" s="5">
        <v>59200</v>
      </c>
      <c r="J1035">
        <v>-0.11</v>
      </c>
      <c r="K1035">
        <v>-264</v>
      </c>
      <c r="L1035" s="5">
        <v>19736</v>
      </c>
      <c r="M1035" s="5">
        <v>20000</v>
      </c>
      <c r="N1035" s="5">
        <v>39200</v>
      </c>
      <c r="O1035" t="s">
        <v>977</v>
      </c>
      <c r="P1035" s="5">
        <v>2500</v>
      </c>
      <c r="Q1035" t="str">
        <f>IF(Table4[[#This Row],[Current Arrears + Debit]]&lt;=5000,"Less_than_5000","Greater_than_5000")</f>
        <v>Less_than_5000</v>
      </c>
      <c r="R1035" t="str">
        <f>IF(Table4[[#This Row],[Full Balance]]=Table4[[#This Row],[Current Arrears + Debit]],"OC","Active")</f>
        <v>Active</v>
      </c>
    </row>
    <row r="1036" spans="1:18" x14ac:dyDescent="0.3">
      <c r="A1036" t="s">
        <v>6992</v>
      </c>
      <c r="B1036" t="s">
        <v>6663</v>
      </c>
      <c r="C1036" t="s">
        <v>6993</v>
      </c>
      <c r="D1036" t="s">
        <v>6994</v>
      </c>
      <c r="E1036" t="s">
        <v>29</v>
      </c>
      <c r="F1036" t="s">
        <v>2694</v>
      </c>
      <c r="G1036" s="5">
        <v>40000</v>
      </c>
      <c r="H1036" s="5">
        <v>2467</v>
      </c>
      <c r="I1036" s="5">
        <v>59200</v>
      </c>
      <c r="J1036">
        <v>-0.31</v>
      </c>
      <c r="K1036">
        <v>-764</v>
      </c>
      <c r="L1036" s="5">
        <v>19736</v>
      </c>
      <c r="M1036" s="5">
        <v>20500</v>
      </c>
      <c r="N1036" s="5">
        <v>38700</v>
      </c>
      <c r="O1036" t="s">
        <v>977</v>
      </c>
      <c r="P1036" s="5">
        <v>2500</v>
      </c>
      <c r="Q1036" t="str">
        <f>IF(Table4[[#This Row],[Current Arrears + Debit]]&lt;=5000,"Less_than_5000","Greater_than_5000")</f>
        <v>Less_than_5000</v>
      </c>
      <c r="R1036" t="str">
        <f>IF(Table4[[#This Row],[Full Balance]]=Table4[[#This Row],[Current Arrears + Debit]],"OC","Active")</f>
        <v>Active</v>
      </c>
    </row>
    <row r="1037" spans="1:18" x14ac:dyDescent="0.3">
      <c r="A1037" t="s">
        <v>6995</v>
      </c>
      <c r="B1037" t="s">
        <v>4499</v>
      </c>
      <c r="C1037" t="s">
        <v>6996</v>
      </c>
      <c r="D1037" t="s">
        <v>6997</v>
      </c>
      <c r="E1037" t="s">
        <v>29</v>
      </c>
      <c r="F1037" t="s">
        <v>2694</v>
      </c>
      <c r="G1037" s="5">
        <v>40000</v>
      </c>
      <c r="H1037" s="5">
        <v>2467</v>
      </c>
      <c r="I1037" s="5">
        <v>59200</v>
      </c>
      <c r="J1037">
        <v>1.8</v>
      </c>
      <c r="K1037" s="5">
        <v>4436</v>
      </c>
      <c r="L1037" s="5">
        <v>19736</v>
      </c>
      <c r="M1037" s="5">
        <v>15300</v>
      </c>
      <c r="N1037" s="5">
        <v>43900</v>
      </c>
      <c r="O1037" t="s">
        <v>2320</v>
      </c>
      <c r="P1037" s="5">
        <v>2550</v>
      </c>
      <c r="Q1037" t="str">
        <f>IF(Table4[[#This Row],[Current Arrears + Debit]]&lt;=5000,"Less_than_5000","Greater_than_5000")</f>
        <v>Less_than_5000</v>
      </c>
      <c r="R1037" t="str">
        <f>IF(Table4[[#This Row],[Full Balance]]=Table4[[#This Row],[Current Arrears + Debit]],"OC","Active")</f>
        <v>Active</v>
      </c>
    </row>
    <row r="1038" spans="1:18" x14ac:dyDescent="0.3">
      <c r="A1038" t="s">
        <v>6998</v>
      </c>
      <c r="B1038" t="s">
        <v>6891</v>
      </c>
      <c r="C1038" t="s">
        <v>6999</v>
      </c>
      <c r="D1038" t="s">
        <v>7000</v>
      </c>
      <c r="E1038" t="s">
        <v>5</v>
      </c>
      <c r="F1038" t="s">
        <v>2694</v>
      </c>
      <c r="G1038" s="5">
        <v>30000</v>
      </c>
      <c r="H1038" s="5">
        <v>2100</v>
      </c>
      <c r="I1038" s="5">
        <v>42000</v>
      </c>
      <c r="J1038">
        <v>-0.45</v>
      </c>
      <c r="K1038">
        <v>-950</v>
      </c>
      <c r="L1038" s="5">
        <v>16800</v>
      </c>
      <c r="M1038" s="5">
        <v>17750</v>
      </c>
      <c r="N1038" s="5">
        <v>24250</v>
      </c>
      <c r="O1038" t="s">
        <v>283</v>
      </c>
      <c r="P1038" s="5">
        <v>1450</v>
      </c>
      <c r="Q1038" t="str">
        <f>IF(Table4[[#This Row],[Current Arrears + Debit]]&lt;=5000,"Less_than_5000","Greater_than_5000")</f>
        <v>Less_than_5000</v>
      </c>
      <c r="R1038" t="str">
        <f>IF(Table4[[#This Row],[Full Balance]]=Table4[[#This Row],[Current Arrears + Debit]],"OC","Active")</f>
        <v>Active</v>
      </c>
    </row>
    <row r="1039" spans="1:18" x14ac:dyDescent="0.3">
      <c r="A1039" t="s">
        <v>7001</v>
      </c>
      <c r="B1039" t="s">
        <v>1604</v>
      </c>
      <c r="C1039" t="s">
        <v>7002</v>
      </c>
      <c r="D1039" t="s">
        <v>7003</v>
      </c>
      <c r="E1039" t="s">
        <v>39</v>
      </c>
      <c r="F1039" t="s">
        <v>2694</v>
      </c>
      <c r="G1039" s="5">
        <v>25000</v>
      </c>
      <c r="H1039" s="5">
        <v>1750</v>
      </c>
      <c r="I1039" s="5">
        <v>35000</v>
      </c>
      <c r="J1039">
        <v>-2.86</v>
      </c>
      <c r="K1039" s="5">
        <v>-5000</v>
      </c>
      <c r="L1039" s="5">
        <v>14000</v>
      </c>
      <c r="M1039" s="5">
        <v>19000</v>
      </c>
      <c r="N1039" s="5">
        <v>16000</v>
      </c>
      <c r="O1039" t="s">
        <v>283</v>
      </c>
      <c r="P1039" s="5">
        <v>5000</v>
      </c>
      <c r="Q1039" t="str">
        <f>IF(Table4[[#This Row],[Current Arrears + Debit]]&lt;=5000,"Less_than_5000","Greater_than_5000")</f>
        <v>Less_than_5000</v>
      </c>
      <c r="R1039" t="str">
        <f>IF(Table4[[#This Row],[Full Balance]]=Table4[[#This Row],[Current Arrears + Debit]],"OC","Active")</f>
        <v>Active</v>
      </c>
    </row>
    <row r="1040" spans="1:18" x14ac:dyDescent="0.3">
      <c r="A1040" t="s">
        <v>7004</v>
      </c>
      <c r="B1040" t="s">
        <v>7005</v>
      </c>
      <c r="C1040" t="s">
        <v>7006</v>
      </c>
      <c r="D1040" t="s">
        <v>7007</v>
      </c>
      <c r="E1040" t="s">
        <v>32</v>
      </c>
      <c r="F1040" t="s">
        <v>2519</v>
      </c>
      <c r="G1040" s="5">
        <v>25000</v>
      </c>
      <c r="H1040" s="5">
        <v>1750</v>
      </c>
      <c r="I1040" s="5">
        <v>35000</v>
      </c>
      <c r="J1040">
        <v>0</v>
      </c>
      <c r="K1040">
        <v>0</v>
      </c>
      <c r="L1040" s="5">
        <v>14000</v>
      </c>
      <c r="M1040" s="5">
        <v>14000</v>
      </c>
      <c r="N1040" s="5">
        <v>21000</v>
      </c>
      <c r="O1040" t="s">
        <v>2583</v>
      </c>
      <c r="P1040" s="5">
        <v>1750</v>
      </c>
      <c r="Q1040" t="str">
        <f>IF(Table4[[#This Row],[Current Arrears + Debit]]&lt;=5000,"Less_than_5000","Greater_than_5000")</f>
        <v>Less_than_5000</v>
      </c>
      <c r="R1040" t="str">
        <f>IF(Table4[[#This Row],[Full Balance]]=Table4[[#This Row],[Current Arrears + Debit]],"OC","Active")</f>
        <v>Active</v>
      </c>
    </row>
    <row r="1041" spans="1:18" x14ac:dyDescent="0.3">
      <c r="A1041" t="s">
        <v>7008</v>
      </c>
      <c r="B1041" t="s">
        <v>7005</v>
      </c>
      <c r="C1041" t="s">
        <v>7009</v>
      </c>
      <c r="D1041" t="s">
        <v>7010</v>
      </c>
      <c r="E1041" t="s">
        <v>32</v>
      </c>
      <c r="F1041" t="s">
        <v>2519</v>
      </c>
      <c r="G1041" s="5">
        <v>25000</v>
      </c>
      <c r="H1041" s="5">
        <v>1750</v>
      </c>
      <c r="I1041" s="5">
        <v>35000</v>
      </c>
      <c r="J1041">
        <v>0</v>
      </c>
      <c r="K1041">
        <v>0</v>
      </c>
      <c r="L1041" s="5">
        <v>14000</v>
      </c>
      <c r="M1041" s="5">
        <v>14000</v>
      </c>
      <c r="N1041" s="5">
        <v>21000</v>
      </c>
      <c r="O1041" t="s">
        <v>1142</v>
      </c>
      <c r="P1041" s="5">
        <v>1750</v>
      </c>
      <c r="Q1041" t="str">
        <f>IF(Table4[[#This Row],[Current Arrears + Debit]]&lt;=5000,"Less_than_5000","Greater_than_5000")</f>
        <v>Less_than_5000</v>
      </c>
      <c r="R1041" t="str">
        <f>IF(Table4[[#This Row],[Full Balance]]=Table4[[#This Row],[Current Arrears + Debit]],"OC","Active")</f>
        <v>Active</v>
      </c>
    </row>
    <row r="1042" spans="1:18" x14ac:dyDescent="0.3">
      <c r="A1042" t="s">
        <v>7011</v>
      </c>
      <c r="B1042" t="s">
        <v>7005</v>
      </c>
      <c r="C1042" t="s">
        <v>7012</v>
      </c>
      <c r="D1042" t="s">
        <v>7013</v>
      </c>
      <c r="E1042" t="s">
        <v>32</v>
      </c>
      <c r="F1042" t="s">
        <v>2519</v>
      </c>
      <c r="G1042" s="5">
        <v>25000</v>
      </c>
      <c r="H1042" s="5">
        <v>1750</v>
      </c>
      <c r="I1042" s="5">
        <v>35000</v>
      </c>
      <c r="J1042">
        <v>0</v>
      </c>
      <c r="K1042">
        <v>0</v>
      </c>
      <c r="L1042" s="5">
        <v>14000</v>
      </c>
      <c r="M1042" s="5">
        <v>14000</v>
      </c>
      <c r="N1042" s="5">
        <v>21000</v>
      </c>
      <c r="O1042" t="s">
        <v>2583</v>
      </c>
      <c r="P1042" s="5">
        <v>1750</v>
      </c>
      <c r="Q1042" t="str">
        <f>IF(Table4[[#This Row],[Current Arrears + Debit]]&lt;=5000,"Less_than_5000","Greater_than_5000")</f>
        <v>Less_than_5000</v>
      </c>
      <c r="R1042" t="str">
        <f>IF(Table4[[#This Row],[Full Balance]]=Table4[[#This Row],[Current Arrears + Debit]],"OC","Active")</f>
        <v>Active</v>
      </c>
    </row>
    <row r="1043" spans="1:18" x14ac:dyDescent="0.3">
      <c r="A1043" t="s">
        <v>7014</v>
      </c>
      <c r="B1043" t="s">
        <v>6851</v>
      </c>
      <c r="C1043" t="s">
        <v>7015</v>
      </c>
      <c r="D1043" t="s">
        <v>7016</v>
      </c>
      <c r="E1043" t="s">
        <v>40</v>
      </c>
      <c r="F1043" t="s">
        <v>2519</v>
      </c>
      <c r="G1043" s="5">
        <v>25000</v>
      </c>
      <c r="H1043" s="5">
        <v>2063</v>
      </c>
      <c r="I1043" s="5">
        <v>33000</v>
      </c>
      <c r="J1043">
        <v>-1.1599999999999999</v>
      </c>
      <c r="K1043" s="5">
        <v>-2396</v>
      </c>
      <c r="L1043" s="5">
        <v>16504</v>
      </c>
      <c r="M1043" s="5">
        <v>18900</v>
      </c>
      <c r="N1043" s="5">
        <v>14100</v>
      </c>
      <c r="O1043" t="s">
        <v>866</v>
      </c>
      <c r="P1043" s="5">
        <v>2100</v>
      </c>
      <c r="Q1043" t="str">
        <f>IF(Table4[[#This Row],[Current Arrears + Debit]]&lt;=5000,"Less_than_5000","Greater_than_5000")</f>
        <v>Less_than_5000</v>
      </c>
      <c r="R1043" t="str">
        <f>IF(Table4[[#This Row],[Full Balance]]=Table4[[#This Row],[Current Arrears + Debit]],"OC","Active")</f>
        <v>Active</v>
      </c>
    </row>
    <row r="1044" spans="1:18" x14ac:dyDescent="0.3">
      <c r="A1044" t="s">
        <v>7017</v>
      </c>
      <c r="B1044" t="s">
        <v>6851</v>
      </c>
      <c r="C1044" t="s">
        <v>7018</v>
      </c>
      <c r="D1044" t="s">
        <v>7019</v>
      </c>
      <c r="E1044" t="s">
        <v>40</v>
      </c>
      <c r="F1044" t="s">
        <v>2519</v>
      </c>
      <c r="G1044" s="5">
        <v>25000</v>
      </c>
      <c r="H1044" s="5">
        <v>2063</v>
      </c>
      <c r="I1044" s="5">
        <v>33000</v>
      </c>
      <c r="J1044">
        <v>-1.1599999999999999</v>
      </c>
      <c r="K1044" s="5">
        <v>-2396</v>
      </c>
      <c r="L1044" s="5">
        <v>16504</v>
      </c>
      <c r="M1044" s="5">
        <v>18900</v>
      </c>
      <c r="N1044" s="5">
        <v>14100</v>
      </c>
      <c r="O1044" t="s">
        <v>866</v>
      </c>
      <c r="P1044" s="5">
        <v>2100</v>
      </c>
      <c r="Q1044" t="str">
        <f>IF(Table4[[#This Row],[Current Arrears + Debit]]&lt;=5000,"Less_than_5000","Greater_than_5000")</f>
        <v>Less_than_5000</v>
      </c>
      <c r="R1044" t="str">
        <f>IF(Table4[[#This Row],[Full Balance]]=Table4[[#This Row],[Current Arrears + Debit]],"OC","Active")</f>
        <v>Active</v>
      </c>
    </row>
    <row r="1045" spans="1:18" x14ac:dyDescent="0.3">
      <c r="A1045" t="s">
        <v>7020</v>
      </c>
      <c r="B1045" t="s">
        <v>6851</v>
      </c>
      <c r="C1045" t="s">
        <v>7021</v>
      </c>
      <c r="D1045" t="s">
        <v>7022</v>
      </c>
      <c r="E1045" t="s">
        <v>40</v>
      </c>
      <c r="F1045" t="s">
        <v>2519</v>
      </c>
      <c r="G1045" s="5">
        <v>25000</v>
      </c>
      <c r="H1045" s="5">
        <v>2063</v>
      </c>
      <c r="I1045" s="5">
        <v>33000</v>
      </c>
      <c r="J1045">
        <v>-1.1599999999999999</v>
      </c>
      <c r="K1045" s="5">
        <v>-2396</v>
      </c>
      <c r="L1045" s="5">
        <v>16504</v>
      </c>
      <c r="M1045" s="5">
        <v>18900</v>
      </c>
      <c r="N1045" s="5">
        <v>14100</v>
      </c>
      <c r="O1045" t="s">
        <v>866</v>
      </c>
      <c r="P1045" s="5">
        <v>2100</v>
      </c>
      <c r="Q1045" t="str">
        <f>IF(Table4[[#This Row],[Current Arrears + Debit]]&lt;=5000,"Less_than_5000","Greater_than_5000")</f>
        <v>Less_than_5000</v>
      </c>
      <c r="R1045" t="str">
        <f>IF(Table4[[#This Row],[Full Balance]]=Table4[[#This Row],[Current Arrears + Debit]],"OC","Active")</f>
        <v>Active</v>
      </c>
    </row>
    <row r="1046" spans="1:18" x14ac:dyDescent="0.3">
      <c r="A1046" t="s">
        <v>7023</v>
      </c>
      <c r="B1046" t="s">
        <v>7024</v>
      </c>
      <c r="C1046" t="s">
        <v>7025</v>
      </c>
      <c r="D1046" t="s">
        <v>7026</v>
      </c>
      <c r="E1046" t="s">
        <v>14</v>
      </c>
      <c r="F1046" t="s">
        <v>2519</v>
      </c>
      <c r="G1046" s="5">
        <v>30000</v>
      </c>
      <c r="H1046" s="5">
        <v>2100</v>
      </c>
      <c r="I1046" s="5">
        <v>42000</v>
      </c>
      <c r="J1046">
        <v>-0.26</v>
      </c>
      <c r="K1046">
        <v>-550</v>
      </c>
      <c r="L1046" s="5">
        <v>16800</v>
      </c>
      <c r="M1046" s="5">
        <v>17350</v>
      </c>
      <c r="N1046" s="5">
        <v>24650</v>
      </c>
      <c r="O1046" t="s">
        <v>283</v>
      </c>
      <c r="P1046" s="5">
        <v>2100</v>
      </c>
      <c r="Q1046" t="str">
        <f>IF(Table4[[#This Row],[Current Arrears + Debit]]&lt;=5000,"Less_than_5000","Greater_than_5000")</f>
        <v>Less_than_5000</v>
      </c>
      <c r="R1046" t="str">
        <f>IF(Table4[[#This Row],[Full Balance]]=Table4[[#This Row],[Current Arrears + Debit]],"OC","Active")</f>
        <v>Active</v>
      </c>
    </row>
    <row r="1047" spans="1:18" x14ac:dyDescent="0.3">
      <c r="A1047" t="s">
        <v>7027</v>
      </c>
      <c r="B1047" t="s">
        <v>7024</v>
      </c>
      <c r="C1047" t="s">
        <v>7028</v>
      </c>
      <c r="D1047" t="s">
        <v>7029</v>
      </c>
      <c r="E1047" t="s">
        <v>14</v>
      </c>
      <c r="F1047" t="s">
        <v>2519</v>
      </c>
      <c r="G1047" s="5">
        <v>30000</v>
      </c>
      <c r="H1047" s="5">
        <v>2100</v>
      </c>
      <c r="I1047" s="5">
        <v>42000</v>
      </c>
      <c r="J1047">
        <v>-0.26</v>
      </c>
      <c r="K1047">
        <v>-550</v>
      </c>
      <c r="L1047" s="5">
        <v>16800</v>
      </c>
      <c r="M1047" s="5">
        <v>17350</v>
      </c>
      <c r="N1047" s="5">
        <v>24650</v>
      </c>
      <c r="O1047" t="s">
        <v>283</v>
      </c>
      <c r="P1047" s="5">
        <v>2100</v>
      </c>
      <c r="Q1047" t="str">
        <f>IF(Table4[[#This Row],[Current Arrears + Debit]]&lt;=5000,"Less_than_5000","Greater_than_5000")</f>
        <v>Less_than_5000</v>
      </c>
      <c r="R1047" t="str">
        <f>IF(Table4[[#This Row],[Full Balance]]=Table4[[#This Row],[Current Arrears + Debit]],"OC","Active")</f>
        <v>Active</v>
      </c>
    </row>
    <row r="1048" spans="1:18" x14ac:dyDescent="0.3">
      <c r="A1048" t="s">
        <v>7030</v>
      </c>
      <c r="B1048" t="s">
        <v>4052</v>
      </c>
      <c r="C1048" t="s">
        <v>7031</v>
      </c>
      <c r="D1048" t="s">
        <v>7032</v>
      </c>
      <c r="E1048" t="s">
        <v>41</v>
      </c>
      <c r="F1048" t="s">
        <v>2519</v>
      </c>
      <c r="G1048" s="5">
        <v>25000</v>
      </c>
      <c r="H1048" s="5">
        <v>1750</v>
      </c>
      <c r="I1048" s="5">
        <v>35000</v>
      </c>
      <c r="J1048">
        <v>-0.06</v>
      </c>
      <c r="K1048">
        <v>-100</v>
      </c>
      <c r="L1048" s="5">
        <v>14000</v>
      </c>
      <c r="M1048" s="5">
        <v>14100</v>
      </c>
      <c r="N1048" s="5">
        <v>20900</v>
      </c>
      <c r="O1048" t="s">
        <v>2583</v>
      </c>
      <c r="P1048" s="5">
        <v>1800</v>
      </c>
      <c r="Q1048" t="str">
        <f>IF(Table4[[#This Row],[Current Arrears + Debit]]&lt;=5000,"Less_than_5000","Greater_than_5000")</f>
        <v>Less_than_5000</v>
      </c>
      <c r="R1048" t="str">
        <f>IF(Table4[[#This Row],[Full Balance]]=Table4[[#This Row],[Current Arrears + Debit]],"OC","Active")</f>
        <v>Active</v>
      </c>
    </row>
    <row r="1049" spans="1:18" x14ac:dyDescent="0.3">
      <c r="A1049" t="s">
        <v>7033</v>
      </c>
      <c r="B1049" t="s">
        <v>4052</v>
      </c>
      <c r="C1049" t="s">
        <v>7034</v>
      </c>
      <c r="D1049" t="s">
        <v>7035</v>
      </c>
      <c r="E1049" t="s">
        <v>41</v>
      </c>
      <c r="F1049" t="s">
        <v>2519</v>
      </c>
      <c r="G1049" s="5">
        <v>30000</v>
      </c>
      <c r="H1049" s="5">
        <v>2100</v>
      </c>
      <c r="I1049" s="5">
        <v>42000</v>
      </c>
      <c r="J1049">
        <v>0</v>
      </c>
      <c r="K1049">
        <v>0</v>
      </c>
      <c r="L1049" s="5">
        <v>16800</v>
      </c>
      <c r="M1049" s="5">
        <v>16800</v>
      </c>
      <c r="N1049" s="5">
        <v>25200</v>
      </c>
      <c r="O1049" t="s">
        <v>283</v>
      </c>
      <c r="P1049" s="5">
        <v>2100</v>
      </c>
      <c r="Q1049" t="str">
        <f>IF(Table4[[#This Row],[Current Arrears + Debit]]&lt;=5000,"Less_than_5000","Greater_than_5000")</f>
        <v>Less_than_5000</v>
      </c>
      <c r="R1049" t="str">
        <f>IF(Table4[[#This Row],[Full Balance]]=Table4[[#This Row],[Current Arrears + Debit]],"OC","Active")</f>
        <v>Active</v>
      </c>
    </row>
    <row r="1050" spans="1:18" x14ac:dyDescent="0.3">
      <c r="A1050" t="s">
        <v>7036</v>
      </c>
      <c r="B1050" t="s">
        <v>6891</v>
      </c>
      <c r="C1050" t="s">
        <v>7037</v>
      </c>
      <c r="D1050" t="s">
        <v>7038</v>
      </c>
      <c r="E1050" t="s">
        <v>5</v>
      </c>
      <c r="F1050" t="s">
        <v>2519</v>
      </c>
      <c r="G1050" s="5">
        <v>25000</v>
      </c>
      <c r="H1050" s="5">
        <v>1750</v>
      </c>
      <c r="I1050" s="5">
        <v>35000</v>
      </c>
      <c r="J1050">
        <v>-0.03</v>
      </c>
      <c r="K1050">
        <v>-50</v>
      </c>
      <c r="L1050" s="5">
        <v>14000</v>
      </c>
      <c r="M1050" s="5">
        <v>14050</v>
      </c>
      <c r="N1050" s="5">
        <v>20950</v>
      </c>
      <c r="O1050" t="s">
        <v>283</v>
      </c>
      <c r="P1050" s="5">
        <v>1800</v>
      </c>
      <c r="Q1050" t="str">
        <f>IF(Table4[[#This Row],[Current Arrears + Debit]]&lt;=5000,"Less_than_5000","Greater_than_5000")</f>
        <v>Less_than_5000</v>
      </c>
      <c r="R1050" t="str">
        <f>IF(Table4[[#This Row],[Full Balance]]=Table4[[#This Row],[Current Arrears + Debit]],"OC","Active")</f>
        <v>Active</v>
      </c>
    </row>
    <row r="1051" spans="1:18" x14ac:dyDescent="0.3">
      <c r="A1051" t="s">
        <v>7039</v>
      </c>
      <c r="B1051" t="s">
        <v>6216</v>
      </c>
      <c r="C1051" t="s">
        <v>7040</v>
      </c>
      <c r="D1051" t="s">
        <v>7041</v>
      </c>
      <c r="E1051" t="s">
        <v>39</v>
      </c>
      <c r="F1051" t="s">
        <v>2694</v>
      </c>
      <c r="G1051" s="5">
        <v>35000</v>
      </c>
      <c r="H1051" s="5">
        <v>2450</v>
      </c>
      <c r="I1051" s="5">
        <v>49000</v>
      </c>
      <c r="J1051">
        <v>-0.96</v>
      </c>
      <c r="K1051" s="5">
        <v>-2350</v>
      </c>
      <c r="L1051" s="5">
        <v>19600</v>
      </c>
      <c r="M1051" s="5">
        <v>21950</v>
      </c>
      <c r="N1051" s="5">
        <v>27050</v>
      </c>
      <c r="O1051" t="s">
        <v>977</v>
      </c>
      <c r="P1051" s="5">
        <v>2500</v>
      </c>
      <c r="Q1051" t="str">
        <f>IF(Table4[[#This Row],[Current Arrears + Debit]]&lt;=5000,"Less_than_5000","Greater_than_5000")</f>
        <v>Less_than_5000</v>
      </c>
      <c r="R1051" t="str">
        <f>IF(Table4[[#This Row],[Full Balance]]=Table4[[#This Row],[Current Arrears + Debit]],"OC","Active")</f>
        <v>Active</v>
      </c>
    </row>
    <row r="1052" spans="1:18" x14ac:dyDescent="0.3">
      <c r="A1052" t="s">
        <v>7042</v>
      </c>
      <c r="B1052" t="s">
        <v>1604</v>
      </c>
      <c r="C1052" t="s">
        <v>7043</v>
      </c>
      <c r="D1052" t="s">
        <v>7044</v>
      </c>
      <c r="E1052" t="s">
        <v>39</v>
      </c>
      <c r="F1052" t="s">
        <v>2694</v>
      </c>
      <c r="G1052" s="5">
        <v>40000</v>
      </c>
      <c r="H1052" s="5">
        <v>3250</v>
      </c>
      <c r="I1052" s="5">
        <v>52000</v>
      </c>
      <c r="J1052">
        <v>1.89</v>
      </c>
      <c r="K1052" s="5">
        <v>6150</v>
      </c>
      <c r="L1052" s="5">
        <v>26000</v>
      </c>
      <c r="M1052" s="5">
        <v>19850</v>
      </c>
      <c r="N1052" s="5">
        <v>32150</v>
      </c>
      <c r="O1052" t="s">
        <v>3696</v>
      </c>
      <c r="P1052" s="5">
        <v>5000</v>
      </c>
      <c r="Q1052" t="str">
        <f>IF(Table4[[#This Row],[Current Arrears + Debit]]&lt;=5000,"Less_than_5000","Greater_than_5000")</f>
        <v>Greater_than_5000</v>
      </c>
      <c r="R1052" t="str">
        <f>IF(Table4[[#This Row],[Full Balance]]=Table4[[#This Row],[Current Arrears + Debit]],"OC","Active")</f>
        <v>Active</v>
      </c>
    </row>
    <row r="1053" spans="1:18" x14ac:dyDescent="0.3">
      <c r="A1053" t="s">
        <v>7045</v>
      </c>
      <c r="B1053" t="s">
        <v>5857</v>
      </c>
      <c r="C1053" t="s">
        <v>7046</v>
      </c>
      <c r="D1053" t="s">
        <v>7047</v>
      </c>
      <c r="E1053" t="s">
        <v>30</v>
      </c>
      <c r="F1053" t="s">
        <v>2519</v>
      </c>
      <c r="G1053" s="5">
        <v>40000</v>
      </c>
      <c r="H1053" s="5">
        <v>2467</v>
      </c>
      <c r="I1053" s="5">
        <v>59200</v>
      </c>
      <c r="J1053">
        <v>-0.11</v>
      </c>
      <c r="K1053">
        <v>-264</v>
      </c>
      <c r="L1053" s="5">
        <v>19736</v>
      </c>
      <c r="M1053" s="5">
        <v>20000</v>
      </c>
      <c r="N1053" s="5">
        <v>39200</v>
      </c>
      <c r="O1053" t="s">
        <v>866</v>
      </c>
      <c r="P1053" s="5">
        <v>2500</v>
      </c>
      <c r="Q1053" t="str">
        <f>IF(Table4[[#This Row],[Current Arrears + Debit]]&lt;=5000,"Less_than_5000","Greater_than_5000")</f>
        <v>Less_than_5000</v>
      </c>
      <c r="R1053" t="str">
        <f>IF(Table4[[#This Row],[Full Balance]]=Table4[[#This Row],[Current Arrears + Debit]],"OC","Active")</f>
        <v>Active</v>
      </c>
    </row>
    <row r="1054" spans="1:18" x14ac:dyDescent="0.3">
      <c r="A1054" t="s">
        <v>7048</v>
      </c>
      <c r="B1054" t="s">
        <v>7049</v>
      </c>
      <c r="C1054" t="s">
        <v>7050</v>
      </c>
      <c r="D1054" t="s">
        <v>7051</v>
      </c>
      <c r="E1054" t="s">
        <v>9</v>
      </c>
      <c r="F1054" t="s">
        <v>2519</v>
      </c>
      <c r="G1054" s="5">
        <v>25000</v>
      </c>
      <c r="H1054" s="5">
        <v>2063</v>
      </c>
      <c r="I1054" s="5">
        <v>33000</v>
      </c>
      <c r="J1054">
        <v>0.2</v>
      </c>
      <c r="K1054">
        <v>404</v>
      </c>
      <c r="L1054" s="5">
        <v>16504</v>
      </c>
      <c r="M1054" s="5">
        <v>16100</v>
      </c>
      <c r="N1054" s="5">
        <v>16900</v>
      </c>
      <c r="O1054" t="s">
        <v>283</v>
      </c>
      <c r="P1054" s="5">
        <v>1100</v>
      </c>
      <c r="Q1054" t="str">
        <f>IF(Table4[[#This Row],[Current Arrears + Debit]]&lt;=5000,"Less_than_5000","Greater_than_5000")</f>
        <v>Less_than_5000</v>
      </c>
      <c r="R1054" t="str">
        <f>IF(Table4[[#This Row],[Full Balance]]=Table4[[#This Row],[Current Arrears + Debit]],"OC","Active")</f>
        <v>Active</v>
      </c>
    </row>
    <row r="1055" spans="1:18" x14ac:dyDescent="0.3">
      <c r="A1055" t="s">
        <v>7052</v>
      </c>
      <c r="B1055" t="s">
        <v>6107</v>
      </c>
      <c r="C1055" t="s">
        <v>7053</v>
      </c>
      <c r="D1055" t="s">
        <v>7054</v>
      </c>
      <c r="E1055" t="s">
        <v>30</v>
      </c>
      <c r="F1055" t="s">
        <v>7055</v>
      </c>
      <c r="G1055" s="5">
        <v>20000</v>
      </c>
      <c r="H1055" s="5">
        <v>1625</v>
      </c>
      <c r="I1055" s="5">
        <v>26000</v>
      </c>
      <c r="J1055">
        <v>-1.1200000000000001</v>
      </c>
      <c r="K1055" s="5">
        <v>-1825</v>
      </c>
      <c r="L1055" s="5">
        <v>11375</v>
      </c>
      <c r="M1055" s="5">
        <v>13200</v>
      </c>
      <c r="N1055" s="5">
        <v>12800</v>
      </c>
      <c r="O1055" t="s">
        <v>866</v>
      </c>
      <c r="P1055" s="5">
        <v>1650</v>
      </c>
      <c r="Q1055" t="str">
        <f>IF(Table4[[#This Row],[Current Arrears + Debit]]&lt;=5000,"Less_than_5000","Greater_than_5000")</f>
        <v>Less_than_5000</v>
      </c>
      <c r="R1055" t="str">
        <f>IF(Table4[[#This Row],[Full Balance]]=Table4[[#This Row],[Current Arrears + Debit]],"OC","Active")</f>
        <v>Active</v>
      </c>
    </row>
    <row r="1056" spans="1:18" x14ac:dyDescent="0.3">
      <c r="A1056" t="s">
        <v>7056</v>
      </c>
      <c r="B1056" t="s">
        <v>7049</v>
      </c>
      <c r="C1056" t="s">
        <v>7057</v>
      </c>
      <c r="D1056" t="s">
        <v>7058</v>
      </c>
      <c r="E1056" t="s">
        <v>9</v>
      </c>
      <c r="F1056" t="s">
        <v>2519</v>
      </c>
      <c r="G1056" s="5">
        <v>25000</v>
      </c>
      <c r="H1056" s="5">
        <v>2063</v>
      </c>
      <c r="I1056" s="5">
        <v>33000</v>
      </c>
      <c r="J1056">
        <v>0.34</v>
      </c>
      <c r="K1056">
        <v>704</v>
      </c>
      <c r="L1056" s="5">
        <v>16504</v>
      </c>
      <c r="M1056" s="5">
        <v>15800</v>
      </c>
      <c r="N1056" s="5">
        <v>17200</v>
      </c>
      <c r="O1056" t="s">
        <v>625</v>
      </c>
      <c r="P1056" s="5">
        <v>2200</v>
      </c>
      <c r="Q1056" t="str">
        <f>IF(Table4[[#This Row],[Current Arrears + Debit]]&lt;=5000,"Less_than_5000","Greater_than_5000")</f>
        <v>Less_than_5000</v>
      </c>
      <c r="R1056" t="str">
        <f>IF(Table4[[#This Row],[Full Balance]]=Table4[[#This Row],[Current Arrears + Debit]],"OC","Active")</f>
        <v>Active</v>
      </c>
    </row>
    <row r="1057" spans="1:18" x14ac:dyDescent="0.3">
      <c r="A1057" t="s">
        <v>7059</v>
      </c>
      <c r="B1057" t="s">
        <v>7049</v>
      </c>
      <c r="C1057" t="s">
        <v>7060</v>
      </c>
      <c r="D1057" t="s">
        <v>7061</v>
      </c>
      <c r="E1057" t="s">
        <v>9</v>
      </c>
      <c r="F1057" t="s">
        <v>2519</v>
      </c>
      <c r="G1057" s="5">
        <v>25000</v>
      </c>
      <c r="H1057" s="5">
        <v>2063</v>
      </c>
      <c r="I1057" s="5">
        <v>33000</v>
      </c>
      <c r="J1057">
        <v>-0.77</v>
      </c>
      <c r="K1057" s="5">
        <v>-1596</v>
      </c>
      <c r="L1057" s="5">
        <v>16504</v>
      </c>
      <c r="M1057" s="5">
        <v>18100</v>
      </c>
      <c r="N1057" s="5">
        <v>14900</v>
      </c>
      <c r="O1057" t="s">
        <v>2583</v>
      </c>
      <c r="P1057" s="5">
        <v>2100</v>
      </c>
      <c r="Q1057" t="str">
        <f>IF(Table4[[#This Row],[Current Arrears + Debit]]&lt;=5000,"Less_than_5000","Greater_than_5000")</f>
        <v>Less_than_5000</v>
      </c>
      <c r="R1057" t="str">
        <f>IF(Table4[[#This Row],[Full Balance]]=Table4[[#This Row],[Current Arrears + Debit]],"OC","Active")</f>
        <v>Active</v>
      </c>
    </row>
    <row r="1058" spans="1:18" x14ac:dyDescent="0.3">
      <c r="A1058" t="s">
        <v>7062</v>
      </c>
      <c r="B1058" t="s">
        <v>6512</v>
      </c>
      <c r="C1058" t="s">
        <v>7063</v>
      </c>
      <c r="D1058" t="s">
        <v>7064</v>
      </c>
      <c r="E1058" t="s">
        <v>26</v>
      </c>
      <c r="F1058" t="s">
        <v>2519</v>
      </c>
      <c r="G1058" s="5">
        <v>35000</v>
      </c>
      <c r="H1058" s="5">
        <v>2450</v>
      </c>
      <c r="I1058" s="5">
        <v>49000</v>
      </c>
      <c r="J1058">
        <v>-0.16</v>
      </c>
      <c r="K1058">
        <v>-400</v>
      </c>
      <c r="L1058" s="5">
        <v>19600</v>
      </c>
      <c r="M1058" s="5">
        <v>20000</v>
      </c>
      <c r="N1058" s="5">
        <v>29000</v>
      </c>
      <c r="O1058" t="s">
        <v>977</v>
      </c>
      <c r="P1058" s="5">
        <v>2500</v>
      </c>
      <c r="Q1058" t="str">
        <f>IF(Table4[[#This Row],[Current Arrears + Debit]]&lt;=5000,"Less_than_5000","Greater_than_5000")</f>
        <v>Less_than_5000</v>
      </c>
      <c r="R1058" t="str">
        <f>IF(Table4[[#This Row],[Full Balance]]=Table4[[#This Row],[Current Arrears + Debit]],"OC","Active")</f>
        <v>Active</v>
      </c>
    </row>
    <row r="1059" spans="1:18" x14ac:dyDescent="0.3">
      <c r="A1059" t="s">
        <v>7065</v>
      </c>
      <c r="B1059" t="s">
        <v>6512</v>
      </c>
      <c r="C1059" t="s">
        <v>7066</v>
      </c>
      <c r="D1059" t="s">
        <v>7067</v>
      </c>
      <c r="E1059" t="s">
        <v>26</v>
      </c>
      <c r="F1059" t="s">
        <v>2519</v>
      </c>
      <c r="G1059" s="5">
        <v>30000</v>
      </c>
      <c r="H1059" s="5">
        <v>2100</v>
      </c>
      <c r="I1059" s="5">
        <v>42000</v>
      </c>
      <c r="J1059">
        <v>-0.19</v>
      </c>
      <c r="K1059">
        <v>-400</v>
      </c>
      <c r="L1059" s="5">
        <v>16800</v>
      </c>
      <c r="M1059" s="5">
        <v>17200</v>
      </c>
      <c r="N1059" s="5">
        <v>24800</v>
      </c>
      <c r="O1059" t="s">
        <v>283</v>
      </c>
      <c r="P1059">
        <v>500</v>
      </c>
      <c r="Q1059" t="str">
        <f>IF(Table4[[#This Row],[Current Arrears + Debit]]&lt;=5000,"Less_than_5000","Greater_than_5000")</f>
        <v>Less_than_5000</v>
      </c>
      <c r="R1059" t="str">
        <f>IF(Table4[[#This Row],[Full Balance]]=Table4[[#This Row],[Current Arrears + Debit]],"OC","Active")</f>
        <v>Active</v>
      </c>
    </row>
    <row r="1060" spans="1:18" x14ac:dyDescent="0.3">
      <c r="A1060" t="s">
        <v>7068</v>
      </c>
      <c r="B1060" t="s">
        <v>1970</v>
      </c>
      <c r="C1060" t="s">
        <v>7069</v>
      </c>
      <c r="D1060" t="s">
        <v>7070</v>
      </c>
      <c r="E1060" t="s">
        <v>14</v>
      </c>
      <c r="F1060" t="s">
        <v>7055</v>
      </c>
      <c r="G1060" s="5">
        <v>40000</v>
      </c>
      <c r="H1060" s="5">
        <v>2467</v>
      </c>
      <c r="I1060" s="5">
        <v>59200</v>
      </c>
      <c r="J1060">
        <v>-0.11</v>
      </c>
      <c r="K1060">
        <v>-281</v>
      </c>
      <c r="L1060" s="5">
        <v>17269</v>
      </c>
      <c r="M1060" s="5">
        <v>17550</v>
      </c>
      <c r="N1060" s="5">
        <v>41650</v>
      </c>
      <c r="O1060" t="s">
        <v>866</v>
      </c>
      <c r="P1060" s="5">
        <v>2500</v>
      </c>
      <c r="Q1060" t="str">
        <f>IF(Table4[[#This Row],[Current Arrears + Debit]]&lt;=5000,"Less_than_5000","Greater_than_5000")</f>
        <v>Less_than_5000</v>
      </c>
      <c r="R1060" t="str">
        <f>IF(Table4[[#This Row],[Full Balance]]=Table4[[#This Row],[Current Arrears + Debit]],"OC","Active")</f>
        <v>Active</v>
      </c>
    </row>
    <row r="1061" spans="1:18" x14ac:dyDescent="0.3">
      <c r="A1061" t="s">
        <v>7071</v>
      </c>
      <c r="B1061" t="s">
        <v>5815</v>
      </c>
      <c r="C1061" t="s">
        <v>7072</v>
      </c>
      <c r="D1061" t="s">
        <v>7073</v>
      </c>
      <c r="E1061" t="s">
        <v>39</v>
      </c>
      <c r="F1061" t="s">
        <v>2519</v>
      </c>
      <c r="G1061" s="5">
        <v>30000</v>
      </c>
      <c r="H1061" s="5">
        <v>2100</v>
      </c>
      <c r="I1061" s="5">
        <v>42000</v>
      </c>
      <c r="J1061">
        <v>-3</v>
      </c>
      <c r="K1061" s="5">
        <v>-6300</v>
      </c>
      <c r="L1061" s="5">
        <v>16800</v>
      </c>
      <c r="M1061" s="5">
        <v>23100</v>
      </c>
      <c r="N1061" s="5">
        <v>18900</v>
      </c>
      <c r="O1061" t="s">
        <v>560</v>
      </c>
      <c r="P1061" s="5">
        <v>10500</v>
      </c>
      <c r="Q1061" t="str">
        <f>IF(Table4[[#This Row],[Current Arrears + Debit]]&lt;=5000,"Less_than_5000","Greater_than_5000")</f>
        <v>Less_than_5000</v>
      </c>
      <c r="R1061" t="str">
        <f>IF(Table4[[#This Row],[Full Balance]]=Table4[[#This Row],[Current Arrears + Debit]],"OC","Active")</f>
        <v>Active</v>
      </c>
    </row>
    <row r="1062" spans="1:18" x14ac:dyDescent="0.3">
      <c r="A1062" t="s">
        <v>7074</v>
      </c>
      <c r="B1062" t="s">
        <v>4033</v>
      </c>
      <c r="C1062" t="s">
        <v>7075</v>
      </c>
      <c r="D1062" t="s">
        <v>7076</v>
      </c>
      <c r="E1062" t="s">
        <v>10</v>
      </c>
      <c r="F1062" t="s">
        <v>3044</v>
      </c>
      <c r="G1062" s="5">
        <v>30000</v>
      </c>
      <c r="H1062" s="5">
        <v>2100</v>
      </c>
      <c r="I1062" s="5">
        <v>42000</v>
      </c>
      <c r="J1062">
        <v>1.71</v>
      </c>
      <c r="K1062" s="5">
        <v>3600</v>
      </c>
      <c r="L1062" s="5">
        <v>16800</v>
      </c>
      <c r="M1062" s="5">
        <v>13200</v>
      </c>
      <c r="N1062" s="5">
        <v>28800</v>
      </c>
      <c r="O1062" t="s">
        <v>1142</v>
      </c>
      <c r="P1062" s="5">
        <v>2200</v>
      </c>
      <c r="Q1062" t="str">
        <f>IF(Table4[[#This Row],[Current Arrears + Debit]]&lt;=5000,"Less_than_5000","Greater_than_5000")</f>
        <v>Less_than_5000</v>
      </c>
      <c r="R1062" t="str">
        <f>IF(Table4[[#This Row],[Full Balance]]=Table4[[#This Row],[Current Arrears + Debit]],"OC","Active")</f>
        <v>Active</v>
      </c>
    </row>
    <row r="1063" spans="1:18" x14ac:dyDescent="0.3">
      <c r="A1063" t="s">
        <v>7077</v>
      </c>
      <c r="B1063" t="s">
        <v>4033</v>
      </c>
      <c r="C1063" t="s">
        <v>7078</v>
      </c>
      <c r="D1063" t="s">
        <v>7079</v>
      </c>
      <c r="E1063" t="s">
        <v>10</v>
      </c>
      <c r="F1063" t="s">
        <v>3044</v>
      </c>
      <c r="G1063" s="5">
        <v>25000</v>
      </c>
      <c r="H1063" s="5">
        <v>1750</v>
      </c>
      <c r="I1063" s="5">
        <v>35000</v>
      </c>
      <c r="J1063">
        <v>1</v>
      </c>
      <c r="K1063" s="5">
        <v>1750</v>
      </c>
      <c r="L1063" s="5">
        <v>14000</v>
      </c>
      <c r="M1063" s="5">
        <v>12250</v>
      </c>
      <c r="N1063" s="5">
        <v>22750</v>
      </c>
      <c r="O1063" t="s">
        <v>1142</v>
      </c>
      <c r="P1063" s="5">
        <v>1750</v>
      </c>
      <c r="Q1063" t="str">
        <f>IF(Table4[[#This Row],[Current Arrears + Debit]]&lt;=5000,"Less_than_5000","Greater_than_5000")</f>
        <v>Less_than_5000</v>
      </c>
      <c r="R1063" t="str">
        <f>IF(Table4[[#This Row],[Full Balance]]=Table4[[#This Row],[Current Arrears + Debit]],"OC","Active")</f>
        <v>Active</v>
      </c>
    </row>
    <row r="1064" spans="1:18" x14ac:dyDescent="0.3">
      <c r="A1064" t="s">
        <v>7080</v>
      </c>
      <c r="B1064" t="s">
        <v>4033</v>
      </c>
      <c r="C1064" t="s">
        <v>7081</v>
      </c>
      <c r="D1064" t="s">
        <v>7082</v>
      </c>
      <c r="E1064" t="s">
        <v>10</v>
      </c>
      <c r="F1064" t="s">
        <v>3044</v>
      </c>
      <c r="G1064" s="5">
        <v>30000</v>
      </c>
      <c r="H1064" s="5">
        <v>2100</v>
      </c>
      <c r="I1064" s="5">
        <v>42000</v>
      </c>
      <c r="J1064">
        <v>1.71</v>
      </c>
      <c r="K1064" s="5">
        <v>3600</v>
      </c>
      <c r="L1064" s="5">
        <v>16800</v>
      </c>
      <c r="M1064" s="5">
        <v>13200</v>
      </c>
      <c r="N1064" s="5">
        <v>28800</v>
      </c>
      <c r="O1064" t="s">
        <v>1142</v>
      </c>
      <c r="P1064" s="5">
        <v>2200</v>
      </c>
      <c r="Q1064" t="str">
        <f>IF(Table4[[#This Row],[Current Arrears + Debit]]&lt;=5000,"Less_than_5000","Greater_than_5000")</f>
        <v>Less_than_5000</v>
      </c>
      <c r="R1064" t="str">
        <f>IF(Table4[[#This Row],[Full Balance]]=Table4[[#This Row],[Current Arrears + Debit]],"OC","Active")</f>
        <v>Active</v>
      </c>
    </row>
    <row r="1065" spans="1:18" x14ac:dyDescent="0.3">
      <c r="A1065" t="s">
        <v>7083</v>
      </c>
      <c r="B1065" t="s">
        <v>6663</v>
      </c>
      <c r="C1065" t="s">
        <v>7084</v>
      </c>
      <c r="D1065" t="s">
        <v>7085</v>
      </c>
      <c r="E1065" t="s">
        <v>29</v>
      </c>
      <c r="F1065" t="s">
        <v>3044</v>
      </c>
      <c r="G1065" s="5">
        <v>25000</v>
      </c>
      <c r="H1065" s="5">
        <v>1750</v>
      </c>
      <c r="I1065" s="5">
        <v>35000</v>
      </c>
      <c r="J1065">
        <v>-0.14000000000000001</v>
      </c>
      <c r="K1065">
        <v>-250</v>
      </c>
      <c r="L1065" s="5">
        <v>14000</v>
      </c>
      <c r="M1065" s="5">
        <v>14250</v>
      </c>
      <c r="N1065" s="5">
        <v>20750</v>
      </c>
      <c r="O1065" t="s">
        <v>977</v>
      </c>
      <c r="P1065" s="5">
        <v>2000</v>
      </c>
      <c r="Q1065" t="str">
        <f>IF(Table4[[#This Row],[Current Arrears + Debit]]&lt;=5000,"Less_than_5000","Greater_than_5000")</f>
        <v>Less_than_5000</v>
      </c>
      <c r="R1065" t="str">
        <f>IF(Table4[[#This Row],[Full Balance]]=Table4[[#This Row],[Current Arrears + Debit]],"OC","Active")</f>
        <v>Active</v>
      </c>
    </row>
    <row r="1066" spans="1:18" x14ac:dyDescent="0.3">
      <c r="A1066" t="s">
        <v>7086</v>
      </c>
      <c r="B1066" t="s">
        <v>6075</v>
      </c>
      <c r="C1066" t="s">
        <v>7087</v>
      </c>
      <c r="D1066" t="s">
        <v>7088</v>
      </c>
      <c r="E1066" t="s">
        <v>29</v>
      </c>
      <c r="F1066" t="s">
        <v>3044</v>
      </c>
      <c r="G1066" s="5">
        <v>40000</v>
      </c>
      <c r="H1066" s="5">
        <v>2467</v>
      </c>
      <c r="I1066" s="5">
        <v>59200</v>
      </c>
      <c r="J1066">
        <v>-0.11</v>
      </c>
      <c r="K1066">
        <v>-264</v>
      </c>
      <c r="L1066" s="5">
        <v>19736</v>
      </c>
      <c r="M1066" s="5">
        <v>20000</v>
      </c>
      <c r="N1066" s="5">
        <v>39200</v>
      </c>
      <c r="O1066" t="s">
        <v>1142</v>
      </c>
      <c r="P1066" s="5">
        <v>2500</v>
      </c>
      <c r="Q1066" t="str">
        <f>IF(Table4[[#This Row],[Current Arrears + Debit]]&lt;=5000,"Less_than_5000","Greater_than_5000")</f>
        <v>Less_than_5000</v>
      </c>
      <c r="R1066" t="str">
        <f>IF(Table4[[#This Row],[Full Balance]]=Table4[[#This Row],[Current Arrears + Debit]],"OC","Active")</f>
        <v>Active</v>
      </c>
    </row>
    <row r="1067" spans="1:18" x14ac:dyDescent="0.3">
      <c r="A1067" t="s">
        <v>7089</v>
      </c>
      <c r="B1067" t="s">
        <v>6075</v>
      </c>
      <c r="C1067" t="s">
        <v>7090</v>
      </c>
      <c r="D1067" t="s">
        <v>7091</v>
      </c>
      <c r="E1067" t="s">
        <v>29</v>
      </c>
      <c r="F1067" t="s">
        <v>3044</v>
      </c>
      <c r="G1067" s="5">
        <v>25000</v>
      </c>
      <c r="H1067" s="5">
        <v>1750</v>
      </c>
      <c r="I1067" s="5">
        <v>35000</v>
      </c>
      <c r="J1067">
        <v>0</v>
      </c>
      <c r="K1067">
        <v>0</v>
      </c>
      <c r="L1067" s="5">
        <v>14000</v>
      </c>
      <c r="M1067" s="5">
        <v>14000</v>
      </c>
      <c r="N1067" s="5">
        <v>21000</v>
      </c>
      <c r="O1067" t="s">
        <v>1142</v>
      </c>
      <c r="P1067" s="5">
        <v>1750</v>
      </c>
      <c r="Q1067" t="str">
        <f>IF(Table4[[#This Row],[Current Arrears + Debit]]&lt;=5000,"Less_than_5000","Greater_than_5000")</f>
        <v>Less_than_5000</v>
      </c>
      <c r="R1067" t="str">
        <f>IF(Table4[[#This Row],[Full Balance]]=Table4[[#This Row],[Current Arrears + Debit]],"OC","Active")</f>
        <v>Active</v>
      </c>
    </row>
    <row r="1068" spans="1:18" x14ac:dyDescent="0.3">
      <c r="A1068" t="s">
        <v>7092</v>
      </c>
      <c r="B1068" t="s">
        <v>6860</v>
      </c>
      <c r="C1068" t="s">
        <v>7093</v>
      </c>
      <c r="D1068" t="s">
        <v>7094</v>
      </c>
      <c r="E1068" t="s">
        <v>24</v>
      </c>
      <c r="F1068" t="s">
        <v>3044</v>
      </c>
      <c r="G1068" s="5">
        <v>30000</v>
      </c>
      <c r="H1068" s="5">
        <v>2100</v>
      </c>
      <c r="I1068" s="5">
        <v>42000</v>
      </c>
      <c r="J1068">
        <v>0</v>
      </c>
      <c r="K1068">
        <v>0</v>
      </c>
      <c r="L1068" s="5">
        <v>16800</v>
      </c>
      <c r="M1068" s="5">
        <v>16800</v>
      </c>
      <c r="N1068" s="5">
        <v>25200</v>
      </c>
      <c r="O1068" t="s">
        <v>1142</v>
      </c>
      <c r="P1068" s="5">
        <v>1100</v>
      </c>
      <c r="Q1068" t="str">
        <f>IF(Table4[[#This Row],[Current Arrears + Debit]]&lt;=5000,"Less_than_5000","Greater_than_5000")</f>
        <v>Less_than_5000</v>
      </c>
      <c r="R1068" t="str">
        <f>IF(Table4[[#This Row],[Full Balance]]=Table4[[#This Row],[Current Arrears + Debit]],"OC","Active")</f>
        <v>Active</v>
      </c>
    </row>
    <row r="1069" spans="1:18" x14ac:dyDescent="0.3">
      <c r="A1069" t="s">
        <v>7095</v>
      </c>
      <c r="B1069" t="s">
        <v>6342</v>
      </c>
      <c r="C1069" t="s">
        <v>7096</v>
      </c>
      <c r="D1069" t="s">
        <v>7097</v>
      </c>
      <c r="E1069" t="s">
        <v>39</v>
      </c>
      <c r="F1069" t="s">
        <v>3044</v>
      </c>
      <c r="G1069" s="5">
        <v>30000</v>
      </c>
      <c r="H1069" s="5">
        <v>2100</v>
      </c>
      <c r="I1069" s="5">
        <v>42000</v>
      </c>
      <c r="J1069">
        <v>-1</v>
      </c>
      <c r="K1069" s="5">
        <v>-2100</v>
      </c>
      <c r="L1069" s="5">
        <v>16800</v>
      </c>
      <c r="M1069" s="5">
        <v>18900</v>
      </c>
      <c r="N1069" s="5">
        <v>23100</v>
      </c>
      <c r="O1069" t="s">
        <v>2583</v>
      </c>
      <c r="P1069" s="5">
        <v>2100</v>
      </c>
      <c r="Q1069" t="str">
        <f>IF(Table4[[#This Row],[Current Arrears + Debit]]&lt;=5000,"Less_than_5000","Greater_than_5000")</f>
        <v>Less_than_5000</v>
      </c>
      <c r="R1069" t="str">
        <f>IF(Table4[[#This Row],[Full Balance]]=Table4[[#This Row],[Current Arrears + Debit]],"OC","Active")</f>
        <v>Active</v>
      </c>
    </row>
    <row r="1070" spans="1:18" x14ac:dyDescent="0.3">
      <c r="A1070" t="s">
        <v>7098</v>
      </c>
      <c r="B1070" t="s">
        <v>6091</v>
      </c>
      <c r="C1070" t="s">
        <v>7099</v>
      </c>
      <c r="D1070" t="s">
        <v>7100</v>
      </c>
      <c r="E1070" t="s">
        <v>20</v>
      </c>
      <c r="F1070" t="s">
        <v>3044</v>
      </c>
      <c r="G1070" s="5">
        <v>30000</v>
      </c>
      <c r="H1070" s="5">
        <v>2100</v>
      </c>
      <c r="I1070" s="5">
        <v>42000</v>
      </c>
      <c r="J1070">
        <v>0</v>
      </c>
      <c r="K1070">
        <v>0</v>
      </c>
      <c r="L1070" s="5">
        <v>16800</v>
      </c>
      <c r="M1070" s="5">
        <v>16800</v>
      </c>
      <c r="N1070" s="5">
        <v>25200</v>
      </c>
      <c r="O1070" t="s">
        <v>2583</v>
      </c>
      <c r="P1070" s="5">
        <v>2100</v>
      </c>
      <c r="Q1070" t="str">
        <f>IF(Table4[[#This Row],[Current Arrears + Debit]]&lt;=5000,"Less_than_5000","Greater_than_5000")</f>
        <v>Less_than_5000</v>
      </c>
      <c r="R1070" t="str">
        <f>IF(Table4[[#This Row],[Full Balance]]=Table4[[#This Row],[Current Arrears + Debit]],"OC","Active")</f>
        <v>Active</v>
      </c>
    </row>
    <row r="1071" spans="1:18" x14ac:dyDescent="0.3">
      <c r="A1071" t="s">
        <v>7101</v>
      </c>
      <c r="B1071" t="s">
        <v>5674</v>
      </c>
      <c r="C1071" t="s">
        <v>7102</v>
      </c>
      <c r="D1071" t="s">
        <v>7103</v>
      </c>
      <c r="E1071" t="s">
        <v>21</v>
      </c>
      <c r="F1071" t="s">
        <v>3044</v>
      </c>
      <c r="G1071" s="5">
        <v>25000</v>
      </c>
      <c r="H1071" s="5">
        <v>1750</v>
      </c>
      <c r="I1071" s="5">
        <v>35000</v>
      </c>
      <c r="J1071">
        <v>0</v>
      </c>
      <c r="K1071">
        <v>0</v>
      </c>
      <c r="L1071" s="5">
        <v>14000</v>
      </c>
      <c r="M1071" s="5">
        <v>14000</v>
      </c>
      <c r="N1071" s="5">
        <v>21000</v>
      </c>
      <c r="O1071" t="s">
        <v>1142</v>
      </c>
      <c r="P1071">
        <v>900</v>
      </c>
      <c r="Q1071" t="str">
        <f>IF(Table4[[#This Row],[Current Arrears + Debit]]&lt;=5000,"Less_than_5000","Greater_than_5000")</f>
        <v>Less_than_5000</v>
      </c>
      <c r="R1071" t="str">
        <f>IF(Table4[[#This Row],[Full Balance]]=Table4[[#This Row],[Current Arrears + Debit]],"OC","Active")</f>
        <v>Active</v>
      </c>
    </row>
    <row r="1072" spans="1:18" x14ac:dyDescent="0.3">
      <c r="A1072" t="s">
        <v>7104</v>
      </c>
      <c r="B1072" t="s">
        <v>6449</v>
      </c>
      <c r="C1072" t="s">
        <v>7105</v>
      </c>
      <c r="D1072" t="s">
        <v>7106</v>
      </c>
      <c r="E1072" t="s">
        <v>21</v>
      </c>
      <c r="F1072" t="s">
        <v>3044</v>
      </c>
      <c r="G1072" s="5">
        <v>40000</v>
      </c>
      <c r="H1072" s="5">
        <v>2800</v>
      </c>
      <c r="I1072" s="5">
        <v>56000</v>
      </c>
      <c r="J1072">
        <v>-0.02</v>
      </c>
      <c r="K1072">
        <v>-50</v>
      </c>
      <c r="L1072" s="5">
        <v>22400</v>
      </c>
      <c r="M1072" s="5">
        <v>22450</v>
      </c>
      <c r="N1072" s="5">
        <v>33550</v>
      </c>
      <c r="O1072" t="s">
        <v>977</v>
      </c>
      <c r="P1072" s="5">
        <v>2800</v>
      </c>
      <c r="Q1072" t="str">
        <f>IF(Table4[[#This Row],[Current Arrears + Debit]]&lt;=5000,"Less_than_5000","Greater_than_5000")</f>
        <v>Less_than_5000</v>
      </c>
      <c r="R1072" t="str">
        <f>IF(Table4[[#This Row],[Full Balance]]=Table4[[#This Row],[Current Arrears + Debit]],"OC","Active")</f>
        <v>Active</v>
      </c>
    </row>
    <row r="1073" spans="1:18" x14ac:dyDescent="0.3">
      <c r="A1073" t="s">
        <v>7107</v>
      </c>
      <c r="B1073" t="s">
        <v>1604</v>
      </c>
      <c r="C1073" t="s">
        <v>7108</v>
      </c>
      <c r="D1073" t="s">
        <v>7109</v>
      </c>
      <c r="E1073" t="s">
        <v>39</v>
      </c>
      <c r="F1073" t="s">
        <v>3044</v>
      </c>
      <c r="G1073" s="5">
        <v>30000</v>
      </c>
      <c r="H1073" s="5">
        <v>2100</v>
      </c>
      <c r="I1073" s="5">
        <v>42000</v>
      </c>
      <c r="J1073">
        <v>-0.86</v>
      </c>
      <c r="K1073" s="5">
        <v>-1800</v>
      </c>
      <c r="L1073" s="5">
        <v>16800</v>
      </c>
      <c r="M1073" s="5">
        <v>18600</v>
      </c>
      <c r="N1073" s="5">
        <v>23400</v>
      </c>
      <c r="O1073" t="s">
        <v>1142</v>
      </c>
      <c r="P1073" s="5">
        <v>2000</v>
      </c>
      <c r="Q1073" t="str">
        <f>IF(Table4[[#This Row],[Current Arrears + Debit]]&lt;=5000,"Less_than_5000","Greater_than_5000")</f>
        <v>Less_than_5000</v>
      </c>
      <c r="R1073" t="str">
        <f>IF(Table4[[#This Row],[Full Balance]]=Table4[[#This Row],[Current Arrears + Debit]],"OC","Active")</f>
        <v>Active</v>
      </c>
    </row>
    <row r="1074" spans="1:18" x14ac:dyDescent="0.3">
      <c r="A1074" t="s">
        <v>7110</v>
      </c>
      <c r="B1074" t="s">
        <v>7111</v>
      </c>
      <c r="C1074" t="s">
        <v>7112</v>
      </c>
      <c r="D1074" t="s">
        <v>7113</v>
      </c>
      <c r="E1074" t="s">
        <v>30</v>
      </c>
      <c r="F1074" t="s">
        <v>2737</v>
      </c>
      <c r="G1074" s="5">
        <v>25000</v>
      </c>
      <c r="H1074" s="5">
        <v>1750</v>
      </c>
      <c r="I1074" s="5">
        <v>35000</v>
      </c>
      <c r="J1074">
        <v>0</v>
      </c>
      <c r="K1074">
        <v>0</v>
      </c>
      <c r="L1074" s="5">
        <v>12250</v>
      </c>
      <c r="M1074" s="5">
        <v>12250</v>
      </c>
      <c r="N1074" s="5">
        <v>22750</v>
      </c>
      <c r="O1074" t="s">
        <v>866</v>
      </c>
      <c r="P1074" s="5">
        <v>1750</v>
      </c>
      <c r="Q1074" t="str">
        <f>IF(Table4[[#This Row],[Current Arrears + Debit]]&lt;=5000,"Less_than_5000","Greater_than_5000")</f>
        <v>Less_than_5000</v>
      </c>
      <c r="R1074" t="str">
        <f>IF(Table4[[#This Row],[Full Balance]]=Table4[[#This Row],[Current Arrears + Debit]],"OC","Active")</f>
        <v>Active</v>
      </c>
    </row>
    <row r="1075" spans="1:18" x14ac:dyDescent="0.3">
      <c r="A1075" t="s">
        <v>7114</v>
      </c>
      <c r="B1075" t="s">
        <v>7111</v>
      </c>
      <c r="C1075" t="s">
        <v>7115</v>
      </c>
      <c r="D1075" t="s">
        <v>7116</v>
      </c>
      <c r="E1075" t="s">
        <v>30</v>
      </c>
      <c r="F1075" t="s">
        <v>2737</v>
      </c>
      <c r="G1075" s="5">
        <v>25000</v>
      </c>
      <c r="H1075" s="5">
        <v>1750</v>
      </c>
      <c r="I1075" s="5">
        <v>35000</v>
      </c>
      <c r="J1075">
        <v>0</v>
      </c>
      <c r="K1075">
        <v>0</v>
      </c>
      <c r="L1075" s="5">
        <v>12250</v>
      </c>
      <c r="M1075" s="5">
        <v>12250</v>
      </c>
      <c r="N1075" s="5">
        <v>22750</v>
      </c>
      <c r="O1075" t="s">
        <v>866</v>
      </c>
      <c r="P1075" s="5">
        <v>1750</v>
      </c>
      <c r="Q1075" t="str">
        <f>IF(Table4[[#This Row],[Current Arrears + Debit]]&lt;=5000,"Less_than_5000","Greater_than_5000")</f>
        <v>Less_than_5000</v>
      </c>
      <c r="R1075" t="str">
        <f>IF(Table4[[#This Row],[Full Balance]]=Table4[[#This Row],[Current Arrears + Debit]],"OC","Active")</f>
        <v>Active</v>
      </c>
    </row>
    <row r="1076" spans="1:18" x14ac:dyDescent="0.3">
      <c r="A1076" t="s">
        <v>7117</v>
      </c>
      <c r="B1076" t="s">
        <v>7111</v>
      </c>
      <c r="C1076" t="s">
        <v>7118</v>
      </c>
      <c r="D1076" t="s">
        <v>7119</v>
      </c>
      <c r="E1076" t="s">
        <v>30</v>
      </c>
      <c r="F1076" t="s">
        <v>2737</v>
      </c>
      <c r="G1076" s="5">
        <v>25000</v>
      </c>
      <c r="H1076" s="5">
        <v>1750</v>
      </c>
      <c r="I1076" s="5">
        <v>35000</v>
      </c>
      <c r="J1076">
        <v>0</v>
      </c>
      <c r="K1076">
        <v>0</v>
      </c>
      <c r="L1076" s="5">
        <v>12250</v>
      </c>
      <c r="M1076" s="5">
        <v>12250</v>
      </c>
      <c r="N1076" s="5">
        <v>22750</v>
      </c>
      <c r="O1076" t="s">
        <v>866</v>
      </c>
      <c r="P1076" s="5">
        <v>1750</v>
      </c>
      <c r="Q1076" t="str">
        <f>IF(Table4[[#This Row],[Current Arrears + Debit]]&lt;=5000,"Less_than_5000","Greater_than_5000")</f>
        <v>Less_than_5000</v>
      </c>
      <c r="R1076" t="str">
        <f>IF(Table4[[#This Row],[Full Balance]]=Table4[[#This Row],[Current Arrears + Debit]],"OC","Active")</f>
        <v>Active</v>
      </c>
    </row>
    <row r="1077" spans="1:18" x14ac:dyDescent="0.3">
      <c r="A1077" t="s">
        <v>7120</v>
      </c>
      <c r="B1077" t="s">
        <v>7121</v>
      </c>
      <c r="C1077" t="s">
        <v>7122</v>
      </c>
      <c r="D1077" t="s">
        <v>7123</v>
      </c>
      <c r="E1077" t="s">
        <v>9</v>
      </c>
      <c r="F1077" t="s">
        <v>3044</v>
      </c>
      <c r="G1077" s="5">
        <v>25000</v>
      </c>
      <c r="H1077" s="5">
        <v>2063</v>
      </c>
      <c r="I1077" s="5">
        <v>33000</v>
      </c>
      <c r="J1077">
        <v>-1.1599999999999999</v>
      </c>
      <c r="K1077" s="5">
        <v>-2396</v>
      </c>
      <c r="L1077" s="5">
        <v>16504</v>
      </c>
      <c r="M1077" s="5">
        <v>18900</v>
      </c>
      <c r="N1077" s="5">
        <v>14100</v>
      </c>
      <c r="O1077" t="s">
        <v>866</v>
      </c>
      <c r="P1077" s="5">
        <v>2100</v>
      </c>
      <c r="Q1077" t="str">
        <f>IF(Table4[[#This Row],[Current Arrears + Debit]]&lt;=5000,"Less_than_5000","Greater_than_5000")</f>
        <v>Less_than_5000</v>
      </c>
      <c r="R1077" t="str">
        <f>IF(Table4[[#This Row],[Full Balance]]=Table4[[#This Row],[Current Arrears + Debit]],"OC","Active")</f>
        <v>Active</v>
      </c>
    </row>
    <row r="1078" spans="1:18" x14ac:dyDescent="0.3">
      <c r="A1078" t="s">
        <v>7124</v>
      </c>
      <c r="B1078" t="s">
        <v>7121</v>
      </c>
      <c r="C1078" t="s">
        <v>7125</v>
      </c>
      <c r="D1078" t="s">
        <v>7126</v>
      </c>
      <c r="E1078" t="s">
        <v>9</v>
      </c>
      <c r="F1078" t="s">
        <v>3044</v>
      </c>
      <c r="G1078" s="5">
        <v>25000</v>
      </c>
      <c r="H1078" s="5">
        <v>2063</v>
      </c>
      <c r="I1078" s="5">
        <v>33000</v>
      </c>
      <c r="J1078">
        <v>-1.1599999999999999</v>
      </c>
      <c r="K1078" s="5">
        <v>-2396</v>
      </c>
      <c r="L1078" s="5">
        <v>16504</v>
      </c>
      <c r="M1078" s="5">
        <v>18900</v>
      </c>
      <c r="N1078" s="5">
        <v>14100</v>
      </c>
      <c r="O1078" t="s">
        <v>866</v>
      </c>
      <c r="P1078" s="5">
        <v>2100</v>
      </c>
      <c r="Q1078" t="str">
        <f>IF(Table4[[#This Row],[Current Arrears + Debit]]&lt;=5000,"Less_than_5000","Greater_than_5000")</f>
        <v>Less_than_5000</v>
      </c>
      <c r="R1078" t="str">
        <f>IF(Table4[[#This Row],[Full Balance]]=Table4[[#This Row],[Current Arrears + Debit]],"OC","Active")</f>
        <v>Active</v>
      </c>
    </row>
    <row r="1079" spans="1:18" x14ac:dyDescent="0.3">
      <c r="A1079" t="s">
        <v>7127</v>
      </c>
      <c r="B1079" t="s">
        <v>7121</v>
      </c>
      <c r="C1079" t="s">
        <v>7128</v>
      </c>
      <c r="D1079" t="s">
        <v>7129</v>
      </c>
      <c r="E1079" t="s">
        <v>9</v>
      </c>
      <c r="F1079" t="s">
        <v>3044</v>
      </c>
      <c r="G1079" s="5">
        <v>25000</v>
      </c>
      <c r="H1079" s="5">
        <v>2063</v>
      </c>
      <c r="I1079" s="5">
        <v>33000</v>
      </c>
      <c r="J1079">
        <v>-1.1599999999999999</v>
      </c>
      <c r="K1079" s="5">
        <v>-2396</v>
      </c>
      <c r="L1079" s="5">
        <v>16504</v>
      </c>
      <c r="M1079" s="5">
        <v>18900</v>
      </c>
      <c r="N1079" s="5">
        <v>14100</v>
      </c>
      <c r="O1079" t="s">
        <v>866</v>
      </c>
      <c r="P1079" s="5">
        <v>2100</v>
      </c>
      <c r="Q1079" t="str">
        <f>IF(Table4[[#This Row],[Current Arrears + Debit]]&lt;=5000,"Less_than_5000","Greater_than_5000")</f>
        <v>Less_than_5000</v>
      </c>
      <c r="R1079" t="str">
        <f>IF(Table4[[#This Row],[Full Balance]]=Table4[[#This Row],[Current Arrears + Debit]],"OC","Active")</f>
        <v>Active</v>
      </c>
    </row>
    <row r="1080" spans="1:18" x14ac:dyDescent="0.3">
      <c r="A1080" t="s">
        <v>7130</v>
      </c>
      <c r="B1080" t="s">
        <v>7131</v>
      </c>
      <c r="C1080" t="s">
        <v>7132</v>
      </c>
      <c r="D1080" t="s">
        <v>7133</v>
      </c>
      <c r="E1080" t="s">
        <v>10</v>
      </c>
      <c r="F1080" t="s">
        <v>1632</v>
      </c>
      <c r="G1080" s="5">
        <v>25000</v>
      </c>
      <c r="H1080" s="5">
        <v>1750</v>
      </c>
      <c r="I1080" s="5">
        <v>35000</v>
      </c>
      <c r="J1080">
        <v>-1</v>
      </c>
      <c r="K1080" s="5">
        <v>-1750</v>
      </c>
      <c r="L1080" s="5">
        <v>14000</v>
      </c>
      <c r="M1080" s="5">
        <v>15750</v>
      </c>
      <c r="N1080" s="5">
        <v>19250</v>
      </c>
      <c r="O1080" t="s">
        <v>977</v>
      </c>
      <c r="P1080" s="5">
        <v>1750</v>
      </c>
      <c r="Q1080" t="str">
        <f>IF(Table4[[#This Row],[Current Arrears + Debit]]&lt;=5000,"Less_than_5000","Greater_than_5000")</f>
        <v>Less_than_5000</v>
      </c>
      <c r="R1080" t="str">
        <f>IF(Table4[[#This Row],[Full Balance]]=Table4[[#This Row],[Current Arrears + Debit]],"OC","Active")</f>
        <v>Active</v>
      </c>
    </row>
    <row r="1081" spans="1:18" x14ac:dyDescent="0.3">
      <c r="A1081" t="s">
        <v>7134</v>
      </c>
      <c r="B1081" t="s">
        <v>7131</v>
      </c>
      <c r="C1081" t="s">
        <v>7135</v>
      </c>
      <c r="D1081" t="s">
        <v>7136</v>
      </c>
      <c r="E1081" t="s">
        <v>10</v>
      </c>
      <c r="F1081" t="s">
        <v>1632</v>
      </c>
      <c r="G1081" s="5">
        <v>25000</v>
      </c>
      <c r="H1081" s="5">
        <v>1750</v>
      </c>
      <c r="I1081" s="5">
        <v>35000</v>
      </c>
      <c r="J1081">
        <v>2</v>
      </c>
      <c r="K1081" s="5">
        <v>3500</v>
      </c>
      <c r="L1081" s="5">
        <v>14000</v>
      </c>
      <c r="M1081" s="5">
        <v>10500</v>
      </c>
      <c r="N1081" s="5">
        <v>24500</v>
      </c>
      <c r="O1081" t="s">
        <v>697</v>
      </c>
      <c r="P1081" s="5">
        <v>1750</v>
      </c>
      <c r="Q1081" t="str">
        <f>IF(Table4[[#This Row],[Current Arrears + Debit]]&lt;=5000,"Less_than_5000","Greater_than_5000")</f>
        <v>Less_than_5000</v>
      </c>
      <c r="R1081" t="str">
        <f>IF(Table4[[#This Row],[Full Balance]]=Table4[[#This Row],[Current Arrears + Debit]],"OC","Active")</f>
        <v>Active</v>
      </c>
    </row>
    <row r="1082" spans="1:18" x14ac:dyDescent="0.3">
      <c r="A1082" t="s">
        <v>7137</v>
      </c>
      <c r="B1082" t="s">
        <v>7131</v>
      </c>
      <c r="C1082" t="s">
        <v>7138</v>
      </c>
      <c r="D1082" t="s">
        <v>7139</v>
      </c>
      <c r="E1082" t="s">
        <v>10</v>
      </c>
      <c r="F1082" t="s">
        <v>1632</v>
      </c>
      <c r="G1082" s="5">
        <v>25000</v>
      </c>
      <c r="H1082" s="5">
        <v>1750</v>
      </c>
      <c r="I1082" s="5">
        <v>35000</v>
      </c>
      <c r="J1082">
        <v>-1</v>
      </c>
      <c r="K1082" s="5">
        <v>-1750</v>
      </c>
      <c r="L1082" s="5">
        <v>14000</v>
      </c>
      <c r="M1082" s="5">
        <v>15750</v>
      </c>
      <c r="N1082" s="5">
        <v>19250</v>
      </c>
      <c r="O1082" t="s">
        <v>977</v>
      </c>
      <c r="P1082" s="5">
        <v>1750</v>
      </c>
      <c r="Q1082" t="str">
        <f>IF(Table4[[#This Row],[Current Arrears + Debit]]&lt;=5000,"Less_than_5000","Greater_than_5000")</f>
        <v>Less_than_5000</v>
      </c>
      <c r="R1082" t="str">
        <f>IF(Table4[[#This Row],[Full Balance]]=Table4[[#This Row],[Current Arrears + Debit]],"OC","Active")</f>
        <v>Active</v>
      </c>
    </row>
    <row r="1083" spans="1:18" x14ac:dyDescent="0.3">
      <c r="A1083" t="s">
        <v>7140</v>
      </c>
      <c r="B1083" t="s">
        <v>7141</v>
      </c>
      <c r="C1083" t="s">
        <v>7142</v>
      </c>
      <c r="D1083" t="s">
        <v>7143</v>
      </c>
      <c r="E1083" t="s">
        <v>32</v>
      </c>
      <c r="F1083" t="s">
        <v>7055</v>
      </c>
      <c r="G1083" s="5">
        <v>25000</v>
      </c>
      <c r="H1083" s="5">
        <v>1750</v>
      </c>
      <c r="I1083" s="5">
        <v>35000</v>
      </c>
      <c r="J1083">
        <v>-1</v>
      </c>
      <c r="K1083" s="5">
        <v>-1750</v>
      </c>
      <c r="L1083" s="5">
        <v>12250</v>
      </c>
      <c r="M1083" s="5">
        <v>14000</v>
      </c>
      <c r="N1083" s="5">
        <v>21000</v>
      </c>
      <c r="O1083" t="s">
        <v>2583</v>
      </c>
      <c r="P1083" s="5">
        <v>1750</v>
      </c>
      <c r="Q1083" t="str">
        <f>IF(Table4[[#This Row],[Current Arrears + Debit]]&lt;=5000,"Less_than_5000","Greater_than_5000")</f>
        <v>Less_than_5000</v>
      </c>
      <c r="R1083" t="str">
        <f>IF(Table4[[#This Row],[Full Balance]]=Table4[[#This Row],[Current Arrears + Debit]],"OC","Active")</f>
        <v>Active</v>
      </c>
    </row>
    <row r="1084" spans="1:18" x14ac:dyDescent="0.3">
      <c r="A1084" t="s">
        <v>7144</v>
      </c>
      <c r="B1084" t="s">
        <v>7141</v>
      </c>
      <c r="C1084" t="s">
        <v>7145</v>
      </c>
      <c r="D1084" t="s">
        <v>7146</v>
      </c>
      <c r="E1084" t="s">
        <v>32</v>
      </c>
      <c r="F1084" t="s">
        <v>7055</v>
      </c>
      <c r="G1084" s="5">
        <v>25000</v>
      </c>
      <c r="H1084" s="5">
        <v>1750</v>
      </c>
      <c r="I1084" s="5">
        <v>35000</v>
      </c>
      <c r="J1084">
        <v>-1</v>
      </c>
      <c r="K1084" s="5">
        <v>-1750</v>
      </c>
      <c r="L1084" s="5">
        <v>12250</v>
      </c>
      <c r="M1084" s="5">
        <v>14000</v>
      </c>
      <c r="N1084" s="5">
        <v>21000</v>
      </c>
      <c r="O1084" t="s">
        <v>2583</v>
      </c>
      <c r="P1084" s="5">
        <v>1750</v>
      </c>
      <c r="Q1084" t="str">
        <f>IF(Table4[[#This Row],[Current Arrears + Debit]]&lt;=5000,"Less_than_5000","Greater_than_5000")</f>
        <v>Less_than_5000</v>
      </c>
      <c r="R1084" t="str">
        <f>IF(Table4[[#This Row],[Full Balance]]=Table4[[#This Row],[Current Arrears + Debit]],"OC","Active")</f>
        <v>Active</v>
      </c>
    </row>
    <row r="1085" spans="1:18" x14ac:dyDescent="0.3">
      <c r="A1085" t="s">
        <v>7147</v>
      </c>
      <c r="B1085" t="s">
        <v>7141</v>
      </c>
      <c r="C1085" t="s">
        <v>7148</v>
      </c>
      <c r="D1085" t="s">
        <v>7149</v>
      </c>
      <c r="E1085" t="s">
        <v>32</v>
      </c>
      <c r="F1085" t="s">
        <v>7055</v>
      </c>
      <c r="G1085" s="5">
        <v>25000</v>
      </c>
      <c r="H1085" s="5">
        <v>1750</v>
      </c>
      <c r="I1085" s="5">
        <v>35000</v>
      </c>
      <c r="J1085">
        <v>0</v>
      </c>
      <c r="K1085">
        <v>0</v>
      </c>
      <c r="L1085" s="5">
        <v>12250</v>
      </c>
      <c r="M1085" s="5">
        <v>12250</v>
      </c>
      <c r="N1085" s="5">
        <v>22750</v>
      </c>
      <c r="O1085" t="s">
        <v>1142</v>
      </c>
      <c r="P1085" s="5">
        <v>1750</v>
      </c>
      <c r="Q1085" t="str">
        <f>IF(Table4[[#This Row],[Current Arrears + Debit]]&lt;=5000,"Less_than_5000","Greater_than_5000")</f>
        <v>Less_than_5000</v>
      </c>
      <c r="R1085" t="str">
        <f>IF(Table4[[#This Row],[Full Balance]]=Table4[[#This Row],[Current Arrears + Debit]],"OC","Active")</f>
        <v>Active</v>
      </c>
    </row>
    <row r="1086" spans="1:18" x14ac:dyDescent="0.3">
      <c r="A1086" t="s">
        <v>7150</v>
      </c>
      <c r="B1086" t="s">
        <v>5508</v>
      </c>
      <c r="C1086" t="s">
        <v>7151</v>
      </c>
      <c r="D1086" t="s">
        <v>7152</v>
      </c>
      <c r="E1086" t="s">
        <v>39</v>
      </c>
      <c r="F1086" t="s">
        <v>1632</v>
      </c>
      <c r="G1086" s="5">
        <v>25000</v>
      </c>
      <c r="H1086" s="5">
        <v>1750</v>
      </c>
      <c r="I1086" s="5">
        <v>35000</v>
      </c>
      <c r="J1086">
        <v>-0.43</v>
      </c>
      <c r="K1086">
        <v>-750</v>
      </c>
      <c r="L1086" s="5">
        <v>14000</v>
      </c>
      <c r="M1086" s="5">
        <v>14750</v>
      </c>
      <c r="N1086" s="5">
        <v>20250</v>
      </c>
      <c r="O1086" t="s">
        <v>2583</v>
      </c>
      <c r="P1086" s="5">
        <v>2000</v>
      </c>
      <c r="Q1086" t="str">
        <f>IF(Table4[[#This Row],[Current Arrears + Debit]]&lt;=5000,"Less_than_5000","Greater_than_5000")</f>
        <v>Less_than_5000</v>
      </c>
      <c r="R1086" t="str">
        <f>IF(Table4[[#This Row],[Full Balance]]=Table4[[#This Row],[Current Arrears + Debit]],"OC","Active")</f>
        <v>Active</v>
      </c>
    </row>
    <row r="1087" spans="1:18" x14ac:dyDescent="0.3">
      <c r="A1087" t="s">
        <v>7153</v>
      </c>
      <c r="B1087" t="s">
        <v>7154</v>
      </c>
      <c r="C1087" t="s">
        <v>7155</v>
      </c>
      <c r="D1087" t="s">
        <v>7156</v>
      </c>
      <c r="E1087" t="s">
        <v>41</v>
      </c>
      <c r="F1087" t="s">
        <v>1632</v>
      </c>
      <c r="G1087" s="5">
        <v>25000</v>
      </c>
      <c r="H1087" s="5">
        <v>1750</v>
      </c>
      <c r="I1087" s="5">
        <v>35000</v>
      </c>
      <c r="J1087">
        <v>-1</v>
      </c>
      <c r="K1087" s="5">
        <v>-1750</v>
      </c>
      <c r="L1087" s="5">
        <v>14000</v>
      </c>
      <c r="M1087" s="5">
        <v>15750</v>
      </c>
      <c r="N1087" s="5">
        <v>19250</v>
      </c>
      <c r="O1087" t="s">
        <v>977</v>
      </c>
      <c r="P1087" s="5">
        <v>1750</v>
      </c>
      <c r="Q1087" t="str">
        <f>IF(Table4[[#This Row],[Current Arrears + Debit]]&lt;=5000,"Less_than_5000","Greater_than_5000")</f>
        <v>Less_than_5000</v>
      </c>
      <c r="R1087" t="str">
        <f>IF(Table4[[#This Row],[Full Balance]]=Table4[[#This Row],[Current Arrears + Debit]],"OC","Active")</f>
        <v>Active</v>
      </c>
    </row>
    <row r="1088" spans="1:18" x14ac:dyDescent="0.3">
      <c r="A1088" t="s">
        <v>7157</v>
      </c>
      <c r="B1088" t="s">
        <v>7154</v>
      </c>
      <c r="C1088" t="s">
        <v>7158</v>
      </c>
      <c r="D1088" t="s">
        <v>7159</v>
      </c>
      <c r="E1088" t="s">
        <v>41</v>
      </c>
      <c r="F1088" t="s">
        <v>1632</v>
      </c>
      <c r="G1088" s="5">
        <v>25000</v>
      </c>
      <c r="H1088" s="5">
        <v>1750</v>
      </c>
      <c r="I1088" s="5">
        <v>35000</v>
      </c>
      <c r="J1088">
        <v>-1.1399999999999999</v>
      </c>
      <c r="K1088" s="5">
        <v>-2000</v>
      </c>
      <c r="L1088" s="5">
        <v>14000</v>
      </c>
      <c r="M1088" s="5">
        <v>16000</v>
      </c>
      <c r="N1088" s="5">
        <v>19000</v>
      </c>
      <c r="O1088" t="s">
        <v>977</v>
      </c>
      <c r="P1088" s="5">
        <v>2000</v>
      </c>
      <c r="Q1088" t="str">
        <f>IF(Table4[[#This Row],[Current Arrears + Debit]]&lt;=5000,"Less_than_5000","Greater_than_5000")</f>
        <v>Less_than_5000</v>
      </c>
      <c r="R1088" t="str">
        <f>IF(Table4[[#This Row],[Full Balance]]=Table4[[#This Row],[Current Arrears + Debit]],"OC","Active")</f>
        <v>Active</v>
      </c>
    </row>
    <row r="1089" spans="1:18" x14ac:dyDescent="0.3">
      <c r="A1089" t="s">
        <v>7160</v>
      </c>
      <c r="B1089" t="s">
        <v>7161</v>
      </c>
      <c r="C1089" t="s">
        <v>7162</v>
      </c>
      <c r="D1089" t="s">
        <v>7163</v>
      </c>
      <c r="E1089" t="s">
        <v>39</v>
      </c>
      <c r="F1089" t="s">
        <v>1632</v>
      </c>
      <c r="G1089" s="5">
        <v>30000</v>
      </c>
      <c r="H1089" s="5">
        <v>2100</v>
      </c>
      <c r="I1089" s="5">
        <v>42000</v>
      </c>
      <c r="J1089">
        <v>-1</v>
      </c>
      <c r="K1089" s="5">
        <v>-2100</v>
      </c>
      <c r="L1089" s="5">
        <v>16800</v>
      </c>
      <c r="M1089" s="5">
        <v>18900</v>
      </c>
      <c r="N1089" s="5">
        <v>23100</v>
      </c>
      <c r="O1089" t="s">
        <v>977</v>
      </c>
      <c r="P1089" s="5">
        <v>2100</v>
      </c>
      <c r="Q1089" t="str">
        <f>IF(Table4[[#This Row],[Current Arrears + Debit]]&lt;=5000,"Less_than_5000","Greater_than_5000")</f>
        <v>Less_than_5000</v>
      </c>
      <c r="R1089" t="str">
        <f>IF(Table4[[#This Row],[Full Balance]]=Table4[[#This Row],[Current Arrears + Debit]],"OC","Active")</f>
        <v>Active</v>
      </c>
    </row>
    <row r="1090" spans="1:18" x14ac:dyDescent="0.3">
      <c r="A1090" t="s">
        <v>7164</v>
      </c>
      <c r="B1090" t="s">
        <v>7161</v>
      </c>
      <c r="C1090" t="s">
        <v>7165</v>
      </c>
      <c r="D1090" t="s">
        <v>7166</v>
      </c>
      <c r="E1090" t="s">
        <v>39</v>
      </c>
      <c r="F1090" t="s">
        <v>1632</v>
      </c>
      <c r="G1090" s="5">
        <v>25000</v>
      </c>
      <c r="H1090" s="5">
        <v>1750</v>
      </c>
      <c r="I1090" s="5">
        <v>35000</v>
      </c>
      <c r="J1090">
        <v>-0.06</v>
      </c>
      <c r="K1090">
        <v>-100</v>
      </c>
      <c r="L1090" s="5">
        <v>14000</v>
      </c>
      <c r="M1090" s="5">
        <v>14100</v>
      </c>
      <c r="N1090" s="5">
        <v>20900</v>
      </c>
      <c r="O1090" t="s">
        <v>977</v>
      </c>
      <c r="P1090" s="5">
        <v>1750</v>
      </c>
      <c r="Q1090" t="str">
        <f>IF(Table4[[#This Row],[Current Arrears + Debit]]&lt;=5000,"Less_than_5000","Greater_than_5000")</f>
        <v>Less_than_5000</v>
      </c>
      <c r="R1090" t="str">
        <f>IF(Table4[[#This Row],[Full Balance]]=Table4[[#This Row],[Current Arrears + Debit]],"OC","Active")</f>
        <v>Active</v>
      </c>
    </row>
    <row r="1091" spans="1:18" x14ac:dyDescent="0.3">
      <c r="A1091" t="s">
        <v>7167</v>
      </c>
      <c r="B1091" t="s">
        <v>6891</v>
      </c>
      <c r="C1091" t="s">
        <v>7168</v>
      </c>
      <c r="D1091" t="s">
        <v>7169</v>
      </c>
      <c r="E1091" t="s">
        <v>5</v>
      </c>
      <c r="F1091" t="s">
        <v>2044</v>
      </c>
      <c r="G1091" s="5">
        <v>25000</v>
      </c>
      <c r="H1091" s="5">
        <v>1750</v>
      </c>
      <c r="I1091" s="5">
        <v>35000</v>
      </c>
      <c r="J1091">
        <v>0</v>
      </c>
      <c r="K1091">
        <v>0</v>
      </c>
      <c r="L1091" s="5">
        <v>12250</v>
      </c>
      <c r="M1091" s="5">
        <v>12250</v>
      </c>
      <c r="N1091" s="5">
        <v>22750</v>
      </c>
      <c r="O1091" t="s">
        <v>977</v>
      </c>
      <c r="P1091" s="5">
        <v>1750</v>
      </c>
      <c r="Q1091" t="str">
        <f>IF(Table4[[#This Row],[Current Arrears + Debit]]&lt;=5000,"Less_than_5000","Greater_than_5000")</f>
        <v>Less_than_5000</v>
      </c>
      <c r="R1091" t="str">
        <f>IF(Table4[[#This Row],[Full Balance]]=Table4[[#This Row],[Current Arrears + Debit]],"OC","Active")</f>
        <v>Active</v>
      </c>
    </row>
    <row r="1092" spans="1:18" x14ac:dyDescent="0.3">
      <c r="A1092" t="s">
        <v>7170</v>
      </c>
      <c r="B1092" t="s">
        <v>7171</v>
      </c>
      <c r="C1092" t="s">
        <v>7172</v>
      </c>
      <c r="D1092" t="s">
        <v>7173</v>
      </c>
      <c r="E1092" t="s">
        <v>5</v>
      </c>
      <c r="F1092" t="s">
        <v>2044</v>
      </c>
      <c r="G1092" s="5">
        <v>25000</v>
      </c>
      <c r="H1092" s="5">
        <v>1750</v>
      </c>
      <c r="I1092" s="5">
        <v>35000</v>
      </c>
      <c r="J1092">
        <v>-1.6</v>
      </c>
      <c r="K1092" s="5">
        <v>-2800</v>
      </c>
      <c r="L1092" s="5">
        <v>12250</v>
      </c>
      <c r="M1092" s="5">
        <v>15050</v>
      </c>
      <c r="N1092" s="5">
        <v>19950</v>
      </c>
      <c r="O1092" t="s">
        <v>283</v>
      </c>
      <c r="P1092" s="5">
        <v>2000</v>
      </c>
      <c r="Q1092" t="str">
        <f>IF(Table4[[#This Row],[Current Arrears + Debit]]&lt;=5000,"Less_than_5000","Greater_than_5000")</f>
        <v>Less_than_5000</v>
      </c>
      <c r="R1092" t="str">
        <f>IF(Table4[[#This Row],[Full Balance]]=Table4[[#This Row],[Current Arrears + Debit]],"OC","Active")</f>
        <v>Active</v>
      </c>
    </row>
    <row r="1093" spans="1:18" x14ac:dyDescent="0.3">
      <c r="A1093" t="s">
        <v>7174</v>
      </c>
      <c r="B1093" t="s">
        <v>5770</v>
      </c>
      <c r="C1093" t="s">
        <v>7175</v>
      </c>
      <c r="D1093" t="s">
        <v>7176</v>
      </c>
      <c r="E1093" t="s">
        <v>20</v>
      </c>
      <c r="F1093" t="s">
        <v>1632</v>
      </c>
      <c r="G1093" s="5">
        <v>25000</v>
      </c>
      <c r="H1093" s="5">
        <v>1750</v>
      </c>
      <c r="I1093" s="5">
        <v>35000</v>
      </c>
      <c r="J1093">
        <v>0.94</v>
      </c>
      <c r="K1093" s="5">
        <v>1650</v>
      </c>
      <c r="L1093" s="5">
        <v>14000</v>
      </c>
      <c r="M1093" s="5">
        <v>12350</v>
      </c>
      <c r="N1093" s="5">
        <v>22650</v>
      </c>
      <c r="O1093" t="s">
        <v>2065</v>
      </c>
      <c r="P1093" s="5">
        <v>1800</v>
      </c>
      <c r="Q1093" t="str">
        <f>IF(Table4[[#This Row],[Current Arrears + Debit]]&lt;=5000,"Less_than_5000","Greater_than_5000")</f>
        <v>Less_than_5000</v>
      </c>
      <c r="R1093" t="str">
        <f>IF(Table4[[#This Row],[Full Balance]]=Table4[[#This Row],[Current Arrears + Debit]],"OC","Active")</f>
        <v>Active</v>
      </c>
    </row>
    <row r="1094" spans="1:18" x14ac:dyDescent="0.3">
      <c r="A1094" t="s">
        <v>7177</v>
      </c>
      <c r="B1094" t="s">
        <v>7178</v>
      </c>
      <c r="C1094" t="s">
        <v>7179</v>
      </c>
      <c r="D1094" t="s">
        <v>7180</v>
      </c>
      <c r="E1094" t="s">
        <v>26</v>
      </c>
      <c r="F1094" t="s">
        <v>1632</v>
      </c>
      <c r="G1094" s="5">
        <v>30000</v>
      </c>
      <c r="H1094" s="5">
        <v>2100</v>
      </c>
      <c r="I1094" s="5">
        <v>42000</v>
      </c>
      <c r="J1094">
        <v>-1.38</v>
      </c>
      <c r="K1094" s="5">
        <v>-2900</v>
      </c>
      <c r="L1094" s="5">
        <v>16800</v>
      </c>
      <c r="M1094" s="5">
        <v>19700</v>
      </c>
      <c r="N1094" s="5">
        <v>22300</v>
      </c>
      <c r="O1094" t="s">
        <v>866</v>
      </c>
      <c r="P1094" s="5">
        <v>2100</v>
      </c>
      <c r="Q1094" t="str">
        <f>IF(Table4[[#This Row],[Current Arrears + Debit]]&lt;=5000,"Less_than_5000","Greater_than_5000")</f>
        <v>Less_than_5000</v>
      </c>
      <c r="R1094" t="str">
        <f>IF(Table4[[#This Row],[Full Balance]]=Table4[[#This Row],[Current Arrears + Debit]],"OC","Active")</f>
        <v>Active</v>
      </c>
    </row>
    <row r="1095" spans="1:18" x14ac:dyDescent="0.3">
      <c r="A1095" t="s">
        <v>7181</v>
      </c>
      <c r="B1095" t="s">
        <v>7178</v>
      </c>
      <c r="C1095" t="s">
        <v>7182</v>
      </c>
      <c r="D1095" t="s">
        <v>7183</v>
      </c>
      <c r="E1095" t="s">
        <v>26</v>
      </c>
      <c r="F1095" t="s">
        <v>1632</v>
      </c>
      <c r="G1095" s="5">
        <v>30000</v>
      </c>
      <c r="H1095" s="5">
        <v>2100</v>
      </c>
      <c r="I1095" s="5">
        <v>42000</v>
      </c>
      <c r="J1095">
        <v>-1</v>
      </c>
      <c r="K1095" s="5">
        <v>-2100</v>
      </c>
      <c r="L1095" s="5">
        <v>16800</v>
      </c>
      <c r="M1095" s="5">
        <v>18900</v>
      </c>
      <c r="N1095" s="5">
        <v>23100</v>
      </c>
      <c r="O1095" t="s">
        <v>866</v>
      </c>
      <c r="P1095" s="5">
        <v>2100</v>
      </c>
      <c r="Q1095" t="str">
        <f>IF(Table4[[#This Row],[Current Arrears + Debit]]&lt;=5000,"Less_than_5000","Greater_than_5000")</f>
        <v>Less_than_5000</v>
      </c>
      <c r="R1095" t="str">
        <f>IF(Table4[[#This Row],[Full Balance]]=Table4[[#This Row],[Current Arrears + Debit]],"OC","Active")</f>
        <v>Active</v>
      </c>
    </row>
    <row r="1096" spans="1:18" x14ac:dyDescent="0.3">
      <c r="A1096" t="s">
        <v>7184</v>
      </c>
      <c r="B1096" t="s">
        <v>7178</v>
      </c>
      <c r="C1096" t="s">
        <v>7185</v>
      </c>
      <c r="D1096" t="s">
        <v>7186</v>
      </c>
      <c r="E1096" t="s">
        <v>26</v>
      </c>
      <c r="F1096" t="s">
        <v>1632</v>
      </c>
      <c r="G1096" s="5">
        <v>30000</v>
      </c>
      <c r="H1096" s="5">
        <v>2100</v>
      </c>
      <c r="I1096" s="5">
        <v>42000</v>
      </c>
      <c r="J1096">
        <v>-1</v>
      </c>
      <c r="K1096" s="5">
        <v>-2100</v>
      </c>
      <c r="L1096" s="5">
        <v>16800</v>
      </c>
      <c r="M1096" s="5">
        <v>18900</v>
      </c>
      <c r="N1096" s="5">
        <v>23100</v>
      </c>
      <c r="O1096" t="s">
        <v>866</v>
      </c>
      <c r="P1096" s="5">
        <v>2100</v>
      </c>
      <c r="Q1096" t="str">
        <f>IF(Table4[[#This Row],[Current Arrears + Debit]]&lt;=5000,"Less_than_5000","Greater_than_5000")</f>
        <v>Less_than_5000</v>
      </c>
      <c r="R1096" t="str">
        <f>IF(Table4[[#This Row],[Full Balance]]=Table4[[#This Row],[Current Arrears + Debit]],"OC","Active")</f>
        <v>Active</v>
      </c>
    </row>
    <row r="1097" spans="1:18" x14ac:dyDescent="0.3">
      <c r="A1097" t="s">
        <v>7187</v>
      </c>
      <c r="B1097" t="s">
        <v>6851</v>
      </c>
      <c r="C1097" t="s">
        <v>7188</v>
      </c>
      <c r="D1097" t="s">
        <v>7189</v>
      </c>
      <c r="E1097" t="s">
        <v>40</v>
      </c>
      <c r="F1097" t="s">
        <v>2044</v>
      </c>
      <c r="G1097" s="5">
        <v>25000</v>
      </c>
      <c r="H1097" s="5">
        <v>1750</v>
      </c>
      <c r="I1097" s="5">
        <v>35000</v>
      </c>
      <c r="J1097">
        <v>-1</v>
      </c>
      <c r="K1097" s="5">
        <v>-1750</v>
      </c>
      <c r="L1097" s="5">
        <v>12250</v>
      </c>
      <c r="M1097" s="5">
        <v>14000</v>
      </c>
      <c r="N1097" s="5">
        <v>21000</v>
      </c>
      <c r="O1097" t="s">
        <v>866</v>
      </c>
      <c r="P1097" s="5">
        <v>1750</v>
      </c>
      <c r="Q1097" t="str">
        <f>IF(Table4[[#This Row],[Current Arrears + Debit]]&lt;=5000,"Less_than_5000","Greater_than_5000")</f>
        <v>Less_than_5000</v>
      </c>
      <c r="R1097" t="str">
        <f>IF(Table4[[#This Row],[Full Balance]]=Table4[[#This Row],[Current Arrears + Debit]],"OC","Active")</f>
        <v>Active</v>
      </c>
    </row>
    <row r="1098" spans="1:18" x14ac:dyDescent="0.3">
      <c r="A1098" t="s">
        <v>7190</v>
      </c>
      <c r="B1098" t="s">
        <v>6851</v>
      </c>
      <c r="C1098" t="s">
        <v>7191</v>
      </c>
      <c r="D1098" t="s">
        <v>7192</v>
      </c>
      <c r="E1098" t="s">
        <v>40</v>
      </c>
      <c r="F1098" t="s">
        <v>2044</v>
      </c>
      <c r="G1098" s="5">
        <v>25000</v>
      </c>
      <c r="H1098" s="5">
        <v>1750</v>
      </c>
      <c r="I1098" s="5">
        <v>35000</v>
      </c>
      <c r="J1098">
        <v>-1</v>
      </c>
      <c r="K1098" s="5">
        <v>-1750</v>
      </c>
      <c r="L1098" s="5">
        <v>12250</v>
      </c>
      <c r="M1098" s="5">
        <v>14000</v>
      </c>
      <c r="N1098" s="5">
        <v>21000</v>
      </c>
      <c r="O1098" t="s">
        <v>866</v>
      </c>
      <c r="P1098" s="5">
        <v>1750</v>
      </c>
      <c r="Q1098" t="str">
        <f>IF(Table4[[#This Row],[Current Arrears + Debit]]&lt;=5000,"Less_than_5000","Greater_than_5000")</f>
        <v>Less_than_5000</v>
      </c>
      <c r="R1098" t="str">
        <f>IF(Table4[[#This Row],[Full Balance]]=Table4[[#This Row],[Current Arrears + Debit]],"OC","Active")</f>
        <v>Active</v>
      </c>
    </row>
    <row r="1099" spans="1:18" x14ac:dyDescent="0.3">
      <c r="A1099" t="s">
        <v>7193</v>
      </c>
      <c r="B1099" t="s">
        <v>6851</v>
      </c>
      <c r="C1099" t="s">
        <v>7194</v>
      </c>
      <c r="D1099" t="s">
        <v>7195</v>
      </c>
      <c r="E1099" t="s">
        <v>40</v>
      </c>
      <c r="F1099" t="s">
        <v>2044</v>
      </c>
      <c r="G1099" s="5">
        <v>25000</v>
      </c>
      <c r="H1099" s="5">
        <v>1750</v>
      </c>
      <c r="I1099" s="5">
        <v>35000</v>
      </c>
      <c r="J1099">
        <v>-1</v>
      </c>
      <c r="K1099" s="5">
        <v>-1750</v>
      </c>
      <c r="L1099" s="5">
        <v>12250</v>
      </c>
      <c r="M1099" s="5">
        <v>14000</v>
      </c>
      <c r="N1099" s="5">
        <v>21000</v>
      </c>
      <c r="O1099" t="s">
        <v>866</v>
      </c>
      <c r="P1099" s="5">
        <v>1750</v>
      </c>
      <c r="Q1099" t="str">
        <f>IF(Table4[[#This Row],[Current Arrears + Debit]]&lt;=5000,"Less_than_5000","Greater_than_5000")</f>
        <v>Less_than_5000</v>
      </c>
      <c r="R1099" t="str">
        <f>IF(Table4[[#This Row],[Full Balance]]=Table4[[#This Row],[Current Arrears + Debit]],"OC","Active")</f>
        <v>Active</v>
      </c>
    </row>
    <row r="1100" spans="1:18" x14ac:dyDescent="0.3">
      <c r="A1100" t="s">
        <v>7196</v>
      </c>
      <c r="B1100" t="s">
        <v>7154</v>
      </c>
      <c r="C1100" t="s">
        <v>7197</v>
      </c>
      <c r="D1100" t="s">
        <v>7198</v>
      </c>
      <c r="E1100" t="s">
        <v>41</v>
      </c>
      <c r="F1100" t="s">
        <v>1632</v>
      </c>
      <c r="G1100" s="5">
        <v>25000</v>
      </c>
      <c r="H1100" s="5">
        <v>1750</v>
      </c>
      <c r="I1100" s="5">
        <v>35000</v>
      </c>
      <c r="J1100">
        <v>-1</v>
      </c>
      <c r="K1100" s="5">
        <v>-1750</v>
      </c>
      <c r="L1100" s="5">
        <v>14000</v>
      </c>
      <c r="M1100" s="5">
        <v>15750</v>
      </c>
      <c r="N1100" s="5">
        <v>19250</v>
      </c>
      <c r="O1100" t="s">
        <v>977</v>
      </c>
      <c r="P1100" s="5">
        <v>1750</v>
      </c>
      <c r="Q1100" t="str">
        <f>IF(Table4[[#This Row],[Current Arrears + Debit]]&lt;=5000,"Less_than_5000","Greater_than_5000")</f>
        <v>Less_than_5000</v>
      </c>
      <c r="R1100" t="str">
        <f>IF(Table4[[#This Row],[Full Balance]]=Table4[[#This Row],[Current Arrears + Debit]],"OC","Active")</f>
        <v>Active</v>
      </c>
    </row>
    <row r="1101" spans="1:18" x14ac:dyDescent="0.3">
      <c r="A1101" t="s">
        <v>7199</v>
      </c>
      <c r="B1101" t="s">
        <v>7154</v>
      </c>
      <c r="C1101" t="s">
        <v>7200</v>
      </c>
      <c r="D1101" t="s">
        <v>7201</v>
      </c>
      <c r="E1101" t="s">
        <v>41</v>
      </c>
      <c r="F1101" t="s">
        <v>1632</v>
      </c>
      <c r="G1101" s="5">
        <v>25000</v>
      </c>
      <c r="H1101" s="5">
        <v>1750</v>
      </c>
      <c r="I1101" s="5">
        <v>35000</v>
      </c>
      <c r="J1101">
        <v>-1.1399999999999999</v>
      </c>
      <c r="K1101" s="5">
        <v>-2000</v>
      </c>
      <c r="L1101" s="5">
        <v>14000</v>
      </c>
      <c r="M1101" s="5">
        <v>16000</v>
      </c>
      <c r="N1101" s="5">
        <v>19000</v>
      </c>
      <c r="O1101" t="s">
        <v>977</v>
      </c>
      <c r="P1101" s="5">
        <v>2000</v>
      </c>
      <c r="Q1101" t="str">
        <f>IF(Table4[[#This Row],[Current Arrears + Debit]]&lt;=5000,"Less_than_5000","Greater_than_5000")</f>
        <v>Less_than_5000</v>
      </c>
      <c r="R1101" t="str">
        <f>IF(Table4[[#This Row],[Full Balance]]=Table4[[#This Row],[Current Arrears + Debit]],"OC","Active")</f>
        <v>Active</v>
      </c>
    </row>
    <row r="1102" spans="1:18" x14ac:dyDescent="0.3">
      <c r="A1102" t="s">
        <v>7202</v>
      </c>
      <c r="B1102" t="s">
        <v>7154</v>
      </c>
      <c r="C1102" t="s">
        <v>7203</v>
      </c>
      <c r="D1102" t="s">
        <v>7204</v>
      </c>
      <c r="E1102" t="s">
        <v>41</v>
      </c>
      <c r="F1102" t="s">
        <v>1632</v>
      </c>
      <c r="G1102" s="5">
        <v>25000</v>
      </c>
      <c r="H1102" s="5">
        <v>1750</v>
      </c>
      <c r="I1102" s="5">
        <v>35000</v>
      </c>
      <c r="J1102">
        <v>-1.1399999999999999</v>
      </c>
      <c r="K1102" s="5">
        <v>-2000</v>
      </c>
      <c r="L1102" s="5">
        <v>14000</v>
      </c>
      <c r="M1102" s="5">
        <v>16000</v>
      </c>
      <c r="N1102" s="5">
        <v>19000</v>
      </c>
      <c r="O1102" t="s">
        <v>977</v>
      </c>
      <c r="P1102" s="5">
        <v>2000</v>
      </c>
      <c r="Q1102" t="str">
        <f>IF(Table4[[#This Row],[Current Arrears + Debit]]&lt;=5000,"Less_than_5000","Greater_than_5000")</f>
        <v>Less_than_5000</v>
      </c>
      <c r="R1102" t="str">
        <f>IF(Table4[[#This Row],[Full Balance]]=Table4[[#This Row],[Current Arrears + Debit]],"OC","Active")</f>
        <v>Active</v>
      </c>
    </row>
    <row r="1103" spans="1:18" x14ac:dyDescent="0.3">
      <c r="A1103" t="s">
        <v>7205</v>
      </c>
      <c r="B1103" t="s">
        <v>7206</v>
      </c>
      <c r="C1103" t="s">
        <v>7207</v>
      </c>
      <c r="D1103" t="s">
        <v>7208</v>
      </c>
      <c r="E1103" t="s">
        <v>39</v>
      </c>
      <c r="F1103" t="s">
        <v>1632</v>
      </c>
      <c r="G1103" s="5">
        <v>25000</v>
      </c>
      <c r="H1103" s="5">
        <v>1750</v>
      </c>
      <c r="I1103" s="5">
        <v>35000</v>
      </c>
      <c r="J1103">
        <v>-1.57</v>
      </c>
      <c r="K1103" s="5">
        <v>-2750</v>
      </c>
      <c r="L1103" s="5">
        <v>14000</v>
      </c>
      <c r="M1103" s="5">
        <v>16750</v>
      </c>
      <c r="N1103" s="5">
        <v>18250</v>
      </c>
      <c r="O1103" t="s">
        <v>2583</v>
      </c>
      <c r="P1103" s="5">
        <v>1750</v>
      </c>
      <c r="Q1103" t="str">
        <f>IF(Table4[[#This Row],[Current Arrears + Debit]]&lt;=5000,"Less_than_5000","Greater_than_5000")</f>
        <v>Less_than_5000</v>
      </c>
      <c r="R1103" t="str">
        <f>IF(Table4[[#This Row],[Full Balance]]=Table4[[#This Row],[Current Arrears + Debit]],"OC","Active")</f>
        <v>Active</v>
      </c>
    </row>
    <row r="1104" spans="1:18" x14ac:dyDescent="0.3">
      <c r="A1104" t="s">
        <v>7209</v>
      </c>
      <c r="B1104" t="s">
        <v>5512</v>
      </c>
      <c r="C1104" t="s">
        <v>7210</v>
      </c>
      <c r="D1104" t="s">
        <v>7211</v>
      </c>
      <c r="E1104" t="s">
        <v>14</v>
      </c>
      <c r="F1104" t="s">
        <v>7055</v>
      </c>
      <c r="G1104" s="5">
        <v>25000</v>
      </c>
      <c r="H1104" s="5">
        <v>1750</v>
      </c>
      <c r="I1104" s="5">
        <v>35000</v>
      </c>
      <c r="J1104">
        <v>-0.03</v>
      </c>
      <c r="K1104">
        <v>-50</v>
      </c>
      <c r="L1104" s="5">
        <v>12250</v>
      </c>
      <c r="M1104" s="5">
        <v>12300</v>
      </c>
      <c r="N1104" s="5">
        <v>22700</v>
      </c>
      <c r="O1104" t="s">
        <v>1142</v>
      </c>
      <c r="P1104" s="5">
        <v>1750</v>
      </c>
      <c r="Q1104" t="str">
        <f>IF(Table4[[#This Row],[Current Arrears + Debit]]&lt;=5000,"Less_than_5000","Greater_than_5000")</f>
        <v>Less_than_5000</v>
      </c>
      <c r="R1104" t="str">
        <f>IF(Table4[[#This Row],[Full Balance]]=Table4[[#This Row],[Current Arrears + Debit]],"OC","Active")</f>
        <v>Active</v>
      </c>
    </row>
    <row r="1105" spans="1:18" x14ac:dyDescent="0.3">
      <c r="A1105" t="s">
        <v>7212</v>
      </c>
      <c r="B1105" t="s">
        <v>7206</v>
      </c>
      <c r="C1105" t="s">
        <v>7213</v>
      </c>
      <c r="D1105" t="s">
        <v>7214</v>
      </c>
      <c r="E1105" t="s">
        <v>39</v>
      </c>
      <c r="F1105" t="s">
        <v>1632</v>
      </c>
      <c r="G1105" s="5">
        <v>35000</v>
      </c>
      <c r="H1105" s="5">
        <v>2450</v>
      </c>
      <c r="I1105" s="5">
        <v>49000</v>
      </c>
      <c r="J1105">
        <v>-0.96</v>
      </c>
      <c r="K1105" s="5">
        <v>-2350</v>
      </c>
      <c r="L1105" s="5">
        <v>19600</v>
      </c>
      <c r="M1105" s="5">
        <v>21950</v>
      </c>
      <c r="N1105" s="5">
        <v>27050</v>
      </c>
      <c r="O1105" t="s">
        <v>2583</v>
      </c>
      <c r="P1105">
        <v>500</v>
      </c>
      <c r="Q1105" t="str">
        <f>IF(Table4[[#This Row],[Current Arrears + Debit]]&lt;=5000,"Less_than_5000","Greater_than_5000")</f>
        <v>Less_than_5000</v>
      </c>
      <c r="R1105" t="str">
        <f>IF(Table4[[#This Row],[Full Balance]]=Table4[[#This Row],[Current Arrears + Debit]],"OC","Active")</f>
        <v>Active</v>
      </c>
    </row>
    <row r="1106" spans="1:18" x14ac:dyDescent="0.3">
      <c r="A1106" t="s">
        <v>7215</v>
      </c>
      <c r="B1106" t="s">
        <v>7206</v>
      </c>
      <c r="C1106" t="s">
        <v>7216</v>
      </c>
      <c r="D1106" t="s">
        <v>7217</v>
      </c>
      <c r="E1106" t="s">
        <v>39</v>
      </c>
      <c r="F1106" t="s">
        <v>1632</v>
      </c>
      <c r="G1106" s="5">
        <v>25000</v>
      </c>
      <c r="H1106" s="5">
        <v>1750</v>
      </c>
      <c r="I1106" s="5">
        <v>35000</v>
      </c>
      <c r="J1106">
        <v>-1.57</v>
      </c>
      <c r="K1106" s="5">
        <v>-2750</v>
      </c>
      <c r="L1106" s="5">
        <v>14000</v>
      </c>
      <c r="M1106" s="5">
        <v>16750</v>
      </c>
      <c r="N1106" s="5">
        <v>18250</v>
      </c>
      <c r="O1106" t="s">
        <v>2583</v>
      </c>
      <c r="P1106" s="5">
        <v>2000</v>
      </c>
      <c r="Q1106" t="str">
        <f>IF(Table4[[#This Row],[Current Arrears + Debit]]&lt;=5000,"Less_than_5000","Greater_than_5000")</f>
        <v>Less_than_5000</v>
      </c>
      <c r="R1106" t="str">
        <f>IF(Table4[[#This Row],[Full Balance]]=Table4[[#This Row],[Current Arrears + Debit]],"OC","Active")</f>
        <v>Active</v>
      </c>
    </row>
    <row r="1107" spans="1:18" x14ac:dyDescent="0.3">
      <c r="A1107" t="s">
        <v>7218</v>
      </c>
      <c r="B1107" t="s">
        <v>2977</v>
      </c>
      <c r="C1107" t="s">
        <v>7219</v>
      </c>
      <c r="D1107" t="s">
        <v>7220</v>
      </c>
      <c r="E1107" t="s">
        <v>26</v>
      </c>
      <c r="F1107" t="s">
        <v>1632</v>
      </c>
      <c r="G1107" s="5">
        <v>30000</v>
      </c>
      <c r="H1107" s="5">
        <v>2100</v>
      </c>
      <c r="I1107" s="5">
        <v>42000</v>
      </c>
      <c r="J1107">
        <v>-0.1</v>
      </c>
      <c r="K1107">
        <v>-200</v>
      </c>
      <c r="L1107" s="5">
        <v>16800</v>
      </c>
      <c r="M1107" s="5">
        <v>17000</v>
      </c>
      <c r="N1107" s="5">
        <v>25000</v>
      </c>
      <c r="O1107" t="s">
        <v>4550</v>
      </c>
      <c r="P1107" s="5">
        <v>2200</v>
      </c>
      <c r="Q1107" t="str">
        <f>IF(Table4[[#This Row],[Current Arrears + Debit]]&lt;=5000,"Less_than_5000","Greater_than_5000")</f>
        <v>Less_than_5000</v>
      </c>
      <c r="R1107" t="str">
        <f>IF(Table4[[#This Row],[Full Balance]]=Table4[[#This Row],[Current Arrears + Debit]],"OC","Active")</f>
        <v>Active</v>
      </c>
    </row>
    <row r="1108" spans="1:18" x14ac:dyDescent="0.3">
      <c r="A1108" t="s">
        <v>7221</v>
      </c>
      <c r="B1108" t="s">
        <v>2977</v>
      </c>
      <c r="C1108" t="s">
        <v>7222</v>
      </c>
      <c r="D1108" t="s">
        <v>7223</v>
      </c>
      <c r="E1108" t="s">
        <v>26</v>
      </c>
      <c r="F1108" t="s">
        <v>1632</v>
      </c>
      <c r="G1108" s="5">
        <v>30000</v>
      </c>
      <c r="H1108" s="5">
        <v>2100</v>
      </c>
      <c r="I1108" s="5">
        <v>42000</v>
      </c>
      <c r="J1108">
        <v>0.21</v>
      </c>
      <c r="K1108">
        <v>450</v>
      </c>
      <c r="L1108" s="5">
        <v>16800</v>
      </c>
      <c r="M1108" s="5">
        <v>16350</v>
      </c>
      <c r="N1108" s="5">
        <v>25650</v>
      </c>
      <c r="O1108" t="s">
        <v>4550</v>
      </c>
      <c r="P1108" s="5">
        <v>2250</v>
      </c>
      <c r="Q1108" t="str">
        <f>IF(Table4[[#This Row],[Current Arrears + Debit]]&lt;=5000,"Less_than_5000","Greater_than_5000")</f>
        <v>Less_than_5000</v>
      </c>
      <c r="R1108" t="str">
        <f>IF(Table4[[#This Row],[Full Balance]]=Table4[[#This Row],[Current Arrears + Debit]],"OC","Active")</f>
        <v>Active</v>
      </c>
    </row>
    <row r="1109" spans="1:18" x14ac:dyDescent="0.3">
      <c r="A1109" t="s">
        <v>7224</v>
      </c>
      <c r="B1109" t="s">
        <v>6891</v>
      </c>
      <c r="C1109" t="s">
        <v>7225</v>
      </c>
      <c r="D1109" t="s">
        <v>7226</v>
      </c>
      <c r="E1109" t="s">
        <v>5</v>
      </c>
      <c r="F1109" t="s">
        <v>2044</v>
      </c>
      <c r="G1109" s="5">
        <v>40000</v>
      </c>
      <c r="H1109" s="5">
        <v>2467</v>
      </c>
      <c r="I1109" s="5">
        <v>59200</v>
      </c>
      <c r="J1109">
        <v>-1.1100000000000001</v>
      </c>
      <c r="K1109" s="5">
        <v>-2731</v>
      </c>
      <c r="L1109" s="5">
        <v>17269</v>
      </c>
      <c r="M1109" s="5">
        <v>20000</v>
      </c>
      <c r="N1109" s="5">
        <v>39200</v>
      </c>
      <c r="O1109" t="s">
        <v>977</v>
      </c>
      <c r="P1109" s="5">
        <v>2500</v>
      </c>
      <c r="Q1109" t="str">
        <f>IF(Table4[[#This Row],[Current Arrears + Debit]]&lt;=5000,"Less_than_5000","Greater_than_5000")</f>
        <v>Less_than_5000</v>
      </c>
      <c r="R1109" t="str">
        <f>IF(Table4[[#This Row],[Full Balance]]=Table4[[#This Row],[Current Arrears + Debit]],"OC","Active")</f>
        <v>Active</v>
      </c>
    </row>
    <row r="1110" spans="1:18" x14ac:dyDescent="0.3">
      <c r="A1110" t="s">
        <v>7227</v>
      </c>
      <c r="B1110" t="s">
        <v>7171</v>
      </c>
      <c r="C1110" t="s">
        <v>7228</v>
      </c>
      <c r="D1110" t="s">
        <v>7229</v>
      </c>
      <c r="E1110" t="s">
        <v>5</v>
      </c>
      <c r="F1110" t="s">
        <v>2044</v>
      </c>
      <c r="G1110" s="5">
        <v>30000</v>
      </c>
      <c r="H1110" s="5">
        <v>2100</v>
      </c>
      <c r="I1110" s="5">
        <v>42000</v>
      </c>
      <c r="J1110">
        <v>-1</v>
      </c>
      <c r="K1110" s="5">
        <v>-2100</v>
      </c>
      <c r="L1110" s="5">
        <v>14700</v>
      </c>
      <c r="M1110" s="5">
        <v>16800</v>
      </c>
      <c r="N1110" s="5">
        <v>25200</v>
      </c>
      <c r="O1110" t="s">
        <v>1142</v>
      </c>
      <c r="P1110" s="5">
        <v>2100</v>
      </c>
      <c r="Q1110" t="str">
        <f>IF(Table4[[#This Row],[Current Arrears + Debit]]&lt;=5000,"Less_than_5000","Greater_than_5000")</f>
        <v>Less_than_5000</v>
      </c>
      <c r="R1110" t="str">
        <f>IF(Table4[[#This Row],[Full Balance]]=Table4[[#This Row],[Current Arrears + Debit]],"OC","Active")</f>
        <v>Active</v>
      </c>
    </row>
    <row r="1111" spans="1:18" x14ac:dyDescent="0.3">
      <c r="A1111" t="s">
        <v>7230</v>
      </c>
      <c r="B1111" t="s">
        <v>7231</v>
      </c>
      <c r="C1111" t="s">
        <v>7232</v>
      </c>
      <c r="D1111" t="s">
        <v>7233</v>
      </c>
      <c r="E1111" t="s">
        <v>5</v>
      </c>
      <c r="F1111" t="s">
        <v>2044</v>
      </c>
      <c r="G1111" s="5">
        <v>40000</v>
      </c>
      <c r="H1111" s="5">
        <v>2467</v>
      </c>
      <c r="I1111" s="5">
        <v>59200</v>
      </c>
      <c r="J1111">
        <v>-0.9</v>
      </c>
      <c r="K1111" s="5">
        <v>-2231</v>
      </c>
      <c r="L1111" s="5">
        <v>17269</v>
      </c>
      <c r="M1111" s="5">
        <v>19500</v>
      </c>
      <c r="N1111" s="5">
        <v>39700</v>
      </c>
      <c r="O1111" t="s">
        <v>283</v>
      </c>
      <c r="P1111" s="5">
        <v>2000</v>
      </c>
      <c r="Q1111" t="str">
        <f>IF(Table4[[#This Row],[Current Arrears + Debit]]&lt;=5000,"Less_than_5000","Greater_than_5000")</f>
        <v>Less_than_5000</v>
      </c>
      <c r="R1111" t="str">
        <f>IF(Table4[[#This Row],[Full Balance]]=Table4[[#This Row],[Current Arrears + Debit]],"OC","Active")</f>
        <v>Active</v>
      </c>
    </row>
    <row r="1112" spans="1:18" x14ac:dyDescent="0.3">
      <c r="A1112" t="s">
        <v>7234</v>
      </c>
      <c r="B1112" t="s">
        <v>7235</v>
      </c>
      <c r="C1112" t="s">
        <v>7236</v>
      </c>
      <c r="D1112" t="s">
        <v>7237</v>
      </c>
      <c r="E1112" t="s">
        <v>41</v>
      </c>
      <c r="F1112" t="s">
        <v>7055</v>
      </c>
      <c r="G1112" s="5">
        <v>25000</v>
      </c>
      <c r="H1112" s="5">
        <v>1750</v>
      </c>
      <c r="I1112" s="5">
        <v>35000</v>
      </c>
      <c r="J1112">
        <v>0</v>
      </c>
      <c r="K1112">
        <v>0</v>
      </c>
      <c r="L1112" s="5">
        <v>12250</v>
      </c>
      <c r="M1112" s="5">
        <v>12250</v>
      </c>
      <c r="N1112" s="5">
        <v>22750</v>
      </c>
      <c r="O1112" t="s">
        <v>866</v>
      </c>
      <c r="P1112" s="5">
        <v>1750</v>
      </c>
      <c r="Q1112" t="str">
        <f>IF(Table4[[#This Row],[Current Arrears + Debit]]&lt;=5000,"Less_than_5000","Greater_than_5000")</f>
        <v>Less_than_5000</v>
      </c>
      <c r="R1112" t="str">
        <f>IF(Table4[[#This Row],[Full Balance]]=Table4[[#This Row],[Current Arrears + Debit]],"OC","Active")</f>
        <v>Active</v>
      </c>
    </row>
    <row r="1113" spans="1:18" x14ac:dyDescent="0.3">
      <c r="A1113" t="s">
        <v>7238</v>
      </c>
      <c r="B1113" t="s">
        <v>7235</v>
      </c>
      <c r="C1113" t="s">
        <v>7239</v>
      </c>
      <c r="D1113" t="s">
        <v>7240</v>
      </c>
      <c r="E1113" t="s">
        <v>41</v>
      </c>
      <c r="F1113" t="s">
        <v>2737</v>
      </c>
      <c r="G1113" s="5">
        <v>25000</v>
      </c>
      <c r="H1113" s="5">
        <v>1750</v>
      </c>
      <c r="I1113" s="5">
        <v>35000</v>
      </c>
      <c r="J1113">
        <v>0</v>
      </c>
      <c r="K1113">
        <v>0</v>
      </c>
      <c r="L1113" s="5">
        <v>12250</v>
      </c>
      <c r="M1113" s="5">
        <v>12250</v>
      </c>
      <c r="N1113" s="5">
        <v>22750</v>
      </c>
      <c r="O1113" t="s">
        <v>866</v>
      </c>
      <c r="P1113" s="5">
        <v>1750</v>
      </c>
      <c r="Q1113" t="str">
        <f>IF(Table4[[#This Row],[Current Arrears + Debit]]&lt;=5000,"Less_than_5000","Greater_than_5000")</f>
        <v>Less_than_5000</v>
      </c>
      <c r="R1113" t="str">
        <f>IF(Table4[[#This Row],[Full Balance]]=Table4[[#This Row],[Current Arrears + Debit]],"OC","Active")</f>
        <v>Active</v>
      </c>
    </row>
    <row r="1114" spans="1:18" x14ac:dyDescent="0.3">
      <c r="A1114" t="s">
        <v>7241</v>
      </c>
      <c r="B1114" t="s">
        <v>7242</v>
      </c>
      <c r="C1114" t="s">
        <v>7243</v>
      </c>
      <c r="D1114" t="s">
        <v>7244</v>
      </c>
      <c r="E1114" t="s">
        <v>32</v>
      </c>
      <c r="F1114" t="s">
        <v>7055</v>
      </c>
      <c r="G1114" s="5">
        <v>25000</v>
      </c>
      <c r="H1114" s="5">
        <v>1750</v>
      </c>
      <c r="I1114" s="5">
        <v>35000</v>
      </c>
      <c r="J1114">
        <v>-1.37</v>
      </c>
      <c r="K1114" s="5">
        <v>-2400</v>
      </c>
      <c r="L1114" s="5">
        <v>12250</v>
      </c>
      <c r="M1114" s="5">
        <v>14650</v>
      </c>
      <c r="N1114" s="5">
        <v>20350</v>
      </c>
      <c r="O1114" t="s">
        <v>2583</v>
      </c>
      <c r="P1114" s="5">
        <v>1750</v>
      </c>
      <c r="Q1114" t="str">
        <f>IF(Table4[[#This Row],[Current Arrears + Debit]]&lt;=5000,"Less_than_5000","Greater_than_5000")</f>
        <v>Less_than_5000</v>
      </c>
      <c r="R1114" t="str">
        <f>IF(Table4[[#This Row],[Full Balance]]=Table4[[#This Row],[Current Arrears + Debit]],"OC","Active")</f>
        <v>Active</v>
      </c>
    </row>
    <row r="1115" spans="1:18" x14ac:dyDescent="0.3">
      <c r="A1115" t="s">
        <v>7245</v>
      </c>
      <c r="B1115" t="s">
        <v>7242</v>
      </c>
      <c r="C1115" t="s">
        <v>7246</v>
      </c>
      <c r="D1115" t="s">
        <v>7247</v>
      </c>
      <c r="E1115" t="s">
        <v>32</v>
      </c>
      <c r="F1115" t="s">
        <v>7055</v>
      </c>
      <c r="G1115" s="5">
        <v>25000</v>
      </c>
      <c r="H1115" s="5">
        <v>1750</v>
      </c>
      <c r="I1115" s="5">
        <v>35000</v>
      </c>
      <c r="J1115">
        <v>-1.1100000000000001</v>
      </c>
      <c r="K1115" s="5">
        <v>-1950</v>
      </c>
      <c r="L1115" s="5">
        <v>12250</v>
      </c>
      <c r="M1115" s="5">
        <v>14200</v>
      </c>
      <c r="N1115" s="5">
        <v>20800</v>
      </c>
      <c r="O1115" t="s">
        <v>2583</v>
      </c>
      <c r="P1115" s="5">
        <v>1750</v>
      </c>
      <c r="Q1115" t="str">
        <f>IF(Table4[[#This Row],[Current Arrears + Debit]]&lt;=5000,"Less_than_5000","Greater_than_5000")</f>
        <v>Less_than_5000</v>
      </c>
      <c r="R1115" t="str">
        <f>IF(Table4[[#This Row],[Full Balance]]=Table4[[#This Row],[Current Arrears + Debit]],"OC","Active")</f>
        <v>Active</v>
      </c>
    </row>
    <row r="1116" spans="1:18" x14ac:dyDescent="0.3">
      <c r="A1116" t="s">
        <v>7248</v>
      </c>
      <c r="B1116" t="s">
        <v>7242</v>
      </c>
      <c r="C1116" t="s">
        <v>7249</v>
      </c>
      <c r="D1116" t="s">
        <v>7250</v>
      </c>
      <c r="E1116" t="s">
        <v>32</v>
      </c>
      <c r="F1116" t="s">
        <v>7055</v>
      </c>
      <c r="G1116" s="5">
        <v>25000</v>
      </c>
      <c r="H1116" s="5">
        <v>1750</v>
      </c>
      <c r="I1116" s="5">
        <v>35000</v>
      </c>
      <c r="J1116">
        <v>-1.1399999999999999</v>
      </c>
      <c r="K1116" s="5">
        <v>-2000</v>
      </c>
      <c r="L1116" s="5">
        <v>12250</v>
      </c>
      <c r="M1116" s="5">
        <v>14250</v>
      </c>
      <c r="N1116" s="5">
        <v>20750</v>
      </c>
      <c r="O1116" t="s">
        <v>2583</v>
      </c>
      <c r="P1116" s="5">
        <v>1750</v>
      </c>
      <c r="Q1116" t="str">
        <f>IF(Table4[[#This Row],[Current Arrears + Debit]]&lt;=5000,"Less_than_5000","Greater_than_5000")</f>
        <v>Less_than_5000</v>
      </c>
      <c r="R1116" t="str">
        <f>IF(Table4[[#This Row],[Full Balance]]=Table4[[#This Row],[Current Arrears + Debit]],"OC","Active")</f>
        <v>Active</v>
      </c>
    </row>
    <row r="1117" spans="1:18" x14ac:dyDescent="0.3">
      <c r="A1117" t="s">
        <v>7251</v>
      </c>
      <c r="B1117" t="s">
        <v>5857</v>
      </c>
      <c r="C1117" t="s">
        <v>7252</v>
      </c>
      <c r="D1117" t="s">
        <v>7253</v>
      </c>
      <c r="E1117" t="s">
        <v>30</v>
      </c>
      <c r="F1117" t="s">
        <v>7055</v>
      </c>
      <c r="G1117" s="5">
        <v>30000</v>
      </c>
      <c r="H1117" s="5">
        <v>2100</v>
      </c>
      <c r="I1117" s="5">
        <v>42000</v>
      </c>
      <c r="J1117">
        <v>0</v>
      </c>
      <c r="K1117">
        <v>0</v>
      </c>
      <c r="L1117" s="5">
        <v>14700</v>
      </c>
      <c r="M1117" s="5">
        <v>14700</v>
      </c>
      <c r="N1117" s="5">
        <v>27300</v>
      </c>
      <c r="O1117" t="s">
        <v>866</v>
      </c>
      <c r="P1117" s="5">
        <v>2100</v>
      </c>
      <c r="Q1117" t="str">
        <f>IF(Table4[[#This Row],[Current Arrears + Debit]]&lt;=5000,"Less_than_5000","Greater_than_5000")</f>
        <v>Less_than_5000</v>
      </c>
      <c r="R1117" t="str">
        <f>IF(Table4[[#This Row],[Full Balance]]=Table4[[#This Row],[Current Arrears + Debit]],"OC","Active")</f>
        <v>Active</v>
      </c>
    </row>
    <row r="1118" spans="1:18" x14ac:dyDescent="0.3">
      <c r="A1118" t="s">
        <v>7254</v>
      </c>
      <c r="B1118" t="s">
        <v>7235</v>
      </c>
      <c r="C1118" t="s">
        <v>7255</v>
      </c>
      <c r="D1118" t="s">
        <v>7256</v>
      </c>
      <c r="E1118" t="s">
        <v>41</v>
      </c>
      <c r="F1118" t="s">
        <v>7055</v>
      </c>
      <c r="G1118" s="5">
        <v>25000</v>
      </c>
      <c r="H1118" s="5">
        <v>1750</v>
      </c>
      <c r="I1118" s="5">
        <v>35000</v>
      </c>
      <c r="J1118">
        <v>0</v>
      </c>
      <c r="K1118">
        <v>0</v>
      </c>
      <c r="L1118" s="5">
        <v>12250</v>
      </c>
      <c r="M1118" s="5">
        <v>12250</v>
      </c>
      <c r="N1118" s="5">
        <v>22750</v>
      </c>
      <c r="O1118" t="s">
        <v>866</v>
      </c>
      <c r="P1118" s="5">
        <v>1750</v>
      </c>
      <c r="Q1118" t="str">
        <f>IF(Table4[[#This Row],[Current Arrears + Debit]]&lt;=5000,"Less_than_5000","Greater_than_5000")</f>
        <v>Less_than_5000</v>
      </c>
      <c r="R1118" t="str">
        <f>IF(Table4[[#This Row],[Full Balance]]=Table4[[#This Row],[Current Arrears + Debit]],"OC","Active")</f>
        <v>Active</v>
      </c>
    </row>
    <row r="1119" spans="1:18" x14ac:dyDescent="0.3">
      <c r="A1119" t="s">
        <v>7257</v>
      </c>
      <c r="B1119" t="s">
        <v>7235</v>
      </c>
      <c r="C1119" t="s">
        <v>7258</v>
      </c>
      <c r="D1119" t="s">
        <v>7259</v>
      </c>
      <c r="E1119" t="s">
        <v>41</v>
      </c>
      <c r="F1119" t="s">
        <v>7055</v>
      </c>
      <c r="G1119" s="5">
        <v>25000</v>
      </c>
      <c r="H1119" s="5">
        <v>1750</v>
      </c>
      <c r="I1119" s="5">
        <v>35000</v>
      </c>
      <c r="J1119">
        <v>0</v>
      </c>
      <c r="K1119">
        <v>0</v>
      </c>
      <c r="L1119" s="5">
        <v>12250</v>
      </c>
      <c r="M1119" s="5">
        <v>12250</v>
      </c>
      <c r="N1119" s="5">
        <v>22750</v>
      </c>
      <c r="O1119" t="s">
        <v>866</v>
      </c>
      <c r="P1119" s="5">
        <v>1750</v>
      </c>
      <c r="Q1119" t="str">
        <f>IF(Table4[[#This Row],[Current Arrears + Debit]]&lt;=5000,"Less_than_5000","Greater_than_5000")</f>
        <v>Less_than_5000</v>
      </c>
      <c r="R1119" t="str">
        <f>IF(Table4[[#This Row],[Full Balance]]=Table4[[#This Row],[Current Arrears + Debit]],"OC","Active")</f>
        <v>Active</v>
      </c>
    </row>
    <row r="1120" spans="1:18" x14ac:dyDescent="0.3">
      <c r="A1120" t="s">
        <v>7260</v>
      </c>
      <c r="B1120" t="s">
        <v>2097</v>
      </c>
      <c r="C1120" t="s">
        <v>7261</v>
      </c>
      <c r="D1120" t="s">
        <v>7262</v>
      </c>
      <c r="E1120" t="s">
        <v>41</v>
      </c>
      <c r="F1120" t="s">
        <v>2737</v>
      </c>
      <c r="G1120" s="5">
        <v>30000</v>
      </c>
      <c r="H1120" s="5">
        <v>2100</v>
      </c>
      <c r="I1120" s="5">
        <v>42000</v>
      </c>
      <c r="J1120">
        <v>0</v>
      </c>
      <c r="K1120">
        <v>0</v>
      </c>
      <c r="L1120" s="5">
        <v>14700</v>
      </c>
      <c r="M1120" s="5">
        <v>14700</v>
      </c>
      <c r="N1120" s="5">
        <v>27300</v>
      </c>
      <c r="O1120" t="s">
        <v>2583</v>
      </c>
      <c r="P1120" s="5">
        <v>2100</v>
      </c>
      <c r="Q1120" t="str">
        <f>IF(Table4[[#This Row],[Current Arrears + Debit]]&lt;=5000,"Less_than_5000","Greater_than_5000")</f>
        <v>Less_than_5000</v>
      </c>
      <c r="R1120" t="str">
        <f>IF(Table4[[#This Row],[Full Balance]]=Table4[[#This Row],[Current Arrears + Debit]],"OC","Active")</f>
        <v>Active</v>
      </c>
    </row>
    <row r="1121" spans="1:18" x14ac:dyDescent="0.3">
      <c r="A1121" t="s">
        <v>7263</v>
      </c>
      <c r="B1121" t="s">
        <v>6483</v>
      </c>
      <c r="C1121" t="s">
        <v>7264</v>
      </c>
      <c r="D1121" t="s">
        <v>7265</v>
      </c>
      <c r="E1121" t="s">
        <v>29</v>
      </c>
      <c r="F1121" t="s">
        <v>7055</v>
      </c>
      <c r="G1121" s="5">
        <v>40000</v>
      </c>
      <c r="H1121" s="5">
        <v>2467</v>
      </c>
      <c r="I1121" s="5">
        <v>59200</v>
      </c>
      <c r="J1121">
        <v>-0.09</v>
      </c>
      <c r="K1121">
        <v>-231</v>
      </c>
      <c r="L1121" s="5">
        <v>17269</v>
      </c>
      <c r="M1121" s="5">
        <v>17500</v>
      </c>
      <c r="N1121" s="5">
        <v>41700</v>
      </c>
      <c r="O1121" t="s">
        <v>866</v>
      </c>
      <c r="P1121" s="5">
        <v>2500</v>
      </c>
      <c r="Q1121" t="str">
        <f>IF(Table4[[#This Row],[Current Arrears + Debit]]&lt;=5000,"Less_than_5000","Greater_than_5000")</f>
        <v>Less_than_5000</v>
      </c>
      <c r="R1121" t="str">
        <f>IF(Table4[[#This Row],[Full Balance]]=Table4[[#This Row],[Current Arrears + Debit]],"OC","Active")</f>
        <v>Active</v>
      </c>
    </row>
    <row r="1122" spans="1:18" x14ac:dyDescent="0.3">
      <c r="A1122" t="s">
        <v>7266</v>
      </c>
      <c r="B1122" t="s">
        <v>6272</v>
      </c>
      <c r="C1122" t="s">
        <v>7267</v>
      </c>
      <c r="D1122" t="s">
        <v>7268</v>
      </c>
      <c r="E1122" t="s">
        <v>21</v>
      </c>
      <c r="F1122" t="s">
        <v>7055</v>
      </c>
      <c r="G1122" s="5">
        <v>30000</v>
      </c>
      <c r="H1122" s="5">
        <v>2100</v>
      </c>
      <c r="I1122" s="5">
        <v>42000</v>
      </c>
      <c r="J1122">
        <v>0</v>
      </c>
      <c r="K1122">
        <v>0</v>
      </c>
      <c r="L1122" s="5">
        <v>14700</v>
      </c>
      <c r="M1122" s="5">
        <v>14700</v>
      </c>
      <c r="N1122" s="5">
        <v>27300</v>
      </c>
      <c r="O1122" t="s">
        <v>866</v>
      </c>
      <c r="P1122" s="5">
        <v>2100</v>
      </c>
      <c r="Q1122" t="str">
        <f>IF(Table4[[#This Row],[Current Arrears + Debit]]&lt;=5000,"Less_than_5000","Greater_than_5000")</f>
        <v>Less_than_5000</v>
      </c>
      <c r="R1122" t="str">
        <f>IF(Table4[[#This Row],[Full Balance]]=Table4[[#This Row],[Current Arrears + Debit]],"OC","Active")</f>
        <v>Active</v>
      </c>
    </row>
    <row r="1123" spans="1:18" x14ac:dyDescent="0.3">
      <c r="A1123" t="s">
        <v>7269</v>
      </c>
      <c r="B1123" t="s">
        <v>7235</v>
      </c>
      <c r="C1123" t="s">
        <v>7270</v>
      </c>
      <c r="D1123" t="s">
        <v>7271</v>
      </c>
      <c r="E1123" t="s">
        <v>41</v>
      </c>
      <c r="F1123" t="s">
        <v>2737</v>
      </c>
      <c r="G1123" s="5">
        <v>25000</v>
      </c>
      <c r="H1123" s="5">
        <v>1750</v>
      </c>
      <c r="I1123" s="5">
        <v>35000</v>
      </c>
      <c r="J1123">
        <v>0</v>
      </c>
      <c r="K1123">
        <v>0</v>
      </c>
      <c r="L1123" s="5">
        <v>12250</v>
      </c>
      <c r="M1123" s="5">
        <v>12250</v>
      </c>
      <c r="N1123" s="5">
        <v>22750</v>
      </c>
      <c r="O1123" t="s">
        <v>866</v>
      </c>
      <c r="P1123" s="5">
        <v>1750</v>
      </c>
      <c r="Q1123" t="str">
        <f>IF(Table4[[#This Row],[Current Arrears + Debit]]&lt;=5000,"Less_than_5000","Greater_than_5000")</f>
        <v>Less_than_5000</v>
      </c>
      <c r="R1123" t="str">
        <f>IF(Table4[[#This Row],[Full Balance]]=Table4[[#This Row],[Current Arrears + Debit]],"OC","Active")</f>
        <v>Active</v>
      </c>
    </row>
    <row r="1124" spans="1:18" x14ac:dyDescent="0.3">
      <c r="A1124" t="s">
        <v>7272</v>
      </c>
      <c r="B1124" t="s">
        <v>4277</v>
      </c>
      <c r="C1124" t="s">
        <v>7273</v>
      </c>
      <c r="D1124" t="s">
        <v>7274</v>
      </c>
      <c r="E1124" t="s">
        <v>14</v>
      </c>
      <c r="F1124" t="s">
        <v>2737</v>
      </c>
      <c r="G1124" s="5">
        <v>30000</v>
      </c>
      <c r="H1124" s="5">
        <v>2100</v>
      </c>
      <c r="I1124" s="5">
        <v>42000</v>
      </c>
      <c r="J1124">
        <v>0</v>
      </c>
      <c r="K1124">
        <v>0</v>
      </c>
      <c r="L1124" s="5">
        <v>14700</v>
      </c>
      <c r="M1124" s="5">
        <v>14700</v>
      </c>
      <c r="N1124" s="5">
        <v>27300</v>
      </c>
      <c r="O1124" t="s">
        <v>977</v>
      </c>
      <c r="P1124" s="5">
        <v>2100</v>
      </c>
      <c r="Q1124" t="str">
        <f>IF(Table4[[#This Row],[Current Arrears + Debit]]&lt;=5000,"Less_than_5000","Greater_than_5000")</f>
        <v>Less_than_5000</v>
      </c>
      <c r="R1124" t="str">
        <f>IF(Table4[[#This Row],[Full Balance]]=Table4[[#This Row],[Current Arrears + Debit]],"OC","Active")</f>
        <v>Active</v>
      </c>
    </row>
    <row r="1125" spans="1:18" x14ac:dyDescent="0.3">
      <c r="A1125" t="s">
        <v>7275</v>
      </c>
      <c r="B1125" t="s">
        <v>4277</v>
      </c>
      <c r="C1125" t="s">
        <v>7276</v>
      </c>
      <c r="D1125" t="s">
        <v>7277</v>
      </c>
      <c r="E1125" t="s">
        <v>14</v>
      </c>
      <c r="F1125" t="s">
        <v>7278</v>
      </c>
      <c r="G1125" s="5">
        <v>30000</v>
      </c>
      <c r="H1125" s="5">
        <v>2100</v>
      </c>
      <c r="I1125" s="5">
        <v>42000</v>
      </c>
      <c r="J1125">
        <v>0</v>
      </c>
      <c r="K1125">
        <v>0</v>
      </c>
      <c r="L1125" s="5">
        <v>12600</v>
      </c>
      <c r="M1125" s="5">
        <v>12600</v>
      </c>
      <c r="N1125" s="5">
        <v>29400</v>
      </c>
      <c r="O1125" t="s">
        <v>977</v>
      </c>
      <c r="P1125" s="5">
        <v>2100</v>
      </c>
      <c r="Q1125" t="str">
        <f>IF(Table4[[#This Row],[Current Arrears + Debit]]&lt;=5000,"Less_than_5000","Greater_than_5000")</f>
        <v>Less_than_5000</v>
      </c>
      <c r="R1125" t="str">
        <f>IF(Table4[[#This Row],[Full Balance]]=Table4[[#This Row],[Current Arrears + Debit]],"OC","Active")</f>
        <v>Active</v>
      </c>
    </row>
    <row r="1126" spans="1:18" x14ac:dyDescent="0.3">
      <c r="A1126" t="s">
        <v>7279</v>
      </c>
      <c r="B1126" t="s">
        <v>7280</v>
      </c>
      <c r="C1126" t="s">
        <v>7281</v>
      </c>
      <c r="D1126" t="s">
        <v>7282</v>
      </c>
      <c r="E1126" t="s">
        <v>14</v>
      </c>
      <c r="F1126" t="s">
        <v>2737</v>
      </c>
      <c r="G1126" s="5">
        <v>30000</v>
      </c>
      <c r="H1126" s="5">
        <v>2100</v>
      </c>
      <c r="I1126" s="5">
        <v>42000</v>
      </c>
      <c r="J1126">
        <v>0</v>
      </c>
      <c r="K1126">
        <v>0</v>
      </c>
      <c r="L1126" s="5">
        <v>14700</v>
      </c>
      <c r="M1126" s="5">
        <v>14700</v>
      </c>
      <c r="N1126" s="5">
        <v>27300</v>
      </c>
      <c r="O1126" t="s">
        <v>866</v>
      </c>
      <c r="P1126" s="5">
        <v>2100</v>
      </c>
      <c r="Q1126" t="str">
        <f>IF(Table4[[#This Row],[Current Arrears + Debit]]&lt;=5000,"Less_than_5000","Greater_than_5000")</f>
        <v>Less_than_5000</v>
      </c>
      <c r="R1126" t="str">
        <f>IF(Table4[[#This Row],[Full Balance]]=Table4[[#This Row],[Current Arrears + Debit]],"OC","Active")</f>
        <v>Active</v>
      </c>
    </row>
    <row r="1127" spans="1:18" x14ac:dyDescent="0.3">
      <c r="A1127" t="s">
        <v>7283</v>
      </c>
      <c r="B1127" t="s">
        <v>6783</v>
      </c>
      <c r="C1127" t="s">
        <v>7284</v>
      </c>
      <c r="D1127" t="s">
        <v>7285</v>
      </c>
      <c r="E1127" t="s">
        <v>39</v>
      </c>
      <c r="F1127" t="s">
        <v>2737</v>
      </c>
      <c r="G1127" s="5">
        <v>25000</v>
      </c>
      <c r="H1127" s="5">
        <v>1750</v>
      </c>
      <c r="I1127" s="5">
        <v>35000</v>
      </c>
      <c r="J1127">
        <v>-1</v>
      </c>
      <c r="K1127" s="5">
        <v>-1750</v>
      </c>
      <c r="L1127" s="5">
        <v>12250</v>
      </c>
      <c r="M1127" s="5">
        <v>14000</v>
      </c>
      <c r="N1127" s="5">
        <v>21000</v>
      </c>
      <c r="O1127" t="s">
        <v>977</v>
      </c>
      <c r="P1127" s="5">
        <v>1750</v>
      </c>
      <c r="Q1127" t="str">
        <f>IF(Table4[[#This Row],[Current Arrears + Debit]]&lt;=5000,"Less_than_5000","Greater_than_5000")</f>
        <v>Less_than_5000</v>
      </c>
      <c r="R1127" t="str">
        <f>IF(Table4[[#This Row],[Full Balance]]=Table4[[#This Row],[Current Arrears + Debit]],"OC","Active")</f>
        <v>Active</v>
      </c>
    </row>
    <row r="1128" spans="1:18" x14ac:dyDescent="0.3">
      <c r="A1128" t="s">
        <v>7286</v>
      </c>
      <c r="B1128" t="s">
        <v>1604</v>
      </c>
      <c r="C1128" t="s">
        <v>7287</v>
      </c>
      <c r="D1128" t="s">
        <v>7288</v>
      </c>
      <c r="E1128" t="s">
        <v>39</v>
      </c>
      <c r="F1128" t="s">
        <v>5546</v>
      </c>
      <c r="G1128" s="5">
        <v>20000</v>
      </c>
      <c r="H1128" s="5">
        <v>1625</v>
      </c>
      <c r="I1128" s="5">
        <v>26000</v>
      </c>
      <c r="J1128">
        <v>1</v>
      </c>
      <c r="K1128" s="5">
        <v>1625</v>
      </c>
      <c r="L1128" s="5">
        <v>11375</v>
      </c>
      <c r="M1128" s="5">
        <v>9750</v>
      </c>
      <c r="N1128" s="5">
        <v>16250</v>
      </c>
      <c r="O1128" t="s">
        <v>283</v>
      </c>
      <c r="P1128" s="5">
        <v>1625</v>
      </c>
      <c r="Q1128" t="str">
        <f>IF(Table4[[#This Row],[Current Arrears + Debit]]&lt;=5000,"Less_than_5000","Greater_than_5000")</f>
        <v>Less_than_5000</v>
      </c>
      <c r="R1128" t="str">
        <f>IF(Table4[[#This Row],[Full Balance]]=Table4[[#This Row],[Current Arrears + Debit]],"OC","Active")</f>
        <v>Active</v>
      </c>
    </row>
    <row r="1129" spans="1:18" x14ac:dyDescent="0.3">
      <c r="A1129" t="s">
        <v>7289</v>
      </c>
      <c r="B1129" t="s">
        <v>1604</v>
      </c>
      <c r="C1129" t="s">
        <v>7290</v>
      </c>
      <c r="D1129" t="s">
        <v>7291</v>
      </c>
      <c r="E1129" t="s">
        <v>39</v>
      </c>
      <c r="F1129" t="s">
        <v>5546</v>
      </c>
      <c r="G1129" s="5">
        <v>30000</v>
      </c>
      <c r="H1129" s="5">
        <v>2100</v>
      </c>
      <c r="I1129" s="5">
        <v>42000</v>
      </c>
      <c r="J1129">
        <v>-4</v>
      </c>
      <c r="K1129" s="5">
        <v>-8400</v>
      </c>
      <c r="L1129" s="5">
        <v>14700</v>
      </c>
      <c r="M1129" s="5">
        <v>23100</v>
      </c>
      <c r="N1129" s="5">
        <v>18900</v>
      </c>
      <c r="O1129" t="s">
        <v>1142</v>
      </c>
      <c r="P1129" s="5">
        <v>10500</v>
      </c>
      <c r="Q1129" t="str">
        <f>IF(Table4[[#This Row],[Current Arrears + Debit]]&lt;=5000,"Less_than_5000","Greater_than_5000")</f>
        <v>Less_than_5000</v>
      </c>
      <c r="R1129" t="str">
        <f>IF(Table4[[#This Row],[Full Balance]]=Table4[[#This Row],[Current Arrears + Debit]],"OC","Active")</f>
        <v>Active</v>
      </c>
    </row>
    <row r="1130" spans="1:18" x14ac:dyDescent="0.3">
      <c r="A1130" t="s">
        <v>7292</v>
      </c>
      <c r="B1130" t="s">
        <v>6216</v>
      </c>
      <c r="C1130" t="s">
        <v>7293</v>
      </c>
      <c r="D1130" t="s">
        <v>7294</v>
      </c>
      <c r="E1130" t="s">
        <v>39</v>
      </c>
      <c r="F1130" t="s">
        <v>5546</v>
      </c>
      <c r="G1130" s="5">
        <v>35000</v>
      </c>
      <c r="H1130" s="5">
        <v>2450</v>
      </c>
      <c r="I1130" s="5">
        <v>49000</v>
      </c>
      <c r="J1130">
        <v>-1.18</v>
      </c>
      <c r="K1130" s="5">
        <v>-2900</v>
      </c>
      <c r="L1130" s="5">
        <v>17150</v>
      </c>
      <c r="M1130" s="5">
        <v>20050</v>
      </c>
      <c r="N1130" s="5">
        <v>28950</v>
      </c>
      <c r="O1130" t="s">
        <v>977</v>
      </c>
      <c r="P1130" s="5">
        <v>2450</v>
      </c>
      <c r="Q1130" t="str">
        <f>IF(Table4[[#This Row],[Current Arrears + Debit]]&lt;=5000,"Less_than_5000","Greater_than_5000")</f>
        <v>Less_than_5000</v>
      </c>
      <c r="R1130" t="str">
        <f>IF(Table4[[#This Row],[Full Balance]]=Table4[[#This Row],[Current Arrears + Debit]],"OC","Active")</f>
        <v>Active</v>
      </c>
    </row>
    <row r="1131" spans="1:18" x14ac:dyDescent="0.3">
      <c r="A1131" t="s">
        <v>7295</v>
      </c>
      <c r="B1131" t="s">
        <v>5850</v>
      </c>
      <c r="C1131" t="s">
        <v>7296</v>
      </c>
      <c r="D1131" t="s">
        <v>7297</v>
      </c>
      <c r="E1131" t="s">
        <v>26</v>
      </c>
      <c r="F1131" t="s">
        <v>5546</v>
      </c>
      <c r="G1131" s="5">
        <v>40000</v>
      </c>
      <c r="H1131" s="5">
        <v>3250</v>
      </c>
      <c r="I1131" s="5">
        <v>52000</v>
      </c>
      <c r="J1131">
        <v>0</v>
      </c>
      <c r="K1131">
        <v>0</v>
      </c>
      <c r="L1131" s="5">
        <v>22750</v>
      </c>
      <c r="M1131" s="5">
        <v>22750</v>
      </c>
      <c r="N1131" s="5">
        <v>29250</v>
      </c>
      <c r="O1131" t="s">
        <v>977</v>
      </c>
      <c r="P1131" s="5">
        <v>3250</v>
      </c>
      <c r="Q1131" t="str">
        <f>IF(Table4[[#This Row],[Current Arrears + Debit]]&lt;=5000,"Less_than_5000","Greater_than_5000")</f>
        <v>Less_than_5000</v>
      </c>
      <c r="R1131" t="str">
        <f>IF(Table4[[#This Row],[Full Balance]]=Table4[[#This Row],[Current Arrears + Debit]],"OC","Active")</f>
        <v>Active</v>
      </c>
    </row>
    <row r="1132" spans="1:18" x14ac:dyDescent="0.3">
      <c r="A1132" t="s">
        <v>7298</v>
      </c>
      <c r="B1132" t="s">
        <v>5850</v>
      </c>
      <c r="C1132" t="s">
        <v>7299</v>
      </c>
      <c r="D1132" t="s">
        <v>7300</v>
      </c>
      <c r="E1132" t="s">
        <v>26</v>
      </c>
      <c r="F1132" t="s">
        <v>5546</v>
      </c>
      <c r="G1132" s="5">
        <v>40000</v>
      </c>
      <c r="H1132" s="5">
        <v>3250</v>
      </c>
      <c r="I1132" s="5">
        <v>52000</v>
      </c>
      <c r="J1132">
        <v>0</v>
      </c>
      <c r="K1132">
        <v>0</v>
      </c>
      <c r="L1132" s="5">
        <v>22750</v>
      </c>
      <c r="M1132" s="5">
        <v>22750</v>
      </c>
      <c r="N1132" s="5">
        <v>29250</v>
      </c>
      <c r="O1132" t="s">
        <v>977</v>
      </c>
      <c r="P1132" s="5">
        <v>3250</v>
      </c>
      <c r="Q1132" t="str">
        <f>IF(Table4[[#This Row],[Current Arrears + Debit]]&lt;=5000,"Less_than_5000","Greater_than_5000")</f>
        <v>Less_than_5000</v>
      </c>
      <c r="R1132" t="str">
        <f>IF(Table4[[#This Row],[Full Balance]]=Table4[[#This Row],[Current Arrears + Debit]],"OC","Active")</f>
        <v>Active</v>
      </c>
    </row>
    <row r="1133" spans="1:18" x14ac:dyDescent="0.3">
      <c r="A1133" t="s">
        <v>7301</v>
      </c>
      <c r="B1133" t="s">
        <v>6783</v>
      </c>
      <c r="C1133" t="s">
        <v>7302</v>
      </c>
      <c r="D1133" t="s">
        <v>7303</v>
      </c>
      <c r="E1133" t="s">
        <v>39</v>
      </c>
      <c r="F1133" t="s">
        <v>5546</v>
      </c>
      <c r="G1133" s="5">
        <v>30000</v>
      </c>
      <c r="H1133" s="5">
        <v>2100</v>
      </c>
      <c r="I1133" s="5">
        <v>42000</v>
      </c>
      <c r="J1133">
        <v>3</v>
      </c>
      <c r="K1133" s="5">
        <v>6300</v>
      </c>
      <c r="L1133" s="5">
        <v>14700</v>
      </c>
      <c r="M1133" s="5">
        <v>8400</v>
      </c>
      <c r="N1133" s="5">
        <v>33600</v>
      </c>
      <c r="O1133" t="s">
        <v>697</v>
      </c>
      <c r="P1133" s="5">
        <v>2100</v>
      </c>
      <c r="Q1133" t="str">
        <f>IF(Table4[[#This Row],[Current Arrears + Debit]]&lt;=5000,"Less_than_5000","Greater_than_5000")</f>
        <v>Greater_than_5000</v>
      </c>
      <c r="R1133" t="str">
        <f>IF(Table4[[#This Row],[Full Balance]]=Table4[[#This Row],[Current Arrears + Debit]],"OC","Active")</f>
        <v>Active</v>
      </c>
    </row>
    <row r="1134" spans="1:18" x14ac:dyDescent="0.3">
      <c r="A1134" t="s">
        <v>7304</v>
      </c>
      <c r="B1134" t="s">
        <v>6783</v>
      </c>
      <c r="C1134" t="s">
        <v>7305</v>
      </c>
      <c r="D1134" t="s">
        <v>7306</v>
      </c>
      <c r="E1134" t="s">
        <v>39</v>
      </c>
      <c r="F1134" t="s">
        <v>5546</v>
      </c>
      <c r="G1134" s="5">
        <v>30000</v>
      </c>
      <c r="H1134" s="5">
        <v>2100</v>
      </c>
      <c r="I1134" s="5">
        <v>42000</v>
      </c>
      <c r="J1134">
        <v>0</v>
      </c>
      <c r="K1134">
        <v>0</v>
      </c>
      <c r="L1134" s="5">
        <v>14700</v>
      </c>
      <c r="M1134" s="5">
        <v>14700</v>
      </c>
      <c r="N1134" s="5">
        <v>27300</v>
      </c>
      <c r="O1134" t="s">
        <v>977</v>
      </c>
      <c r="P1134" s="5">
        <v>2100</v>
      </c>
      <c r="Q1134" t="str">
        <f>IF(Table4[[#This Row],[Current Arrears + Debit]]&lt;=5000,"Less_than_5000","Greater_than_5000")</f>
        <v>Less_than_5000</v>
      </c>
      <c r="R1134" t="str">
        <f>IF(Table4[[#This Row],[Full Balance]]=Table4[[#This Row],[Current Arrears + Debit]],"OC","Active")</f>
        <v>Active</v>
      </c>
    </row>
    <row r="1135" spans="1:18" x14ac:dyDescent="0.3">
      <c r="A1135" t="s">
        <v>7307</v>
      </c>
      <c r="B1135" t="s">
        <v>6783</v>
      </c>
      <c r="C1135" t="s">
        <v>7308</v>
      </c>
      <c r="D1135" t="s">
        <v>7309</v>
      </c>
      <c r="E1135" t="s">
        <v>39</v>
      </c>
      <c r="F1135" t="s">
        <v>5546</v>
      </c>
      <c r="G1135" s="5">
        <v>30000</v>
      </c>
      <c r="H1135" s="5">
        <v>2100</v>
      </c>
      <c r="I1135" s="5">
        <v>42000</v>
      </c>
      <c r="J1135">
        <v>0</v>
      </c>
      <c r="K1135">
        <v>0</v>
      </c>
      <c r="L1135" s="5">
        <v>14700</v>
      </c>
      <c r="M1135" s="5">
        <v>14700</v>
      </c>
      <c r="N1135" s="5">
        <v>27300</v>
      </c>
      <c r="O1135" t="s">
        <v>977</v>
      </c>
      <c r="P1135" s="5">
        <v>2100</v>
      </c>
      <c r="Q1135" t="str">
        <f>IF(Table4[[#This Row],[Current Arrears + Debit]]&lt;=5000,"Less_than_5000","Greater_than_5000")</f>
        <v>Less_than_5000</v>
      </c>
      <c r="R1135" t="str">
        <f>IF(Table4[[#This Row],[Full Balance]]=Table4[[#This Row],[Current Arrears + Debit]],"OC","Active")</f>
        <v>Active</v>
      </c>
    </row>
    <row r="1136" spans="1:18" x14ac:dyDescent="0.3">
      <c r="A1136" t="s">
        <v>7310</v>
      </c>
      <c r="B1136" t="s">
        <v>7235</v>
      </c>
      <c r="C1136" t="s">
        <v>7311</v>
      </c>
      <c r="D1136" t="s">
        <v>7312</v>
      </c>
      <c r="E1136" t="s">
        <v>41</v>
      </c>
      <c r="F1136" t="s">
        <v>7278</v>
      </c>
      <c r="G1136" s="5">
        <v>25000</v>
      </c>
      <c r="H1136" s="5">
        <v>1750</v>
      </c>
      <c r="I1136" s="5">
        <v>35000</v>
      </c>
      <c r="J1136">
        <v>0</v>
      </c>
      <c r="K1136">
        <v>0</v>
      </c>
      <c r="L1136" s="5">
        <v>10500</v>
      </c>
      <c r="M1136" s="5">
        <v>10500</v>
      </c>
      <c r="N1136" s="5">
        <v>24500</v>
      </c>
      <c r="O1136" t="s">
        <v>866</v>
      </c>
      <c r="P1136" s="5">
        <v>1750</v>
      </c>
      <c r="Q1136" t="str">
        <f>IF(Table4[[#This Row],[Current Arrears + Debit]]&lt;=5000,"Less_than_5000","Greater_than_5000")</f>
        <v>Less_than_5000</v>
      </c>
      <c r="R1136" t="str">
        <f>IF(Table4[[#This Row],[Full Balance]]=Table4[[#This Row],[Current Arrears + Debit]],"OC","Active")</f>
        <v>Active</v>
      </c>
    </row>
    <row r="1137" spans="1:18" x14ac:dyDescent="0.3">
      <c r="A1137" t="s">
        <v>7313</v>
      </c>
      <c r="B1137" t="s">
        <v>1964</v>
      </c>
      <c r="C1137" t="s">
        <v>7314</v>
      </c>
      <c r="D1137" t="s">
        <v>7315</v>
      </c>
      <c r="E1137" t="s">
        <v>12</v>
      </c>
      <c r="F1137" t="s">
        <v>7316</v>
      </c>
      <c r="G1137" s="5">
        <v>25000</v>
      </c>
      <c r="H1137" s="5">
        <v>1750</v>
      </c>
      <c r="I1137" s="5">
        <v>35000</v>
      </c>
      <c r="J1137">
        <v>0</v>
      </c>
      <c r="K1137">
        <v>0</v>
      </c>
      <c r="L1137" s="5">
        <v>10500</v>
      </c>
      <c r="M1137" s="5">
        <v>10500</v>
      </c>
      <c r="N1137" s="5">
        <v>24500</v>
      </c>
      <c r="O1137" t="s">
        <v>2583</v>
      </c>
      <c r="P1137" s="5">
        <v>1750</v>
      </c>
      <c r="Q1137" t="str">
        <f>IF(Table4[[#This Row],[Current Arrears + Debit]]&lt;=5000,"Less_than_5000","Greater_than_5000")</f>
        <v>Less_than_5000</v>
      </c>
      <c r="R1137" t="str">
        <f>IF(Table4[[#This Row],[Full Balance]]=Table4[[#This Row],[Current Arrears + Debit]],"OC","Active")</f>
        <v>Active</v>
      </c>
    </row>
    <row r="1138" spans="1:18" x14ac:dyDescent="0.3">
      <c r="A1138" t="s">
        <v>7317</v>
      </c>
      <c r="B1138" t="s">
        <v>1964</v>
      </c>
      <c r="C1138" t="s">
        <v>7318</v>
      </c>
      <c r="D1138" t="s">
        <v>7319</v>
      </c>
      <c r="E1138" t="s">
        <v>12</v>
      </c>
      <c r="F1138" t="s">
        <v>7316</v>
      </c>
      <c r="G1138" s="5">
        <v>25000</v>
      </c>
      <c r="H1138" s="5">
        <v>1750</v>
      </c>
      <c r="I1138" s="5">
        <v>35000</v>
      </c>
      <c r="J1138">
        <v>0</v>
      </c>
      <c r="K1138">
        <v>0</v>
      </c>
      <c r="L1138" s="5">
        <v>10500</v>
      </c>
      <c r="M1138" s="5">
        <v>10500</v>
      </c>
      <c r="N1138" s="5">
        <v>24500</v>
      </c>
      <c r="O1138" t="s">
        <v>2583</v>
      </c>
      <c r="P1138" s="5">
        <v>1750</v>
      </c>
      <c r="Q1138" t="str">
        <f>IF(Table4[[#This Row],[Current Arrears + Debit]]&lt;=5000,"Less_than_5000","Greater_than_5000")</f>
        <v>Less_than_5000</v>
      </c>
      <c r="R1138" t="str">
        <f>IF(Table4[[#This Row],[Full Balance]]=Table4[[#This Row],[Current Arrears + Debit]],"OC","Active")</f>
        <v>Active</v>
      </c>
    </row>
    <row r="1139" spans="1:18" x14ac:dyDescent="0.3">
      <c r="A1139" t="s">
        <v>7320</v>
      </c>
      <c r="B1139" t="s">
        <v>1964</v>
      </c>
      <c r="C1139" t="s">
        <v>7321</v>
      </c>
      <c r="D1139" t="s">
        <v>7322</v>
      </c>
      <c r="E1139" t="s">
        <v>12</v>
      </c>
      <c r="F1139" t="s">
        <v>7316</v>
      </c>
      <c r="G1139" s="5">
        <v>25000</v>
      </c>
      <c r="H1139" s="5">
        <v>1750</v>
      </c>
      <c r="I1139" s="5">
        <v>35000</v>
      </c>
      <c r="J1139">
        <v>0</v>
      </c>
      <c r="K1139">
        <v>0</v>
      </c>
      <c r="L1139" s="5">
        <v>10500</v>
      </c>
      <c r="M1139" s="5">
        <v>10500</v>
      </c>
      <c r="N1139" s="5">
        <v>24500</v>
      </c>
      <c r="O1139" t="s">
        <v>2583</v>
      </c>
      <c r="P1139" s="5">
        <v>1750</v>
      </c>
      <c r="Q1139" t="str">
        <f>IF(Table4[[#This Row],[Current Arrears + Debit]]&lt;=5000,"Less_than_5000","Greater_than_5000")</f>
        <v>Less_than_5000</v>
      </c>
      <c r="R1139" t="str">
        <f>IF(Table4[[#This Row],[Full Balance]]=Table4[[#This Row],[Current Arrears + Debit]],"OC","Active")</f>
        <v>Active</v>
      </c>
    </row>
    <row r="1140" spans="1:18" x14ac:dyDescent="0.3">
      <c r="A1140" t="s">
        <v>7323</v>
      </c>
      <c r="B1140" t="s">
        <v>6288</v>
      </c>
      <c r="C1140" t="s">
        <v>7324</v>
      </c>
      <c r="D1140" t="s">
        <v>7325</v>
      </c>
      <c r="E1140" t="s">
        <v>30</v>
      </c>
      <c r="F1140" t="s">
        <v>3222</v>
      </c>
      <c r="G1140" s="5">
        <v>30000</v>
      </c>
      <c r="H1140" s="5">
        <v>2100</v>
      </c>
      <c r="I1140" s="5">
        <v>42000</v>
      </c>
      <c r="J1140">
        <v>0</v>
      </c>
      <c r="K1140">
        <v>0</v>
      </c>
      <c r="L1140" s="5">
        <v>12600</v>
      </c>
      <c r="M1140" s="5">
        <v>12600</v>
      </c>
      <c r="N1140" s="5">
        <v>29400</v>
      </c>
      <c r="O1140" t="s">
        <v>283</v>
      </c>
      <c r="P1140" s="5">
        <v>2100</v>
      </c>
      <c r="Q1140" t="str">
        <f>IF(Table4[[#This Row],[Current Arrears + Debit]]&lt;=5000,"Less_than_5000","Greater_than_5000")</f>
        <v>Less_than_5000</v>
      </c>
      <c r="R1140" t="str">
        <f>IF(Table4[[#This Row],[Full Balance]]=Table4[[#This Row],[Current Arrears + Debit]],"OC","Active")</f>
        <v>Active</v>
      </c>
    </row>
    <row r="1141" spans="1:18" x14ac:dyDescent="0.3">
      <c r="A1141" t="s">
        <v>7326</v>
      </c>
      <c r="B1141" t="s">
        <v>6075</v>
      </c>
      <c r="C1141" t="s">
        <v>7327</v>
      </c>
      <c r="D1141" t="s">
        <v>7328</v>
      </c>
      <c r="E1141" t="s">
        <v>29</v>
      </c>
      <c r="F1141" t="s">
        <v>3222</v>
      </c>
      <c r="G1141" s="5">
        <v>40000</v>
      </c>
      <c r="H1141" s="5">
        <v>2467</v>
      </c>
      <c r="I1141" s="5">
        <v>59200</v>
      </c>
      <c r="J1141">
        <v>0.53</v>
      </c>
      <c r="K1141" s="5">
        <v>1302</v>
      </c>
      <c r="L1141" s="5">
        <v>14802</v>
      </c>
      <c r="M1141" s="5">
        <v>13500</v>
      </c>
      <c r="N1141" s="5">
        <v>45700</v>
      </c>
      <c r="O1141" t="s">
        <v>2583</v>
      </c>
      <c r="P1141" s="5">
        <v>2000</v>
      </c>
      <c r="Q1141" t="str">
        <f>IF(Table4[[#This Row],[Current Arrears + Debit]]&lt;=5000,"Less_than_5000","Greater_than_5000")</f>
        <v>Less_than_5000</v>
      </c>
      <c r="R1141" t="str">
        <f>IF(Table4[[#This Row],[Full Balance]]=Table4[[#This Row],[Current Arrears + Debit]],"OC","Active")</f>
        <v>Active</v>
      </c>
    </row>
    <row r="1142" spans="1:18" x14ac:dyDescent="0.3">
      <c r="A1142" t="s">
        <v>7329</v>
      </c>
      <c r="B1142" t="s">
        <v>7330</v>
      </c>
      <c r="C1142" t="s">
        <v>7331</v>
      </c>
      <c r="D1142" t="s">
        <v>7332</v>
      </c>
      <c r="E1142" t="s">
        <v>41</v>
      </c>
      <c r="F1142" t="s">
        <v>7278</v>
      </c>
      <c r="G1142" s="5">
        <v>25000</v>
      </c>
      <c r="H1142" s="5">
        <v>1750</v>
      </c>
      <c r="I1142" s="5">
        <v>35000</v>
      </c>
      <c r="J1142">
        <v>-0.71</v>
      </c>
      <c r="K1142" s="5">
        <v>-1250</v>
      </c>
      <c r="L1142" s="5">
        <v>10500</v>
      </c>
      <c r="M1142" s="5">
        <v>11750</v>
      </c>
      <c r="N1142" s="5">
        <v>23250</v>
      </c>
      <c r="O1142" t="s">
        <v>1142</v>
      </c>
      <c r="P1142" s="5">
        <v>1750</v>
      </c>
      <c r="Q1142" t="str">
        <f>IF(Table4[[#This Row],[Current Arrears + Debit]]&lt;=5000,"Less_than_5000","Greater_than_5000")</f>
        <v>Less_than_5000</v>
      </c>
      <c r="R1142" t="str">
        <f>IF(Table4[[#This Row],[Full Balance]]=Table4[[#This Row],[Current Arrears + Debit]],"OC","Active")</f>
        <v>Active</v>
      </c>
    </row>
    <row r="1143" spans="1:18" x14ac:dyDescent="0.3">
      <c r="A1143" t="s">
        <v>7333</v>
      </c>
      <c r="B1143" t="s">
        <v>7330</v>
      </c>
      <c r="C1143" t="s">
        <v>7334</v>
      </c>
      <c r="D1143" t="s">
        <v>7335</v>
      </c>
      <c r="E1143" t="s">
        <v>41</v>
      </c>
      <c r="F1143" t="s">
        <v>7278</v>
      </c>
      <c r="G1143" s="5">
        <v>25000</v>
      </c>
      <c r="H1143" s="5">
        <v>1750</v>
      </c>
      <c r="I1143" s="5">
        <v>35000</v>
      </c>
      <c r="J1143">
        <v>-0.86</v>
      </c>
      <c r="K1143" s="5">
        <v>-1500</v>
      </c>
      <c r="L1143" s="5">
        <v>10500</v>
      </c>
      <c r="M1143" s="5">
        <v>12000</v>
      </c>
      <c r="N1143" s="5">
        <v>23000</v>
      </c>
      <c r="O1143" t="s">
        <v>2583</v>
      </c>
      <c r="P1143" s="5">
        <v>2000</v>
      </c>
      <c r="Q1143" t="str">
        <f>IF(Table4[[#This Row],[Current Arrears + Debit]]&lt;=5000,"Less_than_5000","Greater_than_5000")</f>
        <v>Less_than_5000</v>
      </c>
      <c r="R1143" t="str">
        <f>IF(Table4[[#This Row],[Full Balance]]=Table4[[#This Row],[Current Arrears + Debit]],"OC","Active")</f>
        <v>Active</v>
      </c>
    </row>
    <row r="1144" spans="1:18" x14ac:dyDescent="0.3">
      <c r="A1144" t="s">
        <v>7336</v>
      </c>
      <c r="B1144" t="s">
        <v>7330</v>
      </c>
      <c r="C1144" t="s">
        <v>7337</v>
      </c>
      <c r="D1144" t="s">
        <v>7338</v>
      </c>
      <c r="E1144" t="s">
        <v>41</v>
      </c>
      <c r="F1144" t="s">
        <v>7278</v>
      </c>
      <c r="G1144" s="5">
        <v>25000</v>
      </c>
      <c r="H1144" s="5">
        <v>1750</v>
      </c>
      <c r="I1144" s="5">
        <v>35000</v>
      </c>
      <c r="J1144">
        <v>-0.17</v>
      </c>
      <c r="K1144">
        <v>-300</v>
      </c>
      <c r="L1144" s="5">
        <v>10500</v>
      </c>
      <c r="M1144" s="5">
        <v>10800</v>
      </c>
      <c r="N1144" s="5">
        <v>24200</v>
      </c>
      <c r="O1144" t="s">
        <v>2583</v>
      </c>
      <c r="P1144" s="5">
        <v>1800</v>
      </c>
      <c r="Q1144" t="str">
        <f>IF(Table4[[#This Row],[Current Arrears + Debit]]&lt;=5000,"Less_than_5000","Greater_than_5000")</f>
        <v>Less_than_5000</v>
      </c>
      <c r="R1144" t="str">
        <f>IF(Table4[[#This Row],[Full Balance]]=Table4[[#This Row],[Current Arrears + Debit]],"OC","Active")</f>
        <v>Active</v>
      </c>
    </row>
    <row r="1145" spans="1:18" x14ac:dyDescent="0.3">
      <c r="A1145" t="s">
        <v>7339</v>
      </c>
      <c r="B1145" t="s">
        <v>7330</v>
      </c>
      <c r="C1145" t="s">
        <v>7340</v>
      </c>
      <c r="D1145" t="s">
        <v>7341</v>
      </c>
      <c r="E1145" t="s">
        <v>41</v>
      </c>
      <c r="F1145" t="s">
        <v>7278</v>
      </c>
      <c r="G1145" s="5">
        <v>25000</v>
      </c>
      <c r="H1145" s="5">
        <v>1750</v>
      </c>
      <c r="I1145" s="5">
        <v>35000</v>
      </c>
      <c r="J1145">
        <v>-0.11</v>
      </c>
      <c r="K1145">
        <v>-200</v>
      </c>
      <c r="L1145" s="5">
        <v>10500</v>
      </c>
      <c r="M1145" s="5">
        <v>10700</v>
      </c>
      <c r="N1145" s="5">
        <v>24300</v>
      </c>
      <c r="O1145" t="s">
        <v>2583</v>
      </c>
      <c r="P1145" s="5">
        <v>1800</v>
      </c>
      <c r="Q1145" t="str">
        <f>IF(Table4[[#This Row],[Current Arrears + Debit]]&lt;=5000,"Less_than_5000","Greater_than_5000")</f>
        <v>Less_than_5000</v>
      </c>
      <c r="R1145" t="str">
        <f>IF(Table4[[#This Row],[Full Balance]]=Table4[[#This Row],[Current Arrears + Debit]],"OC","Active")</f>
        <v>Active</v>
      </c>
    </row>
    <row r="1146" spans="1:18" x14ac:dyDescent="0.3">
      <c r="A1146" t="s">
        <v>7342</v>
      </c>
      <c r="B1146" t="s">
        <v>7330</v>
      </c>
      <c r="C1146" t="s">
        <v>7343</v>
      </c>
      <c r="D1146" t="s">
        <v>7344</v>
      </c>
      <c r="E1146" t="s">
        <v>41</v>
      </c>
      <c r="F1146" t="s">
        <v>7278</v>
      </c>
      <c r="G1146" s="5">
        <v>25000</v>
      </c>
      <c r="H1146" s="5">
        <v>1750</v>
      </c>
      <c r="I1146" s="5">
        <v>35000</v>
      </c>
      <c r="J1146">
        <v>-0.86</v>
      </c>
      <c r="K1146" s="5">
        <v>-1500</v>
      </c>
      <c r="L1146" s="5">
        <v>10500</v>
      </c>
      <c r="M1146" s="5">
        <v>12000</v>
      </c>
      <c r="N1146" s="5">
        <v>23000</v>
      </c>
      <c r="O1146" t="s">
        <v>2583</v>
      </c>
      <c r="P1146" s="5">
        <v>2000</v>
      </c>
      <c r="Q1146" t="str">
        <f>IF(Table4[[#This Row],[Current Arrears + Debit]]&lt;=5000,"Less_than_5000","Greater_than_5000")</f>
        <v>Less_than_5000</v>
      </c>
      <c r="R1146" t="str">
        <f>IF(Table4[[#This Row],[Full Balance]]=Table4[[#This Row],[Current Arrears + Debit]],"OC","Active")</f>
        <v>Active</v>
      </c>
    </row>
    <row r="1147" spans="1:18" x14ac:dyDescent="0.3">
      <c r="A1147" t="s">
        <v>7345</v>
      </c>
      <c r="B1147" t="s">
        <v>7330</v>
      </c>
      <c r="C1147" t="s">
        <v>7346</v>
      </c>
      <c r="D1147" t="s">
        <v>7347</v>
      </c>
      <c r="E1147" t="s">
        <v>41</v>
      </c>
      <c r="F1147" t="s">
        <v>7278</v>
      </c>
      <c r="G1147" s="5">
        <v>25000</v>
      </c>
      <c r="H1147" s="5">
        <v>1750</v>
      </c>
      <c r="I1147" s="5">
        <v>35000</v>
      </c>
      <c r="J1147">
        <v>-0.17</v>
      </c>
      <c r="K1147">
        <v>-300</v>
      </c>
      <c r="L1147" s="5">
        <v>10500</v>
      </c>
      <c r="M1147" s="5">
        <v>10800</v>
      </c>
      <c r="N1147" s="5">
        <v>24200</v>
      </c>
      <c r="O1147" t="s">
        <v>2583</v>
      </c>
      <c r="P1147" s="5">
        <v>2000</v>
      </c>
      <c r="Q1147" t="str">
        <f>IF(Table4[[#This Row],[Current Arrears + Debit]]&lt;=5000,"Less_than_5000","Greater_than_5000")</f>
        <v>Less_than_5000</v>
      </c>
      <c r="R1147" t="str">
        <f>IF(Table4[[#This Row],[Full Balance]]=Table4[[#This Row],[Current Arrears + Debit]],"OC","Active")</f>
        <v>Active</v>
      </c>
    </row>
    <row r="1148" spans="1:18" x14ac:dyDescent="0.3">
      <c r="A1148" t="s">
        <v>7348</v>
      </c>
      <c r="B1148" t="s">
        <v>7330</v>
      </c>
      <c r="C1148" t="s">
        <v>7349</v>
      </c>
      <c r="D1148" t="s">
        <v>7350</v>
      </c>
      <c r="E1148" t="s">
        <v>41</v>
      </c>
      <c r="F1148" t="s">
        <v>7278</v>
      </c>
      <c r="G1148" s="5">
        <v>25000</v>
      </c>
      <c r="H1148" s="5">
        <v>1750</v>
      </c>
      <c r="I1148" s="5">
        <v>35000</v>
      </c>
      <c r="J1148">
        <v>-0.71</v>
      </c>
      <c r="K1148" s="5">
        <v>-1250</v>
      </c>
      <c r="L1148" s="5">
        <v>10500</v>
      </c>
      <c r="M1148" s="5">
        <v>11750</v>
      </c>
      <c r="N1148" s="5">
        <v>23250</v>
      </c>
      <c r="O1148" t="s">
        <v>1142</v>
      </c>
      <c r="P1148" s="5">
        <v>1750</v>
      </c>
      <c r="Q1148" t="str">
        <f>IF(Table4[[#This Row],[Current Arrears + Debit]]&lt;=5000,"Less_than_5000","Greater_than_5000")</f>
        <v>Less_than_5000</v>
      </c>
      <c r="R1148" t="str">
        <f>IF(Table4[[#This Row],[Full Balance]]=Table4[[#This Row],[Current Arrears + Debit]],"OC","Active")</f>
        <v>Active</v>
      </c>
    </row>
    <row r="1149" spans="1:18" x14ac:dyDescent="0.3">
      <c r="A1149" t="s">
        <v>7351</v>
      </c>
      <c r="B1149" t="s">
        <v>7330</v>
      </c>
      <c r="C1149" t="s">
        <v>7352</v>
      </c>
      <c r="D1149" t="s">
        <v>7353</v>
      </c>
      <c r="E1149" t="s">
        <v>41</v>
      </c>
      <c r="F1149" t="s">
        <v>7278</v>
      </c>
      <c r="G1149" s="5">
        <v>25000</v>
      </c>
      <c r="H1149" s="5">
        <v>1750</v>
      </c>
      <c r="I1149" s="5">
        <v>35000</v>
      </c>
      <c r="J1149">
        <v>-0.86</v>
      </c>
      <c r="K1149" s="5">
        <v>-1500</v>
      </c>
      <c r="L1149" s="5">
        <v>10500</v>
      </c>
      <c r="M1149" s="5">
        <v>12000</v>
      </c>
      <c r="N1149" s="5">
        <v>23000</v>
      </c>
      <c r="O1149" t="s">
        <v>2583</v>
      </c>
      <c r="P1149" s="5">
        <v>2000</v>
      </c>
      <c r="Q1149" t="str">
        <f>IF(Table4[[#This Row],[Current Arrears + Debit]]&lt;=5000,"Less_than_5000","Greater_than_5000")</f>
        <v>Less_than_5000</v>
      </c>
      <c r="R1149" t="str">
        <f>IF(Table4[[#This Row],[Full Balance]]=Table4[[#This Row],[Current Arrears + Debit]],"OC","Active")</f>
        <v>Active</v>
      </c>
    </row>
    <row r="1150" spans="1:18" x14ac:dyDescent="0.3">
      <c r="A1150" t="s">
        <v>7354</v>
      </c>
      <c r="B1150" t="s">
        <v>5857</v>
      </c>
      <c r="C1150" t="s">
        <v>7355</v>
      </c>
      <c r="D1150" t="s">
        <v>7356</v>
      </c>
      <c r="E1150" t="s">
        <v>30</v>
      </c>
      <c r="F1150" t="s">
        <v>3222</v>
      </c>
      <c r="G1150" s="5">
        <v>25000</v>
      </c>
      <c r="H1150" s="5">
        <v>1750</v>
      </c>
      <c r="I1150" s="5">
        <v>35000</v>
      </c>
      <c r="J1150">
        <v>-1.17</v>
      </c>
      <c r="K1150" s="5">
        <v>-2050</v>
      </c>
      <c r="L1150" s="5">
        <v>10500</v>
      </c>
      <c r="M1150" s="5">
        <v>12550</v>
      </c>
      <c r="N1150" s="5">
        <v>22450</v>
      </c>
      <c r="O1150" t="s">
        <v>866</v>
      </c>
      <c r="P1150" s="5">
        <v>1750</v>
      </c>
      <c r="Q1150" t="str">
        <f>IF(Table4[[#This Row],[Current Arrears + Debit]]&lt;=5000,"Less_than_5000","Greater_than_5000")</f>
        <v>Less_than_5000</v>
      </c>
      <c r="R1150" t="str">
        <f>IF(Table4[[#This Row],[Full Balance]]=Table4[[#This Row],[Current Arrears + Debit]],"OC","Active")</f>
        <v>Active</v>
      </c>
    </row>
    <row r="1151" spans="1:18" x14ac:dyDescent="0.3">
      <c r="A1151" t="s">
        <v>7357</v>
      </c>
      <c r="B1151" t="s">
        <v>5740</v>
      </c>
      <c r="C1151" t="s">
        <v>7358</v>
      </c>
      <c r="D1151" t="s">
        <v>7359</v>
      </c>
      <c r="E1151" t="s">
        <v>26</v>
      </c>
      <c r="F1151" t="s">
        <v>2737</v>
      </c>
      <c r="G1151" s="5">
        <v>40000</v>
      </c>
      <c r="H1151" s="5">
        <v>3250</v>
      </c>
      <c r="I1151" s="5">
        <v>52000</v>
      </c>
      <c r="J1151">
        <v>-0.38</v>
      </c>
      <c r="K1151" s="5">
        <v>-1250</v>
      </c>
      <c r="L1151" s="5">
        <v>22750</v>
      </c>
      <c r="M1151" s="5">
        <v>24000</v>
      </c>
      <c r="N1151" s="5">
        <v>28000</v>
      </c>
      <c r="O1151" t="s">
        <v>2583</v>
      </c>
      <c r="P1151" s="5">
        <v>3500</v>
      </c>
      <c r="Q1151" t="str">
        <f>IF(Table4[[#This Row],[Current Arrears + Debit]]&lt;=5000,"Less_than_5000","Greater_than_5000")</f>
        <v>Less_than_5000</v>
      </c>
      <c r="R1151" t="str">
        <f>IF(Table4[[#This Row],[Full Balance]]=Table4[[#This Row],[Current Arrears + Debit]],"OC","Active")</f>
        <v>Active</v>
      </c>
    </row>
    <row r="1152" spans="1:18" x14ac:dyDescent="0.3">
      <c r="A1152" t="s">
        <v>7360</v>
      </c>
      <c r="B1152" t="s">
        <v>6783</v>
      </c>
      <c r="C1152" t="s">
        <v>7361</v>
      </c>
      <c r="D1152" t="s">
        <v>7362</v>
      </c>
      <c r="E1152" t="s">
        <v>39</v>
      </c>
      <c r="F1152" t="s">
        <v>2737</v>
      </c>
      <c r="G1152" s="5">
        <v>35000</v>
      </c>
      <c r="H1152" s="5">
        <v>2450</v>
      </c>
      <c r="I1152" s="5">
        <v>49000</v>
      </c>
      <c r="J1152">
        <v>-1.1200000000000001</v>
      </c>
      <c r="K1152" s="5">
        <v>-2750</v>
      </c>
      <c r="L1152" s="5">
        <v>17150</v>
      </c>
      <c r="M1152" s="5">
        <v>19900</v>
      </c>
      <c r="N1152" s="5">
        <v>29100</v>
      </c>
      <c r="O1152" t="s">
        <v>977</v>
      </c>
      <c r="P1152" s="5">
        <v>2500</v>
      </c>
      <c r="Q1152" t="str">
        <f>IF(Table4[[#This Row],[Current Arrears + Debit]]&lt;=5000,"Less_than_5000","Greater_than_5000")</f>
        <v>Less_than_5000</v>
      </c>
      <c r="R1152" t="str">
        <f>IF(Table4[[#This Row],[Full Balance]]=Table4[[#This Row],[Current Arrears + Debit]],"OC","Active")</f>
        <v>Active</v>
      </c>
    </row>
    <row r="1153" spans="1:18" x14ac:dyDescent="0.3">
      <c r="A1153" t="s">
        <v>7363</v>
      </c>
      <c r="B1153" t="s">
        <v>6783</v>
      </c>
      <c r="C1153" t="s">
        <v>7364</v>
      </c>
      <c r="D1153" t="s">
        <v>7365</v>
      </c>
      <c r="E1153" t="s">
        <v>39</v>
      </c>
      <c r="F1153" t="s">
        <v>2737</v>
      </c>
      <c r="G1153" s="5">
        <v>30000</v>
      </c>
      <c r="H1153" s="5">
        <v>2100</v>
      </c>
      <c r="I1153" s="5">
        <v>42000</v>
      </c>
      <c r="J1153">
        <v>-1</v>
      </c>
      <c r="K1153" s="5">
        <v>-2100</v>
      </c>
      <c r="L1153" s="5">
        <v>14700</v>
      </c>
      <c r="M1153" s="5">
        <v>16800</v>
      </c>
      <c r="N1153" s="5">
        <v>25200</v>
      </c>
      <c r="O1153" t="s">
        <v>977</v>
      </c>
      <c r="P1153" s="5">
        <v>2100</v>
      </c>
      <c r="Q1153" t="str">
        <f>IF(Table4[[#This Row],[Current Arrears + Debit]]&lt;=5000,"Less_than_5000","Greater_than_5000")</f>
        <v>Less_than_5000</v>
      </c>
      <c r="R1153" t="str">
        <f>IF(Table4[[#This Row],[Full Balance]]=Table4[[#This Row],[Current Arrears + Debit]],"OC","Active")</f>
        <v>Active</v>
      </c>
    </row>
    <row r="1154" spans="1:18" x14ac:dyDescent="0.3">
      <c r="A1154" t="s">
        <v>7366</v>
      </c>
      <c r="B1154" t="s">
        <v>1886</v>
      </c>
      <c r="C1154" t="s">
        <v>7367</v>
      </c>
      <c r="D1154" t="s">
        <v>7368</v>
      </c>
      <c r="E1154" t="s">
        <v>14</v>
      </c>
      <c r="F1154" t="s">
        <v>7316</v>
      </c>
      <c r="G1154" s="5">
        <v>30000</v>
      </c>
      <c r="H1154" s="5">
        <v>2100</v>
      </c>
      <c r="I1154" s="5">
        <v>42000</v>
      </c>
      <c r="J1154">
        <v>1</v>
      </c>
      <c r="K1154" s="5">
        <v>2100</v>
      </c>
      <c r="L1154" s="5">
        <v>12600</v>
      </c>
      <c r="M1154" s="5">
        <v>10500</v>
      </c>
      <c r="N1154" s="5">
        <v>31500</v>
      </c>
      <c r="O1154" t="s">
        <v>866</v>
      </c>
      <c r="P1154" s="5">
        <v>2100</v>
      </c>
      <c r="Q1154" t="str">
        <f>IF(Table4[[#This Row],[Current Arrears + Debit]]&lt;=5000,"Less_than_5000","Greater_than_5000")</f>
        <v>Less_than_5000</v>
      </c>
      <c r="R1154" t="str">
        <f>IF(Table4[[#This Row],[Full Balance]]=Table4[[#This Row],[Current Arrears + Debit]],"OC","Active")</f>
        <v>Active</v>
      </c>
    </row>
    <row r="1155" spans="1:18" x14ac:dyDescent="0.3">
      <c r="A1155" t="s">
        <v>7369</v>
      </c>
      <c r="B1155" t="s">
        <v>1886</v>
      </c>
      <c r="C1155" t="s">
        <v>7370</v>
      </c>
      <c r="D1155" t="s">
        <v>7371</v>
      </c>
      <c r="E1155" t="s">
        <v>14</v>
      </c>
      <c r="F1155" t="s">
        <v>7316</v>
      </c>
      <c r="G1155" s="5">
        <v>30000</v>
      </c>
      <c r="H1155" s="5">
        <v>2100</v>
      </c>
      <c r="I1155" s="5">
        <v>42000</v>
      </c>
      <c r="J1155">
        <v>0</v>
      </c>
      <c r="K1155">
        <v>0</v>
      </c>
      <c r="L1155" s="5">
        <v>12600</v>
      </c>
      <c r="M1155" s="5">
        <v>12600</v>
      </c>
      <c r="N1155" s="5">
        <v>29400</v>
      </c>
      <c r="O1155" t="s">
        <v>866</v>
      </c>
      <c r="P1155" s="5">
        <v>2100</v>
      </c>
      <c r="Q1155" t="str">
        <f>IF(Table4[[#This Row],[Current Arrears + Debit]]&lt;=5000,"Less_than_5000","Greater_than_5000")</f>
        <v>Less_than_5000</v>
      </c>
      <c r="R1155" t="str">
        <f>IF(Table4[[#This Row],[Full Balance]]=Table4[[#This Row],[Current Arrears + Debit]],"OC","Active")</f>
        <v>Active</v>
      </c>
    </row>
    <row r="1156" spans="1:18" x14ac:dyDescent="0.3">
      <c r="A1156" t="s">
        <v>7372</v>
      </c>
      <c r="B1156" t="s">
        <v>1886</v>
      </c>
      <c r="C1156" t="s">
        <v>7373</v>
      </c>
      <c r="D1156" t="s">
        <v>7374</v>
      </c>
      <c r="E1156" t="s">
        <v>14</v>
      </c>
      <c r="F1156" t="s">
        <v>7316</v>
      </c>
      <c r="G1156" s="5">
        <v>30000</v>
      </c>
      <c r="H1156" s="5">
        <v>2100</v>
      </c>
      <c r="I1156" s="5">
        <v>42000</v>
      </c>
      <c r="J1156">
        <v>0</v>
      </c>
      <c r="K1156">
        <v>0</v>
      </c>
      <c r="L1156" s="5">
        <v>12600</v>
      </c>
      <c r="M1156" s="5">
        <v>12600</v>
      </c>
      <c r="N1156" s="5">
        <v>29400</v>
      </c>
      <c r="O1156" t="s">
        <v>866</v>
      </c>
      <c r="P1156" s="5">
        <v>2100</v>
      </c>
      <c r="Q1156" t="str">
        <f>IF(Table4[[#This Row],[Current Arrears + Debit]]&lt;=5000,"Less_than_5000","Greater_than_5000")</f>
        <v>Less_than_5000</v>
      </c>
      <c r="R1156" t="str">
        <f>IF(Table4[[#This Row],[Full Balance]]=Table4[[#This Row],[Current Arrears + Debit]],"OC","Active")</f>
        <v>Active</v>
      </c>
    </row>
    <row r="1157" spans="1:18" x14ac:dyDescent="0.3">
      <c r="A1157" t="s">
        <v>7375</v>
      </c>
      <c r="B1157" t="s">
        <v>1886</v>
      </c>
      <c r="C1157" t="s">
        <v>7376</v>
      </c>
      <c r="D1157" t="s">
        <v>7377</v>
      </c>
      <c r="E1157" t="s">
        <v>14</v>
      </c>
      <c r="F1157" t="s">
        <v>7316</v>
      </c>
      <c r="G1157" s="5">
        <v>30000</v>
      </c>
      <c r="H1157" s="5">
        <v>2100</v>
      </c>
      <c r="I1157" s="5">
        <v>42000</v>
      </c>
      <c r="J1157">
        <v>0</v>
      </c>
      <c r="K1157">
        <v>0</v>
      </c>
      <c r="L1157" s="5">
        <v>12600</v>
      </c>
      <c r="M1157" s="5">
        <v>12600</v>
      </c>
      <c r="N1157" s="5">
        <v>29400</v>
      </c>
      <c r="O1157" t="s">
        <v>866</v>
      </c>
      <c r="P1157" s="5">
        <v>2100</v>
      </c>
      <c r="Q1157" t="str">
        <f>IF(Table4[[#This Row],[Current Arrears + Debit]]&lt;=5000,"Less_than_5000","Greater_than_5000")</f>
        <v>Less_than_5000</v>
      </c>
      <c r="R1157" t="str">
        <f>IF(Table4[[#This Row],[Full Balance]]=Table4[[#This Row],[Current Arrears + Debit]],"OC","Active")</f>
        <v>Active</v>
      </c>
    </row>
    <row r="1158" spans="1:18" x14ac:dyDescent="0.3">
      <c r="A1158" t="s">
        <v>7378</v>
      </c>
      <c r="B1158" t="s">
        <v>1886</v>
      </c>
      <c r="C1158" t="s">
        <v>7379</v>
      </c>
      <c r="D1158" t="s">
        <v>7380</v>
      </c>
      <c r="E1158" t="s">
        <v>14</v>
      </c>
      <c r="F1158" t="s">
        <v>4358</v>
      </c>
      <c r="G1158" s="5">
        <v>30000</v>
      </c>
      <c r="H1158" s="5">
        <v>2100</v>
      </c>
      <c r="I1158" s="5">
        <v>42000</v>
      </c>
      <c r="J1158">
        <v>0</v>
      </c>
      <c r="K1158">
        <v>0</v>
      </c>
      <c r="L1158" s="5">
        <v>10500</v>
      </c>
      <c r="M1158" s="5">
        <v>10500</v>
      </c>
      <c r="N1158" s="5">
        <v>31500</v>
      </c>
      <c r="O1158" t="s">
        <v>866</v>
      </c>
      <c r="P1158" s="5">
        <v>2100</v>
      </c>
      <c r="Q1158" t="str">
        <f>IF(Table4[[#This Row],[Current Arrears + Debit]]&lt;=5000,"Less_than_5000","Greater_than_5000")</f>
        <v>Less_than_5000</v>
      </c>
      <c r="R1158" t="str">
        <f>IF(Table4[[#This Row],[Full Balance]]=Table4[[#This Row],[Current Arrears + Debit]],"OC","Active")</f>
        <v>Active</v>
      </c>
    </row>
    <row r="1159" spans="1:18" x14ac:dyDescent="0.3">
      <c r="A1159" t="s">
        <v>7381</v>
      </c>
      <c r="B1159" t="s">
        <v>4696</v>
      </c>
      <c r="C1159" t="s">
        <v>7382</v>
      </c>
      <c r="D1159" t="s">
        <v>7383</v>
      </c>
      <c r="E1159" t="s">
        <v>12</v>
      </c>
      <c r="F1159" t="s">
        <v>7316</v>
      </c>
      <c r="G1159" s="5">
        <v>30000</v>
      </c>
      <c r="H1159" s="5">
        <v>2100</v>
      </c>
      <c r="I1159" s="5">
        <v>42000</v>
      </c>
      <c r="J1159">
        <v>0</v>
      </c>
      <c r="K1159">
        <v>0</v>
      </c>
      <c r="L1159" s="5">
        <v>12600</v>
      </c>
      <c r="M1159" s="5">
        <v>12600</v>
      </c>
      <c r="N1159" s="5">
        <v>29400</v>
      </c>
      <c r="O1159" t="s">
        <v>866</v>
      </c>
      <c r="P1159" s="5">
        <v>2100</v>
      </c>
      <c r="Q1159" t="str">
        <f>IF(Table4[[#This Row],[Current Arrears + Debit]]&lt;=5000,"Less_than_5000","Greater_than_5000")</f>
        <v>Less_than_5000</v>
      </c>
      <c r="R1159" t="str">
        <f>IF(Table4[[#This Row],[Full Balance]]=Table4[[#This Row],[Current Arrears + Debit]],"OC","Active")</f>
        <v>Active</v>
      </c>
    </row>
    <row r="1160" spans="1:18" x14ac:dyDescent="0.3">
      <c r="A1160" t="s">
        <v>7384</v>
      </c>
      <c r="B1160" t="s">
        <v>4696</v>
      </c>
      <c r="C1160" t="s">
        <v>7385</v>
      </c>
      <c r="D1160" t="s">
        <v>7386</v>
      </c>
      <c r="E1160" t="s">
        <v>12</v>
      </c>
      <c r="F1160" t="s">
        <v>7316</v>
      </c>
      <c r="G1160" s="5">
        <v>30000</v>
      </c>
      <c r="H1160" s="5">
        <v>2100</v>
      </c>
      <c r="I1160" s="5">
        <v>42000</v>
      </c>
      <c r="J1160">
        <v>0</v>
      </c>
      <c r="K1160">
        <v>0</v>
      </c>
      <c r="L1160" s="5">
        <v>12600</v>
      </c>
      <c r="M1160" s="5">
        <v>12600</v>
      </c>
      <c r="N1160" s="5">
        <v>29400</v>
      </c>
      <c r="O1160" t="s">
        <v>866</v>
      </c>
      <c r="P1160" s="5">
        <v>2100</v>
      </c>
      <c r="Q1160" t="str">
        <f>IF(Table4[[#This Row],[Current Arrears + Debit]]&lt;=5000,"Less_than_5000","Greater_than_5000")</f>
        <v>Less_than_5000</v>
      </c>
      <c r="R1160" t="str">
        <f>IF(Table4[[#This Row],[Full Balance]]=Table4[[#This Row],[Current Arrears + Debit]],"OC","Active")</f>
        <v>Active</v>
      </c>
    </row>
    <row r="1161" spans="1:18" x14ac:dyDescent="0.3">
      <c r="A1161" t="s">
        <v>7387</v>
      </c>
      <c r="B1161" t="s">
        <v>2977</v>
      </c>
      <c r="C1161" t="s">
        <v>7388</v>
      </c>
      <c r="D1161" t="s">
        <v>7389</v>
      </c>
      <c r="E1161" t="s">
        <v>26</v>
      </c>
      <c r="F1161" t="s">
        <v>2763</v>
      </c>
      <c r="G1161" s="5">
        <v>25000</v>
      </c>
      <c r="H1161" s="5">
        <v>1750</v>
      </c>
      <c r="I1161" s="5">
        <v>35000</v>
      </c>
      <c r="J1161">
        <v>-1</v>
      </c>
      <c r="K1161" s="5">
        <v>-1750</v>
      </c>
      <c r="L1161" s="5">
        <v>12250</v>
      </c>
      <c r="M1161" s="5">
        <v>14000</v>
      </c>
      <c r="N1161" s="5">
        <v>21000</v>
      </c>
      <c r="O1161" t="s">
        <v>977</v>
      </c>
      <c r="P1161" s="5">
        <v>1750</v>
      </c>
      <c r="Q1161" t="str">
        <f>IF(Table4[[#This Row],[Current Arrears + Debit]]&lt;=5000,"Less_than_5000","Greater_than_5000")</f>
        <v>Less_than_5000</v>
      </c>
      <c r="R1161" t="str">
        <f>IF(Table4[[#This Row],[Full Balance]]=Table4[[#This Row],[Current Arrears + Debit]],"OC","Active")</f>
        <v>Active</v>
      </c>
    </row>
    <row r="1162" spans="1:18" x14ac:dyDescent="0.3">
      <c r="A1162" t="s">
        <v>7390</v>
      </c>
      <c r="B1162" t="s">
        <v>5850</v>
      </c>
      <c r="C1162" t="s">
        <v>7391</v>
      </c>
      <c r="D1162" t="s">
        <v>7392</v>
      </c>
      <c r="E1162" t="s">
        <v>26</v>
      </c>
      <c r="F1162" t="s">
        <v>2763</v>
      </c>
      <c r="G1162" s="5">
        <v>25000</v>
      </c>
      <c r="H1162" s="5">
        <v>1750</v>
      </c>
      <c r="I1162" s="5">
        <v>35000</v>
      </c>
      <c r="J1162">
        <v>0</v>
      </c>
      <c r="K1162">
        <v>0</v>
      </c>
      <c r="L1162" s="5">
        <v>12250</v>
      </c>
      <c r="M1162" s="5">
        <v>12250</v>
      </c>
      <c r="N1162" s="5">
        <v>22750</v>
      </c>
      <c r="O1162" t="s">
        <v>977</v>
      </c>
      <c r="P1162" s="5">
        <v>1750</v>
      </c>
      <c r="Q1162" t="str">
        <f>IF(Table4[[#This Row],[Current Arrears + Debit]]&lt;=5000,"Less_than_5000","Greater_than_5000")</f>
        <v>Less_than_5000</v>
      </c>
      <c r="R1162" t="str">
        <f>IF(Table4[[#This Row],[Full Balance]]=Table4[[#This Row],[Current Arrears + Debit]],"OC","Active")</f>
        <v>Active</v>
      </c>
    </row>
    <row r="1163" spans="1:18" x14ac:dyDescent="0.3">
      <c r="A1163" t="s">
        <v>7393</v>
      </c>
      <c r="B1163" t="s">
        <v>5850</v>
      </c>
      <c r="C1163" t="s">
        <v>7394</v>
      </c>
      <c r="D1163" t="s">
        <v>7395</v>
      </c>
      <c r="E1163" t="s">
        <v>26</v>
      </c>
      <c r="F1163" t="s">
        <v>2763</v>
      </c>
      <c r="G1163" s="5">
        <v>25000</v>
      </c>
      <c r="H1163" s="5">
        <v>1750</v>
      </c>
      <c r="I1163" s="5">
        <v>35000</v>
      </c>
      <c r="J1163">
        <v>0</v>
      </c>
      <c r="K1163">
        <v>0</v>
      </c>
      <c r="L1163" s="5">
        <v>12250</v>
      </c>
      <c r="M1163" s="5">
        <v>12250</v>
      </c>
      <c r="N1163" s="5">
        <v>22750</v>
      </c>
      <c r="O1163" t="s">
        <v>977</v>
      </c>
      <c r="P1163" s="5">
        <v>1750</v>
      </c>
      <c r="Q1163" t="str">
        <f>IF(Table4[[#This Row],[Current Arrears + Debit]]&lt;=5000,"Less_than_5000","Greater_than_5000")</f>
        <v>Less_than_5000</v>
      </c>
      <c r="R1163" t="str">
        <f>IF(Table4[[#This Row],[Full Balance]]=Table4[[#This Row],[Current Arrears + Debit]],"OC","Active")</f>
        <v>Active</v>
      </c>
    </row>
    <row r="1164" spans="1:18" x14ac:dyDescent="0.3">
      <c r="A1164" t="s">
        <v>7396</v>
      </c>
      <c r="B1164" t="s">
        <v>5850</v>
      </c>
      <c r="C1164" t="s">
        <v>7397</v>
      </c>
      <c r="D1164" t="s">
        <v>7398</v>
      </c>
      <c r="E1164" t="s">
        <v>26</v>
      </c>
      <c r="F1164" t="s">
        <v>2763</v>
      </c>
      <c r="G1164" s="5">
        <v>25000</v>
      </c>
      <c r="H1164" s="5">
        <v>1750</v>
      </c>
      <c r="I1164" s="5">
        <v>35000</v>
      </c>
      <c r="J1164">
        <v>0</v>
      </c>
      <c r="K1164">
        <v>0</v>
      </c>
      <c r="L1164" s="5">
        <v>12250</v>
      </c>
      <c r="M1164" s="5">
        <v>12250</v>
      </c>
      <c r="N1164" s="5">
        <v>22750</v>
      </c>
      <c r="O1164" t="s">
        <v>977</v>
      </c>
      <c r="P1164" s="5">
        <v>1750</v>
      </c>
      <c r="Q1164" t="str">
        <f>IF(Table4[[#This Row],[Current Arrears + Debit]]&lt;=5000,"Less_than_5000","Greater_than_5000")</f>
        <v>Less_than_5000</v>
      </c>
      <c r="R1164" t="str">
        <f>IF(Table4[[#This Row],[Full Balance]]=Table4[[#This Row],[Current Arrears + Debit]],"OC","Active")</f>
        <v>Active</v>
      </c>
    </row>
    <row r="1165" spans="1:18" x14ac:dyDescent="0.3">
      <c r="A1165" t="s">
        <v>7399</v>
      </c>
      <c r="B1165" t="s">
        <v>7400</v>
      </c>
      <c r="C1165" t="s">
        <v>7401</v>
      </c>
      <c r="D1165" t="s">
        <v>7402</v>
      </c>
      <c r="E1165" t="s">
        <v>9</v>
      </c>
      <c r="F1165" t="s">
        <v>2763</v>
      </c>
      <c r="G1165" s="5">
        <v>25000</v>
      </c>
      <c r="H1165" s="5">
        <v>2063</v>
      </c>
      <c r="I1165" s="5">
        <v>33000</v>
      </c>
      <c r="J1165">
        <v>-1.1000000000000001</v>
      </c>
      <c r="K1165" s="5">
        <v>-2259</v>
      </c>
      <c r="L1165" s="5">
        <v>14441</v>
      </c>
      <c r="M1165" s="5">
        <v>16700</v>
      </c>
      <c r="N1165" s="5">
        <v>16300</v>
      </c>
      <c r="O1165" t="s">
        <v>977</v>
      </c>
      <c r="P1165" s="5">
        <v>4200</v>
      </c>
      <c r="Q1165" t="str">
        <f>IF(Table4[[#This Row],[Current Arrears + Debit]]&lt;=5000,"Less_than_5000","Greater_than_5000")</f>
        <v>Less_than_5000</v>
      </c>
      <c r="R1165" t="str">
        <f>IF(Table4[[#This Row],[Full Balance]]=Table4[[#This Row],[Current Arrears + Debit]],"OC","Active")</f>
        <v>Active</v>
      </c>
    </row>
    <row r="1166" spans="1:18" x14ac:dyDescent="0.3">
      <c r="A1166" t="s">
        <v>7403</v>
      </c>
      <c r="B1166" t="s">
        <v>7400</v>
      </c>
      <c r="C1166" t="s">
        <v>7404</v>
      </c>
      <c r="D1166" t="s">
        <v>7405</v>
      </c>
      <c r="E1166" t="s">
        <v>9</v>
      </c>
      <c r="F1166" t="s">
        <v>2763</v>
      </c>
      <c r="G1166" s="5">
        <v>25000</v>
      </c>
      <c r="H1166" s="5">
        <v>2063</v>
      </c>
      <c r="I1166" s="5">
        <v>33000</v>
      </c>
      <c r="J1166">
        <v>-1.1399999999999999</v>
      </c>
      <c r="K1166" s="5">
        <v>-2359</v>
      </c>
      <c r="L1166" s="5">
        <v>14441</v>
      </c>
      <c r="M1166" s="5">
        <v>16800</v>
      </c>
      <c r="N1166" s="5">
        <v>16200</v>
      </c>
      <c r="O1166" t="s">
        <v>977</v>
      </c>
      <c r="P1166" s="5">
        <v>2100</v>
      </c>
      <c r="Q1166" t="str">
        <f>IF(Table4[[#This Row],[Current Arrears + Debit]]&lt;=5000,"Less_than_5000","Greater_than_5000")</f>
        <v>Less_than_5000</v>
      </c>
      <c r="R1166" t="str">
        <f>IF(Table4[[#This Row],[Full Balance]]=Table4[[#This Row],[Current Arrears + Debit]],"OC","Active")</f>
        <v>Active</v>
      </c>
    </row>
    <row r="1167" spans="1:18" x14ac:dyDescent="0.3">
      <c r="A1167" t="s">
        <v>7406</v>
      </c>
      <c r="B1167" t="s">
        <v>1739</v>
      </c>
      <c r="C1167" t="s">
        <v>7407</v>
      </c>
      <c r="D1167" t="s">
        <v>7204</v>
      </c>
      <c r="E1167" t="s">
        <v>14</v>
      </c>
      <c r="F1167" t="s">
        <v>7278</v>
      </c>
      <c r="G1167" s="5">
        <v>40000</v>
      </c>
      <c r="H1167" s="5">
        <v>2467</v>
      </c>
      <c r="I1167" s="5">
        <v>59200</v>
      </c>
      <c r="J1167">
        <v>0.93</v>
      </c>
      <c r="K1167" s="5">
        <v>2302</v>
      </c>
      <c r="L1167" s="5">
        <v>14802</v>
      </c>
      <c r="M1167" s="5">
        <v>12500</v>
      </c>
      <c r="N1167" s="5">
        <v>46700</v>
      </c>
      <c r="O1167" t="s">
        <v>866</v>
      </c>
      <c r="P1167" s="5">
        <v>2500</v>
      </c>
      <c r="Q1167" t="str">
        <f>IF(Table4[[#This Row],[Current Arrears + Debit]]&lt;=5000,"Less_than_5000","Greater_than_5000")</f>
        <v>Less_than_5000</v>
      </c>
      <c r="R1167" t="str">
        <f>IF(Table4[[#This Row],[Full Balance]]=Table4[[#This Row],[Current Arrears + Debit]],"OC","Active")</f>
        <v>Active</v>
      </c>
    </row>
    <row r="1168" spans="1:18" x14ac:dyDescent="0.3">
      <c r="A1168" t="s">
        <v>7408</v>
      </c>
      <c r="B1168" t="s">
        <v>6216</v>
      </c>
      <c r="C1168" t="s">
        <v>7409</v>
      </c>
      <c r="D1168" t="s">
        <v>7410</v>
      </c>
      <c r="E1168" t="s">
        <v>39</v>
      </c>
      <c r="F1168" t="s">
        <v>2763</v>
      </c>
      <c r="G1168" s="5">
        <v>40000</v>
      </c>
      <c r="H1168" s="5">
        <v>3250</v>
      </c>
      <c r="I1168" s="5">
        <v>52000</v>
      </c>
      <c r="J1168">
        <v>-0.08</v>
      </c>
      <c r="K1168">
        <v>-250</v>
      </c>
      <c r="L1168" s="5">
        <v>22750</v>
      </c>
      <c r="M1168" s="5">
        <v>23000</v>
      </c>
      <c r="N1168" s="5">
        <v>29000</v>
      </c>
      <c r="O1168" t="s">
        <v>977</v>
      </c>
      <c r="P1168" s="5">
        <v>3250</v>
      </c>
      <c r="Q1168" t="str">
        <f>IF(Table4[[#This Row],[Current Arrears + Debit]]&lt;=5000,"Less_than_5000","Greater_than_5000")</f>
        <v>Less_than_5000</v>
      </c>
      <c r="R1168" t="str">
        <f>IF(Table4[[#This Row],[Full Balance]]=Table4[[#This Row],[Current Arrears + Debit]],"OC","Active")</f>
        <v>Active</v>
      </c>
    </row>
    <row r="1169" spans="1:18" x14ac:dyDescent="0.3">
      <c r="A1169" t="s">
        <v>7411</v>
      </c>
      <c r="B1169" t="s">
        <v>1082</v>
      </c>
      <c r="C1169" t="s">
        <v>7412</v>
      </c>
      <c r="D1169" t="s">
        <v>7413</v>
      </c>
      <c r="E1169" t="s">
        <v>10</v>
      </c>
      <c r="F1169" t="s">
        <v>2763</v>
      </c>
      <c r="G1169" s="5">
        <v>20000</v>
      </c>
      <c r="H1169" s="5">
        <v>1625</v>
      </c>
      <c r="I1169" s="5">
        <v>26000</v>
      </c>
      <c r="J1169">
        <v>-0.32</v>
      </c>
      <c r="K1169">
        <v>-525</v>
      </c>
      <c r="L1169" s="5">
        <v>11375</v>
      </c>
      <c r="M1169" s="5">
        <v>11900</v>
      </c>
      <c r="N1169" s="5">
        <v>14100</v>
      </c>
      <c r="O1169" t="s">
        <v>977</v>
      </c>
      <c r="P1169" s="5">
        <v>1650</v>
      </c>
      <c r="Q1169" t="str">
        <f>IF(Table4[[#This Row],[Current Arrears + Debit]]&lt;=5000,"Less_than_5000","Greater_than_5000")</f>
        <v>Less_than_5000</v>
      </c>
      <c r="R1169" t="str">
        <f>IF(Table4[[#This Row],[Full Balance]]=Table4[[#This Row],[Current Arrears + Debit]],"OC","Active")</f>
        <v>Active</v>
      </c>
    </row>
    <row r="1170" spans="1:18" x14ac:dyDescent="0.3">
      <c r="A1170" t="s">
        <v>7414</v>
      </c>
      <c r="B1170" t="s">
        <v>1082</v>
      </c>
      <c r="C1170" t="s">
        <v>7415</v>
      </c>
      <c r="D1170" t="s">
        <v>7416</v>
      </c>
      <c r="E1170" t="s">
        <v>10</v>
      </c>
      <c r="F1170" t="s">
        <v>2763</v>
      </c>
      <c r="G1170" s="5">
        <v>30000</v>
      </c>
      <c r="H1170" s="5">
        <v>2100</v>
      </c>
      <c r="I1170" s="5">
        <v>42000</v>
      </c>
      <c r="J1170">
        <v>0</v>
      </c>
      <c r="K1170">
        <v>0</v>
      </c>
      <c r="L1170" s="5">
        <v>14700</v>
      </c>
      <c r="M1170" s="5">
        <v>14700</v>
      </c>
      <c r="N1170" s="5">
        <v>27300</v>
      </c>
      <c r="O1170" t="s">
        <v>283</v>
      </c>
      <c r="P1170" s="5">
        <v>2100</v>
      </c>
      <c r="Q1170" t="str">
        <f>IF(Table4[[#This Row],[Current Arrears + Debit]]&lt;=5000,"Less_than_5000","Greater_than_5000")</f>
        <v>Less_than_5000</v>
      </c>
      <c r="R1170" t="str">
        <f>IF(Table4[[#This Row],[Full Balance]]=Table4[[#This Row],[Current Arrears + Debit]],"OC","Active")</f>
        <v>Active</v>
      </c>
    </row>
    <row r="1171" spans="1:18" x14ac:dyDescent="0.3">
      <c r="A1171" t="s">
        <v>7417</v>
      </c>
      <c r="B1171" t="s">
        <v>1082</v>
      </c>
      <c r="C1171" t="s">
        <v>7418</v>
      </c>
      <c r="D1171" t="s">
        <v>7419</v>
      </c>
      <c r="E1171" t="s">
        <v>10</v>
      </c>
      <c r="F1171" t="s">
        <v>2763</v>
      </c>
      <c r="G1171" s="5">
        <v>30000</v>
      </c>
      <c r="H1171" s="5">
        <v>2100</v>
      </c>
      <c r="I1171" s="5">
        <v>42000</v>
      </c>
      <c r="J1171">
        <v>-1</v>
      </c>
      <c r="K1171" s="5">
        <v>-2100</v>
      </c>
      <c r="L1171" s="5">
        <v>14700</v>
      </c>
      <c r="M1171" s="5">
        <v>16800</v>
      </c>
      <c r="N1171" s="5">
        <v>25200</v>
      </c>
      <c r="O1171" t="s">
        <v>977</v>
      </c>
      <c r="P1171" s="5">
        <v>2100</v>
      </c>
      <c r="Q1171" t="str">
        <f>IF(Table4[[#This Row],[Current Arrears + Debit]]&lt;=5000,"Less_than_5000","Greater_than_5000")</f>
        <v>Less_than_5000</v>
      </c>
      <c r="R1171" t="str">
        <f>IF(Table4[[#This Row],[Full Balance]]=Table4[[#This Row],[Current Arrears + Debit]],"OC","Active")</f>
        <v>Active</v>
      </c>
    </row>
    <row r="1172" spans="1:18" x14ac:dyDescent="0.3">
      <c r="A1172" t="s">
        <v>7420</v>
      </c>
      <c r="B1172" t="s">
        <v>5698</v>
      </c>
      <c r="C1172" t="s">
        <v>7421</v>
      </c>
      <c r="D1172" t="s">
        <v>7422</v>
      </c>
      <c r="E1172" t="s">
        <v>5</v>
      </c>
      <c r="F1172" t="s">
        <v>7316</v>
      </c>
      <c r="G1172" s="5">
        <v>30000</v>
      </c>
      <c r="H1172" s="5">
        <v>2438</v>
      </c>
      <c r="I1172" s="5">
        <v>39000</v>
      </c>
      <c r="J1172">
        <v>-0.15</v>
      </c>
      <c r="K1172">
        <v>-372</v>
      </c>
      <c r="L1172" s="5">
        <v>14628</v>
      </c>
      <c r="M1172" s="5">
        <v>15000</v>
      </c>
      <c r="N1172" s="5">
        <v>24000</v>
      </c>
      <c r="O1172" t="s">
        <v>977</v>
      </c>
      <c r="P1172" s="5">
        <v>2500</v>
      </c>
      <c r="Q1172" t="str">
        <f>IF(Table4[[#This Row],[Current Arrears + Debit]]&lt;=5000,"Less_than_5000","Greater_than_5000")</f>
        <v>Less_than_5000</v>
      </c>
      <c r="R1172" t="str">
        <f>IF(Table4[[#This Row],[Full Balance]]=Table4[[#This Row],[Current Arrears + Debit]],"OC","Active")</f>
        <v>Active</v>
      </c>
    </row>
    <row r="1173" spans="1:18" x14ac:dyDescent="0.3">
      <c r="A1173" t="s">
        <v>7423</v>
      </c>
      <c r="B1173" t="s">
        <v>6449</v>
      </c>
      <c r="C1173" t="s">
        <v>7424</v>
      </c>
      <c r="D1173" t="s">
        <v>7425</v>
      </c>
      <c r="E1173" t="s">
        <v>21</v>
      </c>
      <c r="F1173" t="s">
        <v>2763</v>
      </c>
      <c r="G1173" s="5">
        <v>30000</v>
      </c>
      <c r="H1173" s="5">
        <v>2100</v>
      </c>
      <c r="I1173" s="5">
        <v>42000</v>
      </c>
      <c r="J1173">
        <v>0</v>
      </c>
      <c r="K1173">
        <v>0</v>
      </c>
      <c r="L1173" s="5">
        <v>14700</v>
      </c>
      <c r="M1173" s="5">
        <v>14700</v>
      </c>
      <c r="N1173" s="5">
        <v>27300</v>
      </c>
      <c r="O1173" t="s">
        <v>977</v>
      </c>
      <c r="P1173" s="5">
        <v>2100</v>
      </c>
      <c r="Q1173" t="str">
        <f>IF(Table4[[#This Row],[Current Arrears + Debit]]&lt;=5000,"Less_than_5000","Greater_than_5000")</f>
        <v>Less_than_5000</v>
      </c>
      <c r="R1173" t="str">
        <f>IF(Table4[[#This Row],[Full Balance]]=Table4[[#This Row],[Current Arrears + Debit]],"OC","Active")</f>
        <v>Active</v>
      </c>
    </row>
    <row r="1174" spans="1:18" x14ac:dyDescent="0.3">
      <c r="A1174" t="s">
        <v>7426</v>
      </c>
      <c r="B1174" t="s">
        <v>6265</v>
      </c>
      <c r="C1174" t="s">
        <v>7427</v>
      </c>
      <c r="D1174" t="s">
        <v>7428</v>
      </c>
      <c r="E1174" t="s">
        <v>20</v>
      </c>
      <c r="F1174" t="s">
        <v>2763</v>
      </c>
      <c r="G1174" s="5">
        <v>35000</v>
      </c>
      <c r="H1174" s="5">
        <v>2450</v>
      </c>
      <c r="I1174" s="5">
        <v>49000</v>
      </c>
      <c r="J1174">
        <v>0.88</v>
      </c>
      <c r="K1174" s="5">
        <v>2150</v>
      </c>
      <c r="L1174" s="5">
        <v>17150</v>
      </c>
      <c r="M1174" s="5">
        <v>15000</v>
      </c>
      <c r="N1174" s="5">
        <v>34000</v>
      </c>
      <c r="O1174" t="s">
        <v>866</v>
      </c>
      <c r="P1174" s="5">
        <v>2500</v>
      </c>
      <c r="Q1174" t="str">
        <f>IF(Table4[[#This Row],[Current Arrears + Debit]]&lt;=5000,"Less_than_5000","Greater_than_5000")</f>
        <v>Less_than_5000</v>
      </c>
      <c r="R1174" t="str">
        <f>IF(Table4[[#This Row],[Full Balance]]=Table4[[#This Row],[Current Arrears + Debit]],"OC","Active")</f>
        <v>Active</v>
      </c>
    </row>
    <row r="1175" spans="1:18" x14ac:dyDescent="0.3">
      <c r="A1175" t="s">
        <v>7429</v>
      </c>
      <c r="B1175" t="s">
        <v>7430</v>
      </c>
      <c r="C1175" t="s">
        <v>7431</v>
      </c>
      <c r="D1175" t="s">
        <v>7432</v>
      </c>
      <c r="E1175" t="s">
        <v>41</v>
      </c>
      <c r="F1175" t="s">
        <v>7316</v>
      </c>
      <c r="G1175" s="5">
        <v>25000</v>
      </c>
      <c r="H1175" s="5">
        <v>1750</v>
      </c>
      <c r="I1175" s="5">
        <v>35000</v>
      </c>
      <c r="J1175">
        <v>-0.6</v>
      </c>
      <c r="K1175" s="5">
        <v>-1050</v>
      </c>
      <c r="L1175" s="5">
        <v>10500</v>
      </c>
      <c r="M1175" s="5">
        <v>11550</v>
      </c>
      <c r="N1175" s="5">
        <v>23450</v>
      </c>
      <c r="O1175" t="s">
        <v>866</v>
      </c>
      <c r="P1175" s="5">
        <v>1800</v>
      </c>
      <c r="Q1175" t="str">
        <f>IF(Table4[[#This Row],[Current Arrears + Debit]]&lt;=5000,"Less_than_5000","Greater_than_5000")</f>
        <v>Less_than_5000</v>
      </c>
      <c r="R1175" t="str">
        <f>IF(Table4[[#This Row],[Full Balance]]=Table4[[#This Row],[Current Arrears + Debit]],"OC","Active")</f>
        <v>Active</v>
      </c>
    </row>
    <row r="1176" spans="1:18" x14ac:dyDescent="0.3">
      <c r="A1176" t="s">
        <v>7433</v>
      </c>
      <c r="B1176" t="s">
        <v>7430</v>
      </c>
      <c r="C1176" t="s">
        <v>7434</v>
      </c>
      <c r="D1176" t="s">
        <v>7435</v>
      </c>
      <c r="E1176" t="s">
        <v>41</v>
      </c>
      <c r="F1176" t="s">
        <v>7316</v>
      </c>
      <c r="G1176" s="5">
        <v>25000</v>
      </c>
      <c r="H1176" s="5">
        <v>1750</v>
      </c>
      <c r="I1176" s="5">
        <v>35000</v>
      </c>
      <c r="J1176">
        <v>-0.34</v>
      </c>
      <c r="K1176">
        <v>-600</v>
      </c>
      <c r="L1176" s="5">
        <v>10500</v>
      </c>
      <c r="M1176" s="5">
        <v>11100</v>
      </c>
      <c r="N1176" s="5">
        <v>23900</v>
      </c>
      <c r="O1176" t="s">
        <v>866</v>
      </c>
      <c r="P1176" s="5">
        <v>2000</v>
      </c>
      <c r="Q1176" t="str">
        <f>IF(Table4[[#This Row],[Current Arrears + Debit]]&lt;=5000,"Less_than_5000","Greater_than_5000")</f>
        <v>Less_than_5000</v>
      </c>
      <c r="R1176" t="str">
        <f>IF(Table4[[#This Row],[Full Balance]]=Table4[[#This Row],[Current Arrears + Debit]],"OC","Active")</f>
        <v>Active</v>
      </c>
    </row>
    <row r="1177" spans="1:18" x14ac:dyDescent="0.3">
      <c r="A1177" t="s">
        <v>7436</v>
      </c>
      <c r="B1177" t="s">
        <v>7430</v>
      </c>
      <c r="C1177" t="s">
        <v>7437</v>
      </c>
      <c r="D1177" t="s">
        <v>7438</v>
      </c>
      <c r="E1177" t="s">
        <v>41</v>
      </c>
      <c r="F1177" t="s">
        <v>7316</v>
      </c>
      <c r="G1177" s="5">
        <v>25000</v>
      </c>
      <c r="H1177" s="5">
        <v>1750</v>
      </c>
      <c r="I1177" s="5">
        <v>35000</v>
      </c>
      <c r="J1177">
        <v>-1.03</v>
      </c>
      <c r="K1177" s="5">
        <v>-1800</v>
      </c>
      <c r="L1177" s="5">
        <v>10500</v>
      </c>
      <c r="M1177" s="5">
        <v>12300</v>
      </c>
      <c r="N1177" s="5">
        <v>22700</v>
      </c>
      <c r="O1177" t="s">
        <v>866</v>
      </c>
      <c r="P1177" s="5">
        <v>2000</v>
      </c>
      <c r="Q1177" t="str">
        <f>IF(Table4[[#This Row],[Current Arrears + Debit]]&lt;=5000,"Less_than_5000","Greater_than_5000")</f>
        <v>Less_than_5000</v>
      </c>
      <c r="R1177" t="str">
        <f>IF(Table4[[#This Row],[Full Balance]]=Table4[[#This Row],[Current Arrears + Debit]],"OC","Active")</f>
        <v>Active</v>
      </c>
    </row>
    <row r="1178" spans="1:18" x14ac:dyDescent="0.3">
      <c r="A1178" t="s">
        <v>7439</v>
      </c>
      <c r="B1178" t="s">
        <v>4796</v>
      </c>
      <c r="C1178" t="s">
        <v>7440</v>
      </c>
      <c r="D1178" t="s">
        <v>7441</v>
      </c>
      <c r="E1178" t="s">
        <v>41</v>
      </c>
      <c r="F1178" t="s">
        <v>4358</v>
      </c>
      <c r="G1178" s="5">
        <v>30000</v>
      </c>
      <c r="H1178" s="5">
        <v>2100</v>
      </c>
      <c r="I1178" s="5">
        <v>42000</v>
      </c>
      <c r="J1178">
        <v>-1</v>
      </c>
      <c r="K1178" s="5">
        <v>-2100</v>
      </c>
      <c r="L1178" s="5">
        <v>10500</v>
      </c>
      <c r="M1178" s="5">
        <v>12600</v>
      </c>
      <c r="N1178" s="5">
        <v>29400</v>
      </c>
      <c r="O1178" t="s">
        <v>2583</v>
      </c>
      <c r="P1178" s="5">
        <v>2100</v>
      </c>
      <c r="Q1178" t="str">
        <f>IF(Table4[[#This Row],[Current Arrears + Debit]]&lt;=5000,"Less_than_5000","Greater_than_5000")</f>
        <v>Less_than_5000</v>
      </c>
      <c r="R1178" t="str">
        <f>IF(Table4[[#This Row],[Full Balance]]=Table4[[#This Row],[Current Arrears + Debit]],"OC","Active")</f>
        <v>Active</v>
      </c>
    </row>
    <row r="1179" spans="1:18" x14ac:dyDescent="0.3">
      <c r="A1179" t="s">
        <v>7442</v>
      </c>
      <c r="B1179" t="s">
        <v>4796</v>
      </c>
      <c r="C1179" t="s">
        <v>7443</v>
      </c>
      <c r="D1179" t="s">
        <v>7444</v>
      </c>
      <c r="E1179" t="s">
        <v>41</v>
      </c>
      <c r="F1179" t="s">
        <v>4358</v>
      </c>
      <c r="G1179" s="5">
        <v>30000</v>
      </c>
      <c r="H1179" s="5">
        <v>2100</v>
      </c>
      <c r="I1179" s="5">
        <v>42000</v>
      </c>
      <c r="J1179">
        <v>-1</v>
      </c>
      <c r="K1179" s="5">
        <v>-2100</v>
      </c>
      <c r="L1179" s="5">
        <v>10500</v>
      </c>
      <c r="M1179" s="5">
        <v>12600</v>
      </c>
      <c r="N1179" s="5">
        <v>29400</v>
      </c>
      <c r="O1179" t="s">
        <v>2583</v>
      </c>
      <c r="P1179" s="5">
        <v>2100</v>
      </c>
      <c r="Q1179" t="str">
        <f>IF(Table4[[#This Row],[Current Arrears + Debit]]&lt;=5000,"Less_than_5000","Greater_than_5000")</f>
        <v>Less_than_5000</v>
      </c>
      <c r="R1179" t="str">
        <f>IF(Table4[[#This Row],[Full Balance]]=Table4[[#This Row],[Current Arrears + Debit]],"OC","Active")</f>
        <v>Active</v>
      </c>
    </row>
    <row r="1180" spans="1:18" x14ac:dyDescent="0.3">
      <c r="A1180" t="s">
        <v>7445</v>
      </c>
      <c r="B1180" t="s">
        <v>6288</v>
      </c>
      <c r="C1180" t="s">
        <v>7446</v>
      </c>
      <c r="D1180" t="s">
        <v>7447</v>
      </c>
      <c r="E1180" t="s">
        <v>30</v>
      </c>
      <c r="F1180" t="s">
        <v>3222</v>
      </c>
      <c r="G1180" s="5">
        <v>30000</v>
      </c>
      <c r="H1180" s="5">
        <v>2100</v>
      </c>
      <c r="I1180" s="5">
        <v>42000</v>
      </c>
      <c r="J1180">
        <v>2</v>
      </c>
      <c r="K1180" s="5">
        <v>4200</v>
      </c>
      <c r="L1180" s="5">
        <v>12600</v>
      </c>
      <c r="M1180" s="5">
        <v>8400</v>
      </c>
      <c r="N1180" s="5">
        <v>33600</v>
      </c>
      <c r="O1180" t="s">
        <v>3859</v>
      </c>
      <c r="P1180" s="5">
        <v>2100</v>
      </c>
      <c r="Q1180" t="str">
        <f>IF(Table4[[#This Row],[Current Arrears + Debit]]&lt;=5000,"Less_than_5000","Greater_than_5000")</f>
        <v>Less_than_5000</v>
      </c>
      <c r="R1180" t="str">
        <f>IF(Table4[[#This Row],[Full Balance]]=Table4[[#This Row],[Current Arrears + Debit]],"OC","Active")</f>
        <v>Active</v>
      </c>
    </row>
    <row r="1181" spans="1:18" x14ac:dyDescent="0.3">
      <c r="A1181" t="s">
        <v>7448</v>
      </c>
      <c r="B1181" t="s">
        <v>6891</v>
      </c>
      <c r="C1181" t="s">
        <v>7449</v>
      </c>
      <c r="D1181" t="s">
        <v>7450</v>
      </c>
      <c r="E1181" t="s">
        <v>5</v>
      </c>
      <c r="F1181" t="s">
        <v>7316</v>
      </c>
      <c r="G1181" s="5">
        <v>30000</v>
      </c>
      <c r="H1181" s="5">
        <v>2438</v>
      </c>
      <c r="I1181" s="5">
        <v>39000</v>
      </c>
      <c r="J1181">
        <v>0.87</v>
      </c>
      <c r="K1181" s="5">
        <v>2128</v>
      </c>
      <c r="L1181" s="5">
        <v>14628</v>
      </c>
      <c r="M1181" s="5">
        <v>12500</v>
      </c>
      <c r="N1181" s="5">
        <v>26500</v>
      </c>
      <c r="O1181" t="s">
        <v>2320</v>
      </c>
      <c r="P1181" s="5">
        <v>2500</v>
      </c>
      <c r="Q1181" t="str">
        <f>IF(Table4[[#This Row],[Current Arrears + Debit]]&lt;=5000,"Less_than_5000","Greater_than_5000")</f>
        <v>Less_than_5000</v>
      </c>
      <c r="R1181" t="str">
        <f>IF(Table4[[#This Row],[Full Balance]]=Table4[[#This Row],[Current Arrears + Debit]],"OC","Active")</f>
        <v>Active</v>
      </c>
    </row>
    <row r="1182" spans="1:18" x14ac:dyDescent="0.3">
      <c r="A1182" t="s">
        <v>7451</v>
      </c>
      <c r="B1182" t="s">
        <v>6212</v>
      </c>
      <c r="C1182" t="s">
        <v>7452</v>
      </c>
      <c r="D1182" t="s">
        <v>7453</v>
      </c>
      <c r="E1182" t="s">
        <v>39</v>
      </c>
      <c r="F1182" t="s">
        <v>7316</v>
      </c>
      <c r="G1182" s="5">
        <v>25000</v>
      </c>
      <c r="H1182" s="5">
        <v>1750</v>
      </c>
      <c r="I1182" s="5">
        <v>35000</v>
      </c>
      <c r="J1182">
        <v>0.66</v>
      </c>
      <c r="K1182" s="5">
        <v>1150</v>
      </c>
      <c r="L1182" s="5">
        <v>10500</v>
      </c>
      <c r="M1182" s="5">
        <v>9350</v>
      </c>
      <c r="N1182" s="5">
        <v>25650</v>
      </c>
      <c r="O1182" t="s">
        <v>777</v>
      </c>
      <c r="P1182" s="5">
        <v>4100</v>
      </c>
      <c r="Q1182" t="str">
        <f>IF(Table4[[#This Row],[Current Arrears + Debit]]&lt;=5000,"Less_than_5000","Greater_than_5000")</f>
        <v>Less_than_5000</v>
      </c>
      <c r="R1182" t="str">
        <f>IF(Table4[[#This Row],[Full Balance]]=Table4[[#This Row],[Current Arrears + Debit]],"OC","Active")</f>
        <v>Active</v>
      </c>
    </row>
    <row r="1183" spans="1:18" x14ac:dyDescent="0.3">
      <c r="A1183" t="s">
        <v>7454</v>
      </c>
      <c r="B1183" t="s">
        <v>6783</v>
      </c>
      <c r="C1183" t="s">
        <v>7455</v>
      </c>
      <c r="D1183" t="s">
        <v>7456</v>
      </c>
      <c r="E1183" t="s">
        <v>39</v>
      </c>
      <c r="F1183" t="s">
        <v>7278</v>
      </c>
      <c r="G1183" s="5">
        <v>15000</v>
      </c>
      <c r="H1183" s="5">
        <v>1219</v>
      </c>
      <c r="I1183" s="5">
        <v>19500</v>
      </c>
      <c r="J1183">
        <v>-0.56000000000000005</v>
      </c>
      <c r="K1183">
        <v>-686</v>
      </c>
      <c r="L1183" s="5">
        <v>7314</v>
      </c>
      <c r="M1183" s="5">
        <v>8000</v>
      </c>
      <c r="N1183" s="5">
        <v>11500</v>
      </c>
      <c r="O1183" t="s">
        <v>977</v>
      </c>
      <c r="P1183" s="5">
        <v>1250</v>
      </c>
      <c r="Q1183" t="str">
        <f>IF(Table4[[#This Row],[Current Arrears + Debit]]&lt;=5000,"Less_than_5000","Greater_than_5000")</f>
        <v>Less_than_5000</v>
      </c>
      <c r="R1183" t="str">
        <f>IF(Table4[[#This Row],[Full Balance]]=Table4[[#This Row],[Current Arrears + Debit]],"OC","Active")</f>
        <v>Active</v>
      </c>
    </row>
    <row r="1184" spans="1:18" x14ac:dyDescent="0.3">
      <c r="A1184" t="s">
        <v>7457</v>
      </c>
      <c r="B1184" t="s">
        <v>5508</v>
      </c>
      <c r="C1184" t="s">
        <v>7458</v>
      </c>
      <c r="D1184" t="s">
        <v>7459</v>
      </c>
      <c r="E1184" t="s">
        <v>39</v>
      </c>
      <c r="F1184" t="s">
        <v>7278</v>
      </c>
      <c r="G1184" s="5">
        <v>30000</v>
      </c>
      <c r="H1184" s="5">
        <v>2100</v>
      </c>
      <c r="I1184" s="5">
        <v>42000</v>
      </c>
      <c r="J1184">
        <v>-0.67</v>
      </c>
      <c r="K1184" s="5">
        <v>-1400</v>
      </c>
      <c r="L1184" s="5">
        <v>12600</v>
      </c>
      <c r="M1184" s="5">
        <v>14000</v>
      </c>
      <c r="N1184" s="5">
        <v>28000</v>
      </c>
      <c r="O1184" t="s">
        <v>2583</v>
      </c>
      <c r="P1184" s="5">
        <v>2100</v>
      </c>
      <c r="Q1184" t="str">
        <f>IF(Table4[[#This Row],[Current Arrears + Debit]]&lt;=5000,"Less_than_5000","Greater_than_5000")</f>
        <v>Less_than_5000</v>
      </c>
      <c r="R1184" t="str">
        <f>IF(Table4[[#This Row],[Full Balance]]=Table4[[#This Row],[Current Arrears + Debit]],"OC","Active")</f>
        <v>Active</v>
      </c>
    </row>
    <row r="1185" spans="1:18" x14ac:dyDescent="0.3">
      <c r="A1185" t="s">
        <v>7460</v>
      </c>
      <c r="B1185" t="s">
        <v>6212</v>
      </c>
      <c r="C1185" t="s">
        <v>7461</v>
      </c>
      <c r="D1185" t="s">
        <v>7462</v>
      </c>
      <c r="E1185" t="s">
        <v>39</v>
      </c>
      <c r="F1185" t="s">
        <v>7316</v>
      </c>
      <c r="G1185" s="5">
        <v>30000</v>
      </c>
      <c r="H1185" s="5">
        <v>2100</v>
      </c>
      <c r="I1185" s="5">
        <v>42000</v>
      </c>
      <c r="J1185">
        <v>1</v>
      </c>
      <c r="K1185" s="5">
        <v>2100</v>
      </c>
      <c r="L1185" s="5">
        <v>12600</v>
      </c>
      <c r="M1185" s="5">
        <v>10500</v>
      </c>
      <c r="N1185" s="5">
        <v>31500</v>
      </c>
      <c r="O1185" t="s">
        <v>839</v>
      </c>
      <c r="P1185">
        <v>700</v>
      </c>
      <c r="Q1185" t="str">
        <f>IF(Table4[[#This Row],[Current Arrears + Debit]]&lt;=5000,"Less_than_5000","Greater_than_5000")</f>
        <v>Less_than_5000</v>
      </c>
      <c r="R1185" t="str">
        <f>IF(Table4[[#This Row],[Full Balance]]=Table4[[#This Row],[Current Arrears + Debit]],"OC","Active")</f>
        <v>Active</v>
      </c>
    </row>
    <row r="1186" spans="1:18" x14ac:dyDescent="0.3">
      <c r="A1186" t="s">
        <v>7463</v>
      </c>
      <c r="B1186" t="s">
        <v>7464</v>
      </c>
      <c r="C1186" t="s">
        <v>7465</v>
      </c>
      <c r="D1186" t="s">
        <v>7466</v>
      </c>
      <c r="E1186" t="s">
        <v>21</v>
      </c>
      <c r="F1186" t="s">
        <v>7316</v>
      </c>
      <c r="G1186" s="5">
        <v>25000</v>
      </c>
      <c r="H1186" s="5">
        <v>1750</v>
      </c>
      <c r="I1186" s="5">
        <v>35000</v>
      </c>
      <c r="J1186">
        <v>0</v>
      </c>
      <c r="K1186">
        <v>0</v>
      </c>
      <c r="L1186" s="5">
        <v>10500</v>
      </c>
      <c r="M1186" s="5">
        <v>10500</v>
      </c>
      <c r="N1186" s="5">
        <v>24500</v>
      </c>
      <c r="O1186" t="s">
        <v>977</v>
      </c>
      <c r="P1186" s="5">
        <v>1750</v>
      </c>
      <c r="Q1186" t="str">
        <f>IF(Table4[[#This Row],[Current Arrears + Debit]]&lt;=5000,"Less_than_5000","Greater_than_5000")</f>
        <v>Less_than_5000</v>
      </c>
      <c r="R1186" t="str">
        <f>IF(Table4[[#This Row],[Full Balance]]=Table4[[#This Row],[Current Arrears + Debit]],"OC","Active")</f>
        <v>Active</v>
      </c>
    </row>
    <row r="1187" spans="1:18" x14ac:dyDescent="0.3">
      <c r="A1187" t="s">
        <v>7467</v>
      </c>
      <c r="B1187" t="s">
        <v>7464</v>
      </c>
      <c r="C1187" t="s">
        <v>7468</v>
      </c>
      <c r="D1187" t="s">
        <v>5155</v>
      </c>
      <c r="E1187" t="s">
        <v>21</v>
      </c>
      <c r="F1187" t="s">
        <v>7316</v>
      </c>
      <c r="G1187" s="5">
        <v>25000</v>
      </c>
      <c r="H1187" s="5">
        <v>1750</v>
      </c>
      <c r="I1187" s="5">
        <v>35000</v>
      </c>
      <c r="J1187">
        <v>0</v>
      </c>
      <c r="K1187">
        <v>0</v>
      </c>
      <c r="L1187" s="5">
        <v>10500</v>
      </c>
      <c r="M1187" s="5">
        <v>10500</v>
      </c>
      <c r="N1187" s="5">
        <v>24500</v>
      </c>
      <c r="O1187" t="s">
        <v>2583</v>
      </c>
      <c r="P1187" s="5">
        <v>1750</v>
      </c>
      <c r="Q1187" t="str">
        <f>IF(Table4[[#This Row],[Current Arrears + Debit]]&lt;=5000,"Less_than_5000","Greater_than_5000")</f>
        <v>Less_than_5000</v>
      </c>
      <c r="R1187" t="str">
        <f>IF(Table4[[#This Row],[Full Balance]]=Table4[[#This Row],[Current Arrears + Debit]],"OC","Active")</f>
        <v>Active</v>
      </c>
    </row>
    <row r="1188" spans="1:18" x14ac:dyDescent="0.3">
      <c r="A1188" t="s">
        <v>7469</v>
      </c>
      <c r="B1188" t="s">
        <v>4766</v>
      </c>
      <c r="C1188" t="s">
        <v>7470</v>
      </c>
      <c r="D1188" t="s">
        <v>7471</v>
      </c>
      <c r="E1188" t="s">
        <v>20</v>
      </c>
      <c r="F1188" t="s">
        <v>7316</v>
      </c>
      <c r="G1188" s="5">
        <v>25000</v>
      </c>
      <c r="H1188" s="5">
        <v>1750</v>
      </c>
      <c r="I1188" s="5">
        <v>35000</v>
      </c>
      <c r="J1188">
        <v>1.86</v>
      </c>
      <c r="K1188" s="5">
        <v>3250</v>
      </c>
      <c r="L1188" s="5">
        <v>10500</v>
      </c>
      <c r="M1188" s="5">
        <v>7250</v>
      </c>
      <c r="N1188" s="5">
        <v>27750</v>
      </c>
      <c r="O1188" t="s">
        <v>4784</v>
      </c>
      <c r="P1188" s="5">
        <v>2000</v>
      </c>
      <c r="Q1188" t="str">
        <f>IF(Table4[[#This Row],[Current Arrears + Debit]]&lt;=5000,"Less_than_5000","Greater_than_5000")</f>
        <v>Less_than_5000</v>
      </c>
      <c r="R1188" t="str">
        <f>IF(Table4[[#This Row],[Full Balance]]=Table4[[#This Row],[Current Arrears + Debit]],"OC","Active")</f>
        <v>Active</v>
      </c>
    </row>
    <row r="1189" spans="1:18" x14ac:dyDescent="0.3">
      <c r="A1189" t="s">
        <v>7472</v>
      </c>
      <c r="B1189" t="s">
        <v>7473</v>
      </c>
      <c r="C1189" t="s">
        <v>7474</v>
      </c>
      <c r="D1189" t="s">
        <v>7475</v>
      </c>
      <c r="E1189" t="s">
        <v>41</v>
      </c>
      <c r="F1189" t="s">
        <v>4358</v>
      </c>
      <c r="G1189" s="5">
        <v>25000</v>
      </c>
      <c r="H1189" s="5">
        <v>1750</v>
      </c>
      <c r="I1189" s="5">
        <v>35000</v>
      </c>
      <c r="J1189">
        <v>-0.43</v>
      </c>
      <c r="K1189">
        <v>-750</v>
      </c>
      <c r="L1189" s="5">
        <v>8750</v>
      </c>
      <c r="M1189" s="5">
        <v>9500</v>
      </c>
      <c r="N1189" s="5">
        <v>25500</v>
      </c>
      <c r="O1189" t="s">
        <v>866</v>
      </c>
      <c r="P1189" s="5">
        <v>1750</v>
      </c>
      <c r="Q1189" t="str">
        <f>IF(Table4[[#This Row],[Current Arrears + Debit]]&lt;=5000,"Less_than_5000","Greater_than_5000")</f>
        <v>Less_than_5000</v>
      </c>
      <c r="R1189" t="str">
        <f>IF(Table4[[#This Row],[Full Balance]]=Table4[[#This Row],[Current Arrears + Debit]],"OC","Active")</f>
        <v>Active</v>
      </c>
    </row>
    <row r="1190" spans="1:18" x14ac:dyDescent="0.3">
      <c r="A1190" t="s">
        <v>7476</v>
      </c>
      <c r="B1190" t="s">
        <v>7473</v>
      </c>
      <c r="C1190" t="s">
        <v>7477</v>
      </c>
      <c r="D1190" t="s">
        <v>7478</v>
      </c>
      <c r="E1190" t="s">
        <v>41</v>
      </c>
      <c r="F1190" t="s">
        <v>4358</v>
      </c>
      <c r="G1190" s="5">
        <v>25000</v>
      </c>
      <c r="H1190" s="5">
        <v>1750</v>
      </c>
      <c r="I1190" s="5">
        <v>35000</v>
      </c>
      <c r="J1190">
        <v>-0.14000000000000001</v>
      </c>
      <c r="K1190">
        <v>-250</v>
      </c>
      <c r="L1190" s="5">
        <v>8750</v>
      </c>
      <c r="M1190" s="5">
        <v>9000</v>
      </c>
      <c r="N1190" s="5">
        <v>26000</v>
      </c>
      <c r="O1190" t="s">
        <v>866</v>
      </c>
      <c r="P1190" s="5">
        <v>1750</v>
      </c>
      <c r="Q1190" t="str">
        <f>IF(Table4[[#This Row],[Current Arrears + Debit]]&lt;=5000,"Less_than_5000","Greater_than_5000")</f>
        <v>Less_than_5000</v>
      </c>
      <c r="R1190" t="str">
        <f>IF(Table4[[#This Row],[Full Balance]]=Table4[[#This Row],[Current Arrears + Debit]],"OC","Active")</f>
        <v>Active</v>
      </c>
    </row>
    <row r="1191" spans="1:18" x14ac:dyDescent="0.3">
      <c r="A1191" t="s">
        <v>7479</v>
      </c>
      <c r="B1191" t="s">
        <v>7473</v>
      </c>
      <c r="C1191" t="s">
        <v>7480</v>
      </c>
      <c r="D1191" t="s">
        <v>7481</v>
      </c>
      <c r="E1191" t="s">
        <v>41</v>
      </c>
      <c r="F1191" t="s">
        <v>4358</v>
      </c>
      <c r="G1191" s="5">
        <v>25000</v>
      </c>
      <c r="H1191" s="5">
        <v>1750</v>
      </c>
      <c r="I1191" s="5">
        <v>35000</v>
      </c>
      <c r="J1191">
        <v>-0.14000000000000001</v>
      </c>
      <c r="K1191">
        <v>-250</v>
      </c>
      <c r="L1191" s="5">
        <v>8750</v>
      </c>
      <c r="M1191" s="5">
        <v>9000</v>
      </c>
      <c r="N1191" s="5">
        <v>26000</v>
      </c>
      <c r="O1191" t="s">
        <v>866</v>
      </c>
      <c r="P1191" s="5">
        <v>1750</v>
      </c>
      <c r="Q1191" t="str">
        <f>IF(Table4[[#This Row],[Current Arrears + Debit]]&lt;=5000,"Less_than_5000","Greater_than_5000")</f>
        <v>Less_than_5000</v>
      </c>
      <c r="R1191" t="str">
        <f>IF(Table4[[#This Row],[Full Balance]]=Table4[[#This Row],[Current Arrears + Debit]],"OC","Active")</f>
        <v>Active</v>
      </c>
    </row>
    <row r="1192" spans="1:18" x14ac:dyDescent="0.3">
      <c r="A1192" t="s">
        <v>7482</v>
      </c>
      <c r="B1192" t="s">
        <v>7473</v>
      </c>
      <c r="C1192" t="s">
        <v>7483</v>
      </c>
      <c r="D1192" t="s">
        <v>7484</v>
      </c>
      <c r="E1192" t="s">
        <v>41</v>
      </c>
      <c r="F1192" t="s">
        <v>4358</v>
      </c>
      <c r="G1192" s="5">
        <v>25000</v>
      </c>
      <c r="H1192" s="5">
        <v>1750</v>
      </c>
      <c r="I1192" s="5">
        <v>35000</v>
      </c>
      <c r="J1192">
        <v>-0.43</v>
      </c>
      <c r="K1192">
        <v>-750</v>
      </c>
      <c r="L1192" s="5">
        <v>8750</v>
      </c>
      <c r="M1192" s="5">
        <v>9500</v>
      </c>
      <c r="N1192" s="5">
        <v>25500</v>
      </c>
      <c r="O1192" t="s">
        <v>866</v>
      </c>
      <c r="P1192" s="5">
        <v>1750</v>
      </c>
      <c r="Q1192" t="str">
        <f>IF(Table4[[#This Row],[Current Arrears + Debit]]&lt;=5000,"Less_than_5000","Greater_than_5000")</f>
        <v>Less_than_5000</v>
      </c>
      <c r="R1192" t="str">
        <f>IF(Table4[[#This Row],[Full Balance]]=Table4[[#This Row],[Current Arrears + Debit]],"OC","Active")</f>
        <v>Active</v>
      </c>
    </row>
    <row r="1193" spans="1:18" x14ac:dyDescent="0.3">
      <c r="A1193" t="s">
        <v>7485</v>
      </c>
      <c r="B1193" t="s">
        <v>7473</v>
      </c>
      <c r="C1193" t="s">
        <v>7486</v>
      </c>
      <c r="D1193" t="s">
        <v>7487</v>
      </c>
      <c r="E1193" t="s">
        <v>41</v>
      </c>
      <c r="F1193" t="s">
        <v>4358</v>
      </c>
      <c r="G1193" s="5">
        <v>25000</v>
      </c>
      <c r="H1193" s="5">
        <v>1750</v>
      </c>
      <c r="I1193" s="5">
        <v>35000</v>
      </c>
      <c r="J1193">
        <v>-0.14000000000000001</v>
      </c>
      <c r="K1193">
        <v>-250</v>
      </c>
      <c r="L1193" s="5">
        <v>8750</v>
      </c>
      <c r="M1193" s="5">
        <v>9000</v>
      </c>
      <c r="N1193" s="5">
        <v>26000</v>
      </c>
      <c r="O1193" t="s">
        <v>866</v>
      </c>
      <c r="P1193" s="5">
        <v>1750</v>
      </c>
      <c r="Q1193" t="str">
        <f>IF(Table4[[#This Row],[Current Arrears + Debit]]&lt;=5000,"Less_than_5000","Greater_than_5000")</f>
        <v>Less_than_5000</v>
      </c>
      <c r="R1193" t="str">
        <f>IF(Table4[[#This Row],[Full Balance]]=Table4[[#This Row],[Current Arrears + Debit]],"OC","Active")</f>
        <v>Active</v>
      </c>
    </row>
    <row r="1194" spans="1:18" x14ac:dyDescent="0.3">
      <c r="A1194" t="s">
        <v>7488</v>
      </c>
      <c r="B1194" t="s">
        <v>6212</v>
      </c>
      <c r="C1194" t="s">
        <v>7489</v>
      </c>
      <c r="D1194" t="s">
        <v>7490</v>
      </c>
      <c r="E1194" t="s">
        <v>39</v>
      </c>
      <c r="F1194" t="s">
        <v>7316</v>
      </c>
      <c r="G1194" s="5">
        <v>40000</v>
      </c>
      <c r="H1194" s="5">
        <v>3250</v>
      </c>
      <c r="I1194" s="5">
        <v>52000</v>
      </c>
      <c r="J1194">
        <v>0</v>
      </c>
      <c r="K1194">
        <v>0</v>
      </c>
      <c r="L1194" s="5">
        <v>19500</v>
      </c>
      <c r="M1194" s="5">
        <v>19500</v>
      </c>
      <c r="N1194" s="5">
        <v>32500</v>
      </c>
      <c r="O1194" t="s">
        <v>283</v>
      </c>
      <c r="P1194" s="5">
        <v>3250</v>
      </c>
      <c r="Q1194" t="str">
        <f>IF(Table4[[#This Row],[Current Arrears + Debit]]&lt;=5000,"Less_than_5000","Greater_than_5000")</f>
        <v>Less_than_5000</v>
      </c>
      <c r="R1194" t="str">
        <f>IF(Table4[[#This Row],[Full Balance]]=Table4[[#This Row],[Current Arrears + Debit]],"OC","Active")</f>
        <v>Active</v>
      </c>
    </row>
    <row r="1195" spans="1:18" x14ac:dyDescent="0.3">
      <c r="A1195" t="s">
        <v>7491</v>
      </c>
      <c r="B1195" t="s">
        <v>7492</v>
      </c>
      <c r="C1195" t="s">
        <v>7493</v>
      </c>
      <c r="D1195" t="s">
        <v>7494</v>
      </c>
      <c r="E1195" t="s">
        <v>5</v>
      </c>
      <c r="F1195" t="s">
        <v>4358</v>
      </c>
      <c r="G1195" s="5">
        <v>40000</v>
      </c>
      <c r="H1195" s="5">
        <v>2800</v>
      </c>
      <c r="I1195" s="5">
        <v>56000</v>
      </c>
      <c r="J1195">
        <v>-1.29</v>
      </c>
      <c r="K1195" s="5">
        <v>-3600</v>
      </c>
      <c r="L1195" s="5">
        <v>14000</v>
      </c>
      <c r="M1195" s="5">
        <v>17600</v>
      </c>
      <c r="N1195" s="5">
        <v>38400</v>
      </c>
      <c r="O1195" t="s">
        <v>977</v>
      </c>
      <c r="P1195" s="5">
        <v>2800</v>
      </c>
      <c r="Q1195" t="str">
        <f>IF(Table4[[#This Row],[Current Arrears + Debit]]&lt;=5000,"Less_than_5000","Greater_than_5000")</f>
        <v>Less_than_5000</v>
      </c>
      <c r="R1195" t="str">
        <f>IF(Table4[[#This Row],[Full Balance]]=Table4[[#This Row],[Current Arrears + Debit]],"OC","Active")</f>
        <v>Active</v>
      </c>
    </row>
    <row r="1196" spans="1:18" x14ac:dyDescent="0.3">
      <c r="A1196" t="s">
        <v>7495</v>
      </c>
      <c r="B1196" t="s">
        <v>6075</v>
      </c>
      <c r="C1196" t="s">
        <v>7496</v>
      </c>
      <c r="D1196" t="s">
        <v>7497</v>
      </c>
      <c r="E1196" t="s">
        <v>29</v>
      </c>
      <c r="F1196" t="s">
        <v>4358</v>
      </c>
      <c r="G1196" s="5">
        <v>40000</v>
      </c>
      <c r="H1196" s="5">
        <v>2467</v>
      </c>
      <c r="I1196" s="5">
        <v>59200</v>
      </c>
      <c r="J1196">
        <v>-0.03</v>
      </c>
      <c r="K1196">
        <v>-65</v>
      </c>
      <c r="L1196" s="5">
        <v>12335</v>
      </c>
      <c r="M1196" s="5">
        <v>12400</v>
      </c>
      <c r="N1196" s="5">
        <v>46800</v>
      </c>
      <c r="O1196" t="s">
        <v>2583</v>
      </c>
      <c r="P1196" s="5">
        <v>2500</v>
      </c>
      <c r="Q1196" t="str">
        <f>IF(Table4[[#This Row],[Current Arrears + Debit]]&lt;=5000,"Less_than_5000","Greater_than_5000")</f>
        <v>Less_than_5000</v>
      </c>
      <c r="R1196" t="str">
        <f>IF(Table4[[#This Row],[Full Balance]]=Table4[[#This Row],[Current Arrears + Debit]],"OC","Active")</f>
        <v>Active</v>
      </c>
    </row>
    <row r="1197" spans="1:18" x14ac:dyDescent="0.3">
      <c r="A1197" t="s">
        <v>7498</v>
      </c>
      <c r="B1197" t="s">
        <v>6075</v>
      </c>
      <c r="C1197" t="s">
        <v>7499</v>
      </c>
      <c r="D1197" t="s">
        <v>7500</v>
      </c>
      <c r="E1197" t="s">
        <v>29</v>
      </c>
      <c r="F1197" t="s">
        <v>4358</v>
      </c>
      <c r="G1197" s="5">
        <v>40000</v>
      </c>
      <c r="H1197" s="5">
        <v>2467</v>
      </c>
      <c r="I1197" s="5">
        <v>59200</v>
      </c>
      <c r="J1197">
        <v>-7.0000000000000007E-2</v>
      </c>
      <c r="K1197">
        <v>-172</v>
      </c>
      <c r="L1197" s="5">
        <v>12335</v>
      </c>
      <c r="M1197" s="5">
        <v>12507</v>
      </c>
      <c r="N1197" s="5">
        <v>46693</v>
      </c>
      <c r="O1197" t="s">
        <v>1142</v>
      </c>
      <c r="P1197" s="5">
        <v>2500</v>
      </c>
      <c r="Q1197" t="str">
        <f>IF(Table4[[#This Row],[Current Arrears + Debit]]&lt;=5000,"Less_than_5000","Greater_than_5000")</f>
        <v>Less_than_5000</v>
      </c>
      <c r="R1197" t="str">
        <f>IF(Table4[[#This Row],[Full Balance]]=Table4[[#This Row],[Current Arrears + Debit]],"OC","Active")</f>
        <v>Active</v>
      </c>
    </row>
    <row r="1198" spans="1:18" x14ac:dyDescent="0.3">
      <c r="A1198" t="s">
        <v>7501</v>
      </c>
      <c r="B1198" t="s">
        <v>6075</v>
      </c>
      <c r="C1198" t="s">
        <v>7502</v>
      </c>
      <c r="D1198" t="s">
        <v>7503</v>
      </c>
      <c r="E1198" t="s">
        <v>29</v>
      </c>
      <c r="F1198" t="s">
        <v>4358</v>
      </c>
      <c r="G1198" s="5">
        <v>40000</v>
      </c>
      <c r="H1198" s="5">
        <v>2467</v>
      </c>
      <c r="I1198" s="5">
        <v>59200</v>
      </c>
      <c r="J1198">
        <v>-7.0000000000000007E-2</v>
      </c>
      <c r="K1198">
        <v>-165</v>
      </c>
      <c r="L1198" s="5">
        <v>12335</v>
      </c>
      <c r="M1198" s="5">
        <v>12500</v>
      </c>
      <c r="N1198" s="5">
        <v>46700</v>
      </c>
      <c r="O1198" t="s">
        <v>1142</v>
      </c>
      <c r="P1198" s="5">
        <v>2500</v>
      </c>
      <c r="Q1198" t="str">
        <f>IF(Table4[[#This Row],[Current Arrears + Debit]]&lt;=5000,"Less_than_5000","Greater_than_5000")</f>
        <v>Less_than_5000</v>
      </c>
      <c r="R1198" t="str">
        <f>IF(Table4[[#This Row],[Full Balance]]=Table4[[#This Row],[Current Arrears + Debit]],"OC","Active")</f>
        <v>Active</v>
      </c>
    </row>
    <row r="1199" spans="1:18" x14ac:dyDescent="0.3">
      <c r="A1199" t="s">
        <v>7504</v>
      </c>
      <c r="B1199" t="s">
        <v>6544</v>
      </c>
      <c r="C1199" t="s">
        <v>7505</v>
      </c>
      <c r="D1199" t="s">
        <v>7506</v>
      </c>
      <c r="E1199" t="s">
        <v>10</v>
      </c>
      <c r="F1199" t="s">
        <v>7316</v>
      </c>
      <c r="G1199" s="5">
        <v>30000</v>
      </c>
      <c r="H1199" s="5">
        <v>2100</v>
      </c>
      <c r="I1199" s="5">
        <v>42000</v>
      </c>
      <c r="J1199">
        <v>0</v>
      </c>
      <c r="K1199">
        <v>0</v>
      </c>
      <c r="L1199" s="5">
        <v>12600</v>
      </c>
      <c r="M1199" s="5">
        <v>12600</v>
      </c>
      <c r="N1199" s="5">
        <v>29400</v>
      </c>
      <c r="O1199" t="s">
        <v>2583</v>
      </c>
      <c r="P1199" s="5">
        <v>2100</v>
      </c>
      <c r="Q1199" t="str">
        <f>IF(Table4[[#This Row],[Current Arrears + Debit]]&lt;=5000,"Less_than_5000","Greater_than_5000")</f>
        <v>Less_than_5000</v>
      </c>
      <c r="R1199" t="str">
        <f>IF(Table4[[#This Row],[Full Balance]]=Table4[[#This Row],[Current Arrears + Debit]],"OC","Active")</f>
        <v>Active</v>
      </c>
    </row>
    <row r="1200" spans="1:18" x14ac:dyDescent="0.3">
      <c r="A1200" t="s">
        <v>7507</v>
      </c>
      <c r="B1200" t="s">
        <v>6544</v>
      </c>
      <c r="C1200" t="s">
        <v>7508</v>
      </c>
      <c r="D1200" t="s">
        <v>7509</v>
      </c>
      <c r="E1200" t="s">
        <v>10</v>
      </c>
      <c r="F1200" t="s">
        <v>7316</v>
      </c>
      <c r="G1200" s="5">
        <v>30000</v>
      </c>
      <c r="H1200" s="5">
        <v>2100</v>
      </c>
      <c r="I1200" s="5">
        <v>42000</v>
      </c>
      <c r="J1200">
        <v>0</v>
      </c>
      <c r="K1200">
        <v>0</v>
      </c>
      <c r="L1200" s="5">
        <v>12600</v>
      </c>
      <c r="M1200" s="5">
        <v>12600</v>
      </c>
      <c r="N1200" s="5">
        <v>29400</v>
      </c>
      <c r="O1200" t="s">
        <v>2583</v>
      </c>
      <c r="P1200" s="5">
        <v>2100</v>
      </c>
      <c r="Q1200" t="str">
        <f>IF(Table4[[#This Row],[Current Arrears + Debit]]&lt;=5000,"Less_than_5000","Greater_than_5000")</f>
        <v>Less_than_5000</v>
      </c>
      <c r="R1200" t="str">
        <f>IF(Table4[[#This Row],[Full Balance]]=Table4[[#This Row],[Current Arrears + Debit]],"OC","Active")</f>
        <v>Active</v>
      </c>
    </row>
    <row r="1201" spans="1:18" x14ac:dyDescent="0.3">
      <c r="A1201" t="s">
        <v>7510</v>
      </c>
      <c r="B1201" t="s">
        <v>6342</v>
      </c>
      <c r="C1201" t="s">
        <v>7511</v>
      </c>
      <c r="D1201" t="s">
        <v>7512</v>
      </c>
      <c r="E1201" t="s">
        <v>39</v>
      </c>
      <c r="F1201" t="s">
        <v>7316</v>
      </c>
      <c r="G1201" s="5">
        <v>40000</v>
      </c>
      <c r="H1201" s="5">
        <v>3250</v>
      </c>
      <c r="I1201" s="5">
        <v>52000</v>
      </c>
      <c r="J1201">
        <v>-0.17</v>
      </c>
      <c r="K1201">
        <v>-550</v>
      </c>
      <c r="L1201" s="5">
        <v>19500</v>
      </c>
      <c r="M1201" s="5">
        <v>20050</v>
      </c>
      <c r="N1201" s="5">
        <v>31950</v>
      </c>
      <c r="O1201" t="s">
        <v>977</v>
      </c>
      <c r="P1201" s="5">
        <v>3250</v>
      </c>
      <c r="Q1201" t="str">
        <f>IF(Table4[[#This Row],[Current Arrears + Debit]]&lt;=5000,"Less_than_5000","Greater_than_5000")</f>
        <v>Less_than_5000</v>
      </c>
      <c r="R1201" t="str">
        <f>IF(Table4[[#This Row],[Full Balance]]=Table4[[#This Row],[Current Arrears + Debit]],"OC","Active")</f>
        <v>Active</v>
      </c>
    </row>
    <row r="1202" spans="1:18" x14ac:dyDescent="0.3">
      <c r="A1202" t="s">
        <v>7513</v>
      </c>
      <c r="B1202" t="s">
        <v>5756</v>
      </c>
      <c r="C1202" t="s">
        <v>7514</v>
      </c>
      <c r="D1202" t="s">
        <v>7515</v>
      </c>
      <c r="E1202" t="s">
        <v>24</v>
      </c>
      <c r="F1202" t="s">
        <v>7316</v>
      </c>
      <c r="G1202" s="5">
        <v>40000</v>
      </c>
      <c r="H1202" s="5">
        <v>3250</v>
      </c>
      <c r="I1202" s="5">
        <v>52000</v>
      </c>
      <c r="J1202">
        <v>-0.02</v>
      </c>
      <c r="K1202">
        <v>-50</v>
      </c>
      <c r="L1202" s="5">
        <v>19500</v>
      </c>
      <c r="M1202" s="5">
        <v>19550</v>
      </c>
      <c r="N1202" s="5">
        <v>32450</v>
      </c>
      <c r="O1202" t="s">
        <v>1142</v>
      </c>
      <c r="P1202" s="5">
        <v>2250</v>
      </c>
      <c r="Q1202" t="str">
        <f>IF(Table4[[#This Row],[Current Arrears + Debit]]&lt;=5000,"Less_than_5000","Greater_than_5000")</f>
        <v>Less_than_5000</v>
      </c>
      <c r="R1202" t="str">
        <f>IF(Table4[[#This Row],[Full Balance]]=Table4[[#This Row],[Current Arrears + Debit]],"OC","Active")</f>
        <v>Active</v>
      </c>
    </row>
    <row r="1203" spans="1:18" x14ac:dyDescent="0.3">
      <c r="A1203" t="s">
        <v>7516</v>
      </c>
      <c r="B1203" t="s">
        <v>5756</v>
      </c>
      <c r="C1203" t="s">
        <v>7517</v>
      </c>
      <c r="D1203" t="s">
        <v>7518</v>
      </c>
      <c r="E1203" t="s">
        <v>24</v>
      </c>
      <c r="F1203" t="s">
        <v>7316</v>
      </c>
      <c r="G1203" s="5">
        <v>30000</v>
      </c>
      <c r="H1203" s="5">
        <v>2100</v>
      </c>
      <c r="I1203" s="5">
        <v>42000</v>
      </c>
      <c r="J1203">
        <v>0</v>
      </c>
      <c r="K1203">
        <v>0</v>
      </c>
      <c r="L1203" s="5">
        <v>12600</v>
      </c>
      <c r="M1203" s="5">
        <v>12600</v>
      </c>
      <c r="N1203" s="5">
        <v>29400</v>
      </c>
      <c r="O1203" t="s">
        <v>866</v>
      </c>
      <c r="P1203" s="5">
        <v>2100</v>
      </c>
      <c r="Q1203" t="str">
        <f>IF(Table4[[#This Row],[Current Arrears + Debit]]&lt;=5000,"Less_than_5000","Greater_than_5000")</f>
        <v>Less_than_5000</v>
      </c>
      <c r="R1203" t="str">
        <f>IF(Table4[[#This Row],[Full Balance]]=Table4[[#This Row],[Current Arrears + Debit]],"OC","Active")</f>
        <v>Active</v>
      </c>
    </row>
    <row r="1204" spans="1:18" x14ac:dyDescent="0.3">
      <c r="A1204" t="s">
        <v>7519</v>
      </c>
      <c r="B1204" t="s">
        <v>3960</v>
      </c>
      <c r="C1204" t="s">
        <v>7520</v>
      </c>
      <c r="D1204" t="s">
        <v>7521</v>
      </c>
      <c r="E1204" t="s">
        <v>21</v>
      </c>
      <c r="F1204" t="s">
        <v>7316</v>
      </c>
      <c r="G1204" s="5">
        <v>25000</v>
      </c>
      <c r="H1204" s="5">
        <v>1750</v>
      </c>
      <c r="I1204" s="5">
        <v>35000</v>
      </c>
      <c r="J1204">
        <v>-0.03</v>
      </c>
      <c r="K1204">
        <v>-50</v>
      </c>
      <c r="L1204" s="5">
        <v>10500</v>
      </c>
      <c r="M1204" s="5">
        <v>10550</v>
      </c>
      <c r="N1204" s="5">
        <v>24450</v>
      </c>
      <c r="O1204" t="s">
        <v>283</v>
      </c>
      <c r="P1204" s="5">
        <v>1250</v>
      </c>
      <c r="Q1204" t="str">
        <f>IF(Table4[[#This Row],[Current Arrears + Debit]]&lt;=5000,"Less_than_5000","Greater_than_5000")</f>
        <v>Less_than_5000</v>
      </c>
      <c r="R1204" t="str">
        <f>IF(Table4[[#This Row],[Full Balance]]=Table4[[#This Row],[Current Arrears + Debit]],"OC","Active")</f>
        <v>Active</v>
      </c>
    </row>
    <row r="1205" spans="1:18" x14ac:dyDescent="0.3">
      <c r="A1205" t="s">
        <v>7522</v>
      </c>
      <c r="B1205" t="s">
        <v>1604</v>
      </c>
      <c r="C1205" t="s">
        <v>7523</v>
      </c>
      <c r="D1205" t="s">
        <v>7524</v>
      </c>
      <c r="E1205" t="s">
        <v>39</v>
      </c>
      <c r="F1205" t="s">
        <v>7316</v>
      </c>
      <c r="G1205" s="5">
        <v>20000</v>
      </c>
      <c r="H1205" s="5">
        <v>1625</v>
      </c>
      <c r="I1205" s="5">
        <v>26000</v>
      </c>
      <c r="J1205">
        <v>-1.08</v>
      </c>
      <c r="K1205" s="5">
        <v>-1750</v>
      </c>
      <c r="L1205" s="5">
        <v>9750</v>
      </c>
      <c r="M1205" s="5">
        <v>11500</v>
      </c>
      <c r="N1205" s="5">
        <v>14500</v>
      </c>
      <c r="O1205" t="s">
        <v>2583</v>
      </c>
      <c r="P1205" s="5">
        <v>1650</v>
      </c>
      <c r="Q1205" t="str">
        <f>IF(Table4[[#This Row],[Current Arrears + Debit]]&lt;=5000,"Less_than_5000","Greater_than_5000")</f>
        <v>Less_than_5000</v>
      </c>
      <c r="R1205" t="str">
        <f>IF(Table4[[#This Row],[Full Balance]]=Table4[[#This Row],[Current Arrears + Debit]],"OC","Active")</f>
        <v>Active</v>
      </c>
    </row>
    <row r="1206" spans="1:18" x14ac:dyDescent="0.3">
      <c r="A1206" t="s">
        <v>7525</v>
      </c>
      <c r="B1206" t="s">
        <v>6212</v>
      </c>
      <c r="C1206" t="s">
        <v>7526</v>
      </c>
      <c r="D1206" t="s">
        <v>7527</v>
      </c>
      <c r="E1206" t="s">
        <v>39</v>
      </c>
      <c r="F1206" t="s">
        <v>7316</v>
      </c>
      <c r="G1206" s="5">
        <v>30000</v>
      </c>
      <c r="H1206" s="5">
        <v>2100</v>
      </c>
      <c r="I1206" s="5">
        <v>42000</v>
      </c>
      <c r="J1206">
        <v>0</v>
      </c>
      <c r="K1206">
        <v>0</v>
      </c>
      <c r="L1206" s="5">
        <v>12600</v>
      </c>
      <c r="M1206" s="5">
        <v>12600</v>
      </c>
      <c r="N1206" s="5">
        <v>29400</v>
      </c>
      <c r="O1206" t="s">
        <v>2583</v>
      </c>
      <c r="P1206" s="5">
        <v>2100</v>
      </c>
      <c r="Q1206" t="str">
        <f>IF(Table4[[#This Row],[Current Arrears + Debit]]&lt;=5000,"Less_than_5000","Greater_than_5000")</f>
        <v>Less_than_5000</v>
      </c>
      <c r="R1206" t="str">
        <f>IF(Table4[[#This Row],[Full Balance]]=Table4[[#This Row],[Current Arrears + Debit]],"OC","Active")</f>
        <v>Active</v>
      </c>
    </row>
    <row r="1207" spans="1:18" x14ac:dyDescent="0.3">
      <c r="A1207" t="s">
        <v>7528</v>
      </c>
      <c r="B1207" t="s">
        <v>5898</v>
      </c>
      <c r="C1207" t="s">
        <v>7529</v>
      </c>
      <c r="D1207" t="s">
        <v>7530</v>
      </c>
      <c r="E1207" t="s">
        <v>21</v>
      </c>
      <c r="F1207" t="s">
        <v>7316</v>
      </c>
      <c r="G1207" s="5">
        <v>25000</v>
      </c>
      <c r="H1207" s="5">
        <v>1750</v>
      </c>
      <c r="I1207" s="5">
        <v>35000</v>
      </c>
      <c r="J1207">
        <v>-0.03</v>
      </c>
      <c r="K1207">
        <v>-50</v>
      </c>
      <c r="L1207" s="5">
        <v>10500</v>
      </c>
      <c r="M1207" s="5">
        <v>10550</v>
      </c>
      <c r="N1207" s="5">
        <v>24450</v>
      </c>
      <c r="O1207" t="s">
        <v>2583</v>
      </c>
      <c r="P1207" s="5">
        <v>1750</v>
      </c>
      <c r="Q1207" t="str">
        <f>IF(Table4[[#This Row],[Current Arrears + Debit]]&lt;=5000,"Less_than_5000","Greater_than_5000")</f>
        <v>Less_than_5000</v>
      </c>
      <c r="R1207" t="str">
        <f>IF(Table4[[#This Row],[Full Balance]]=Table4[[#This Row],[Current Arrears + Debit]],"OC","Active")</f>
        <v>Active</v>
      </c>
    </row>
    <row r="1208" spans="1:18" x14ac:dyDescent="0.3">
      <c r="A1208" t="s">
        <v>7531</v>
      </c>
      <c r="B1208" t="s">
        <v>6544</v>
      </c>
      <c r="C1208" t="s">
        <v>7532</v>
      </c>
      <c r="D1208" t="s">
        <v>7533</v>
      </c>
      <c r="E1208" t="s">
        <v>10</v>
      </c>
      <c r="F1208" t="s">
        <v>3790</v>
      </c>
      <c r="G1208" s="5">
        <v>30000</v>
      </c>
      <c r="H1208" s="5">
        <v>2100</v>
      </c>
      <c r="I1208" s="5">
        <v>42000</v>
      </c>
      <c r="J1208">
        <v>0</v>
      </c>
      <c r="K1208">
        <v>0</v>
      </c>
      <c r="L1208" s="5">
        <v>12600</v>
      </c>
      <c r="M1208" s="5">
        <v>12600</v>
      </c>
      <c r="N1208" s="5">
        <v>29400</v>
      </c>
      <c r="O1208" t="s">
        <v>2583</v>
      </c>
      <c r="P1208" s="5">
        <v>2100</v>
      </c>
      <c r="Q1208" t="str">
        <f>IF(Table4[[#This Row],[Current Arrears + Debit]]&lt;=5000,"Less_than_5000","Greater_than_5000")</f>
        <v>Less_than_5000</v>
      </c>
      <c r="R1208" t="str">
        <f>IF(Table4[[#This Row],[Full Balance]]=Table4[[#This Row],[Current Arrears + Debit]],"OC","Active")</f>
        <v>Active</v>
      </c>
    </row>
    <row r="1209" spans="1:18" x14ac:dyDescent="0.3">
      <c r="A1209" t="s">
        <v>7534</v>
      </c>
      <c r="B1209" t="s">
        <v>7535</v>
      </c>
      <c r="C1209" t="s">
        <v>7536</v>
      </c>
      <c r="D1209" t="s">
        <v>7537</v>
      </c>
      <c r="E1209" t="s">
        <v>5</v>
      </c>
      <c r="F1209" t="s">
        <v>4358</v>
      </c>
      <c r="G1209" s="5">
        <v>40000</v>
      </c>
      <c r="H1209" s="5">
        <v>2800</v>
      </c>
      <c r="I1209" s="5">
        <v>56000</v>
      </c>
      <c r="J1209">
        <v>-0.04</v>
      </c>
      <c r="K1209">
        <v>-100</v>
      </c>
      <c r="L1209" s="5">
        <v>14000</v>
      </c>
      <c r="M1209" s="5">
        <v>14100</v>
      </c>
      <c r="N1209" s="5">
        <v>41900</v>
      </c>
      <c r="O1209" t="s">
        <v>1737</v>
      </c>
      <c r="P1209" s="5">
        <v>2900</v>
      </c>
      <c r="Q1209" t="str">
        <f>IF(Table4[[#This Row],[Current Arrears + Debit]]&lt;=5000,"Less_than_5000","Greater_than_5000")</f>
        <v>Less_than_5000</v>
      </c>
      <c r="R1209" t="str">
        <f>IF(Table4[[#This Row],[Full Balance]]=Table4[[#This Row],[Current Arrears + Debit]],"OC","Active")</f>
        <v>Active</v>
      </c>
    </row>
    <row r="1210" spans="1:18" x14ac:dyDescent="0.3">
      <c r="A1210" t="s">
        <v>7538</v>
      </c>
      <c r="B1210" t="s">
        <v>7535</v>
      </c>
      <c r="C1210" t="s">
        <v>7539</v>
      </c>
      <c r="D1210" t="s">
        <v>7540</v>
      </c>
      <c r="E1210" t="s">
        <v>5</v>
      </c>
      <c r="F1210" t="s">
        <v>4358</v>
      </c>
      <c r="G1210" s="5">
        <v>25000</v>
      </c>
      <c r="H1210" s="5">
        <v>2063</v>
      </c>
      <c r="I1210" s="5">
        <v>33000</v>
      </c>
      <c r="J1210">
        <v>-1.1100000000000001</v>
      </c>
      <c r="K1210" s="5">
        <v>-2285</v>
      </c>
      <c r="L1210" s="5">
        <v>10315</v>
      </c>
      <c r="M1210" s="5">
        <v>12600</v>
      </c>
      <c r="N1210" s="5">
        <v>20400</v>
      </c>
      <c r="O1210" t="s">
        <v>283</v>
      </c>
      <c r="P1210" s="5">
        <v>2100</v>
      </c>
      <c r="Q1210" t="str">
        <f>IF(Table4[[#This Row],[Current Arrears + Debit]]&lt;=5000,"Less_than_5000","Greater_than_5000")</f>
        <v>Less_than_5000</v>
      </c>
      <c r="R1210" t="str">
        <f>IF(Table4[[#This Row],[Full Balance]]=Table4[[#This Row],[Current Arrears + Debit]],"OC","Active")</f>
        <v>Active</v>
      </c>
    </row>
    <row r="1211" spans="1:18" x14ac:dyDescent="0.3">
      <c r="A1211" t="s">
        <v>7541</v>
      </c>
      <c r="B1211" t="s">
        <v>5698</v>
      </c>
      <c r="C1211" t="s">
        <v>7542</v>
      </c>
      <c r="D1211" t="s">
        <v>7543</v>
      </c>
      <c r="E1211" t="s">
        <v>5</v>
      </c>
      <c r="F1211" t="s">
        <v>4358</v>
      </c>
      <c r="G1211" s="5">
        <v>30000</v>
      </c>
      <c r="H1211" s="5">
        <v>2438</v>
      </c>
      <c r="I1211" s="5">
        <v>39000</v>
      </c>
      <c r="J1211">
        <v>-0.13</v>
      </c>
      <c r="K1211">
        <v>-310</v>
      </c>
      <c r="L1211" s="5">
        <v>12190</v>
      </c>
      <c r="M1211" s="5">
        <v>12500</v>
      </c>
      <c r="N1211" s="5">
        <v>26500</v>
      </c>
      <c r="O1211" t="s">
        <v>977</v>
      </c>
      <c r="P1211" s="5">
        <v>2500</v>
      </c>
      <c r="Q1211" t="str">
        <f>IF(Table4[[#This Row],[Current Arrears + Debit]]&lt;=5000,"Less_than_5000","Greater_than_5000")</f>
        <v>Less_than_5000</v>
      </c>
      <c r="R1211" t="str">
        <f>IF(Table4[[#This Row],[Full Balance]]=Table4[[#This Row],[Current Arrears + Debit]],"OC","Active")</f>
        <v>Active</v>
      </c>
    </row>
    <row r="1212" spans="1:18" x14ac:dyDescent="0.3">
      <c r="A1212" t="s">
        <v>7544</v>
      </c>
      <c r="B1212" t="s">
        <v>5698</v>
      </c>
      <c r="C1212" t="s">
        <v>7545</v>
      </c>
      <c r="D1212" t="s">
        <v>7546</v>
      </c>
      <c r="E1212" t="s">
        <v>5</v>
      </c>
      <c r="F1212" t="s">
        <v>4358</v>
      </c>
      <c r="G1212" s="5">
        <v>30000</v>
      </c>
      <c r="H1212" s="5">
        <v>2100</v>
      </c>
      <c r="I1212" s="5">
        <v>42000</v>
      </c>
      <c r="J1212">
        <v>0</v>
      </c>
      <c r="K1212">
        <v>0</v>
      </c>
      <c r="L1212" s="5">
        <v>10500</v>
      </c>
      <c r="M1212" s="5">
        <v>10500</v>
      </c>
      <c r="N1212" s="5">
        <v>31500</v>
      </c>
      <c r="O1212" t="s">
        <v>977</v>
      </c>
      <c r="P1212" s="5">
        <v>2100</v>
      </c>
      <c r="Q1212" t="str">
        <f>IF(Table4[[#This Row],[Current Arrears + Debit]]&lt;=5000,"Less_than_5000","Greater_than_5000")</f>
        <v>Less_than_5000</v>
      </c>
      <c r="R1212" t="str">
        <f>IF(Table4[[#This Row],[Full Balance]]=Table4[[#This Row],[Current Arrears + Debit]],"OC","Active")</f>
        <v>Active</v>
      </c>
    </row>
    <row r="1213" spans="1:18" x14ac:dyDescent="0.3">
      <c r="A1213" t="s">
        <v>7547</v>
      </c>
      <c r="B1213" t="s">
        <v>5857</v>
      </c>
      <c r="C1213" t="s">
        <v>7548</v>
      </c>
      <c r="D1213" t="s">
        <v>7549</v>
      </c>
      <c r="E1213" t="s">
        <v>30</v>
      </c>
      <c r="F1213" t="s">
        <v>4358</v>
      </c>
      <c r="G1213" s="5">
        <v>40000</v>
      </c>
      <c r="H1213" s="5">
        <v>2467</v>
      </c>
      <c r="I1213" s="5">
        <v>59200</v>
      </c>
      <c r="J1213">
        <v>-1.08</v>
      </c>
      <c r="K1213" s="5">
        <v>-2665</v>
      </c>
      <c r="L1213" s="5">
        <v>12335</v>
      </c>
      <c r="M1213" s="5">
        <v>15000</v>
      </c>
      <c r="N1213" s="5">
        <v>44200</v>
      </c>
      <c r="O1213" t="s">
        <v>866</v>
      </c>
      <c r="P1213" s="5">
        <v>2500</v>
      </c>
      <c r="Q1213" t="str">
        <f>IF(Table4[[#This Row],[Current Arrears + Debit]]&lt;=5000,"Less_than_5000","Greater_than_5000")</f>
        <v>Less_than_5000</v>
      </c>
      <c r="R1213" t="str">
        <f>IF(Table4[[#This Row],[Full Balance]]=Table4[[#This Row],[Current Arrears + Debit]],"OC","Active")</f>
        <v>Active</v>
      </c>
    </row>
    <row r="1214" spans="1:18" x14ac:dyDescent="0.3">
      <c r="A1214" t="s">
        <v>7550</v>
      </c>
      <c r="B1214" t="s">
        <v>5857</v>
      </c>
      <c r="C1214" t="s">
        <v>7551</v>
      </c>
      <c r="D1214" t="s">
        <v>7552</v>
      </c>
      <c r="E1214" t="s">
        <v>30</v>
      </c>
      <c r="F1214" t="s">
        <v>4358</v>
      </c>
      <c r="G1214" s="5">
        <v>40000</v>
      </c>
      <c r="H1214" s="5">
        <v>2467</v>
      </c>
      <c r="I1214" s="5">
        <v>59200</v>
      </c>
      <c r="J1214">
        <v>-1.08</v>
      </c>
      <c r="K1214" s="5">
        <v>-2665</v>
      </c>
      <c r="L1214" s="5">
        <v>12335</v>
      </c>
      <c r="M1214" s="5">
        <v>15000</v>
      </c>
      <c r="N1214" s="5">
        <v>44200</v>
      </c>
      <c r="O1214" t="s">
        <v>866</v>
      </c>
      <c r="P1214" s="5">
        <v>2500</v>
      </c>
      <c r="Q1214" t="str">
        <f>IF(Table4[[#This Row],[Current Arrears + Debit]]&lt;=5000,"Less_than_5000","Greater_than_5000")</f>
        <v>Less_than_5000</v>
      </c>
      <c r="R1214" t="str">
        <f>IF(Table4[[#This Row],[Full Balance]]=Table4[[#This Row],[Current Arrears + Debit]],"OC","Active")</f>
        <v>Active</v>
      </c>
    </row>
    <row r="1215" spans="1:18" x14ac:dyDescent="0.3">
      <c r="A1215" t="s">
        <v>7553</v>
      </c>
      <c r="B1215" t="s">
        <v>7554</v>
      </c>
      <c r="C1215" t="s">
        <v>7555</v>
      </c>
      <c r="D1215" t="s">
        <v>7556</v>
      </c>
      <c r="E1215" t="s">
        <v>39</v>
      </c>
      <c r="F1215" t="s">
        <v>5962</v>
      </c>
      <c r="G1215" s="5">
        <v>25000</v>
      </c>
      <c r="H1215" s="5">
        <v>1750</v>
      </c>
      <c r="I1215" s="5">
        <v>35000</v>
      </c>
      <c r="J1215">
        <v>0</v>
      </c>
      <c r="K1215">
        <v>0</v>
      </c>
      <c r="L1215" s="5">
        <v>8750</v>
      </c>
      <c r="M1215" s="5">
        <v>8750</v>
      </c>
      <c r="N1215" s="5">
        <v>26250</v>
      </c>
      <c r="O1215" t="s">
        <v>1142</v>
      </c>
      <c r="P1215">
        <v>200</v>
      </c>
      <c r="Q1215" t="str">
        <f>IF(Table4[[#This Row],[Current Arrears + Debit]]&lt;=5000,"Less_than_5000","Greater_than_5000")</f>
        <v>Less_than_5000</v>
      </c>
      <c r="R1215" t="str">
        <f>IF(Table4[[#This Row],[Full Balance]]=Table4[[#This Row],[Current Arrears + Debit]],"OC","Active")</f>
        <v>Active</v>
      </c>
    </row>
    <row r="1216" spans="1:18" x14ac:dyDescent="0.3">
      <c r="A1216" t="s">
        <v>7557</v>
      </c>
      <c r="B1216" t="s">
        <v>7554</v>
      </c>
      <c r="C1216" t="s">
        <v>7558</v>
      </c>
      <c r="D1216" t="s">
        <v>7559</v>
      </c>
      <c r="E1216" t="s">
        <v>39</v>
      </c>
      <c r="F1216" t="s">
        <v>5962</v>
      </c>
      <c r="G1216" s="5">
        <v>25000</v>
      </c>
      <c r="H1216" s="5">
        <v>1750</v>
      </c>
      <c r="I1216" s="5">
        <v>35000</v>
      </c>
      <c r="J1216">
        <v>-1.6</v>
      </c>
      <c r="K1216" s="5">
        <v>-2800</v>
      </c>
      <c r="L1216" s="5">
        <v>8750</v>
      </c>
      <c r="M1216" s="5">
        <v>11550</v>
      </c>
      <c r="N1216" s="5">
        <v>23450</v>
      </c>
      <c r="O1216" t="s">
        <v>2583</v>
      </c>
      <c r="P1216" s="5">
        <v>2000</v>
      </c>
      <c r="Q1216" t="str">
        <f>IF(Table4[[#This Row],[Current Arrears + Debit]]&lt;=5000,"Less_than_5000","Greater_than_5000")</f>
        <v>Less_than_5000</v>
      </c>
      <c r="R1216" t="str">
        <f>IF(Table4[[#This Row],[Full Balance]]=Table4[[#This Row],[Current Arrears + Debit]],"OC","Active")</f>
        <v>Active</v>
      </c>
    </row>
    <row r="1217" spans="1:18" x14ac:dyDescent="0.3">
      <c r="A1217" t="s">
        <v>7560</v>
      </c>
      <c r="B1217" t="s">
        <v>7554</v>
      </c>
      <c r="C1217" t="s">
        <v>7561</v>
      </c>
      <c r="D1217" t="s">
        <v>7562</v>
      </c>
      <c r="E1217" t="s">
        <v>39</v>
      </c>
      <c r="F1217" t="s">
        <v>5962</v>
      </c>
      <c r="G1217" s="5">
        <v>25000</v>
      </c>
      <c r="H1217" s="5">
        <v>1750</v>
      </c>
      <c r="I1217" s="5">
        <v>35000</v>
      </c>
      <c r="J1217">
        <v>-1.71</v>
      </c>
      <c r="K1217" s="5">
        <v>-3000</v>
      </c>
      <c r="L1217" s="5">
        <v>8750</v>
      </c>
      <c r="M1217" s="5">
        <v>11750</v>
      </c>
      <c r="N1217" s="5">
        <v>23250</v>
      </c>
      <c r="O1217" t="s">
        <v>2583</v>
      </c>
      <c r="P1217" s="5">
        <v>2000</v>
      </c>
      <c r="Q1217" t="str">
        <f>IF(Table4[[#This Row],[Current Arrears + Debit]]&lt;=5000,"Less_than_5000","Greater_than_5000")</f>
        <v>Less_than_5000</v>
      </c>
      <c r="R1217" t="str">
        <f>IF(Table4[[#This Row],[Full Balance]]=Table4[[#This Row],[Current Arrears + Debit]],"OC","Active")</f>
        <v>Active</v>
      </c>
    </row>
    <row r="1218" spans="1:18" x14ac:dyDescent="0.3">
      <c r="A1218" t="s">
        <v>7563</v>
      </c>
      <c r="B1218" t="s">
        <v>7492</v>
      </c>
      <c r="C1218" t="s">
        <v>7564</v>
      </c>
      <c r="D1218" t="s">
        <v>7565</v>
      </c>
      <c r="E1218" t="s">
        <v>5</v>
      </c>
      <c r="F1218" t="s">
        <v>3817</v>
      </c>
      <c r="G1218" s="5">
        <v>30000</v>
      </c>
      <c r="H1218" s="5">
        <v>2438</v>
      </c>
      <c r="I1218" s="5">
        <v>39000</v>
      </c>
      <c r="J1218">
        <v>-1.1299999999999999</v>
      </c>
      <c r="K1218" s="5">
        <v>-2748</v>
      </c>
      <c r="L1218" s="5">
        <v>9752</v>
      </c>
      <c r="M1218" s="5">
        <v>12500</v>
      </c>
      <c r="N1218" s="5">
        <v>26500</v>
      </c>
      <c r="O1218" t="s">
        <v>977</v>
      </c>
      <c r="P1218" s="5">
        <v>2500</v>
      </c>
      <c r="Q1218" t="str">
        <f>IF(Table4[[#This Row],[Current Arrears + Debit]]&lt;=5000,"Less_than_5000","Greater_than_5000")</f>
        <v>Less_than_5000</v>
      </c>
      <c r="R1218" t="str">
        <f>IF(Table4[[#This Row],[Full Balance]]=Table4[[#This Row],[Current Arrears + Debit]],"OC","Active")</f>
        <v>Active</v>
      </c>
    </row>
    <row r="1219" spans="1:18" x14ac:dyDescent="0.3">
      <c r="A1219" t="s">
        <v>7566</v>
      </c>
      <c r="B1219" t="s">
        <v>7492</v>
      </c>
      <c r="C1219" t="s">
        <v>7567</v>
      </c>
      <c r="D1219" t="s">
        <v>7568</v>
      </c>
      <c r="E1219" t="s">
        <v>5</v>
      </c>
      <c r="F1219" t="s">
        <v>3398</v>
      </c>
      <c r="G1219" s="5">
        <v>25000</v>
      </c>
      <c r="H1219" s="5">
        <v>2063</v>
      </c>
      <c r="I1219" s="5">
        <v>33000</v>
      </c>
      <c r="J1219">
        <v>-0.09</v>
      </c>
      <c r="K1219">
        <v>-185</v>
      </c>
      <c r="L1219" s="5">
        <v>10315</v>
      </c>
      <c r="M1219" s="5">
        <v>10500</v>
      </c>
      <c r="N1219" s="5">
        <v>22500</v>
      </c>
      <c r="O1219" t="s">
        <v>977</v>
      </c>
      <c r="P1219" s="5">
        <v>2100</v>
      </c>
      <c r="Q1219" t="str">
        <f>IF(Table4[[#This Row],[Current Arrears + Debit]]&lt;=5000,"Less_than_5000","Greater_than_5000")</f>
        <v>Less_than_5000</v>
      </c>
      <c r="R1219" t="str">
        <f>IF(Table4[[#This Row],[Full Balance]]=Table4[[#This Row],[Current Arrears + Debit]],"OC","Active")</f>
        <v>Active</v>
      </c>
    </row>
    <row r="1220" spans="1:18" x14ac:dyDescent="0.3">
      <c r="A1220" t="s">
        <v>7569</v>
      </c>
      <c r="B1220" t="s">
        <v>7492</v>
      </c>
      <c r="C1220" t="s">
        <v>7570</v>
      </c>
      <c r="D1220" t="s">
        <v>7571</v>
      </c>
      <c r="E1220" t="s">
        <v>5</v>
      </c>
      <c r="F1220" t="s">
        <v>3398</v>
      </c>
      <c r="G1220" s="5">
        <v>25000</v>
      </c>
      <c r="H1220" s="5">
        <v>2063</v>
      </c>
      <c r="I1220" s="5">
        <v>33000</v>
      </c>
      <c r="J1220">
        <v>-0.09</v>
      </c>
      <c r="K1220">
        <v>-185</v>
      </c>
      <c r="L1220" s="5">
        <v>10315</v>
      </c>
      <c r="M1220" s="5">
        <v>10500</v>
      </c>
      <c r="N1220" s="5">
        <v>22500</v>
      </c>
      <c r="O1220" t="s">
        <v>977</v>
      </c>
      <c r="P1220" s="5">
        <v>2100</v>
      </c>
      <c r="Q1220" t="str">
        <f>IF(Table4[[#This Row],[Current Arrears + Debit]]&lt;=5000,"Less_than_5000","Greater_than_5000")</f>
        <v>Less_than_5000</v>
      </c>
      <c r="R1220" t="str">
        <f>IF(Table4[[#This Row],[Full Balance]]=Table4[[#This Row],[Current Arrears + Debit]],"OC","Active")</f>
        <v>Active</v>
      </c>
    </row>
    <row r="1221" spans="1:18" x14ac:dyDescent="0.3">
      <c r="A1221" t="s">
        <v>7572</v>
      </c>
      <c r="B1221" t="s">
        <v>6512</v>
      </c>
      <c r="C1221" t="s">
        <v>7573</v>
      </c>
      <c r="D1221" t="s">
        <v>7574</v>
      </c>
      <c r="E1221" t="s">
        <v>26</v>
      </c>
      <c r="F1221" t="s">
        <v>5962</v>
      </c>
      <c r="G1221" s="5">
        <v>25000</v>
      </c>
      <c r="H1221" s="5">
        <v>1750</v>
      </c>
      <c r="I1221" s="5">
        <v>35000</v>
      </c>
      <c r="J1221">
        <v>-1.57</v>
      </c>
      <c r="K1221" s="5">
        <v>-2750</v>
      </c>
      <c r="L1221" s="5">
        <v>8750</v>
      </c>
      <c r="M1221" s="5">
        <v>11500</v>
      </c>
      <c r="N1221" s="5">
        <v>23500</v>
      </c>
      <c r="O1221" t="s">
        <v>977</v>
      </c>
      <c r="P1221" s="5">
        <v>2000</v>
      </c>
      <c r="Q1221" t="str">
        <f>IF(Table4[[#This Row],[Current Arrears + Debit]]&lt;=5000,"Less_than_5000","Greater_than_5000")</f>
        <v>Less_than_5000</v>
      </c>
      <c r="R1221" t="str">
        <f>IF(Table4[[#This Row],[Full Balance]]=Table4[[#This Row],[Current Arrears + Debit]],"OC","Active")</f>
        <v>Active</v>
      </c>
    </row>
    <row r="1222" spans="1:18" x14ac:dyDescent="0.3">
      <c r="A1222" t="s">
        <v>7575</v>
      </c>
      <c r="B1222" t="s">
        <v>7554</v>
      </c>
      <c r="C1222" t="s">
        <v>7576</v>
      </c>
      <c r="D1222" t="s">
        <v>7577</v>
      </c>
      <c r="E1222" t="s">
        <v>39</v>
      </c>
      <c r="F1222" t="s">
        <v>5962</v>
      </c>
      <c r="G1222" s="5">
        <v>25000</v>
      </c>
      <c r="H1222" s="5">
        <v>1750</v>
      </c>
      <c r="I1222" s="5">
        <v>35000</v>
      </c>
      <c r="J1222">
        <v>-1.57</v>
      </c>
      <c r="K1222" s="5">
        <v>-2750</v>
      </c>
      <c r="L1222" s="5">
        <v>8750</v>
      </c>
      <c r="M1222" s="5">
        <v>11500</v>
      </c>
      <c r="N1222" s="5">
        <v>23500</v>
      </c>
      <c r="O1222" t="s">
        <v>2583</v>
      </c>
      <c r="P1222" s="5">
        <v>2000</v>
      </c>
      <c r="Q1222" t="str">
        <f>IF(Table4[[#This Row],[Current Arrears + Debit]]&lt;=5000,"Less_than_5000","Greater_than_5000")</f>
        <v>Less_than_5000</v>
      </c>
      <c r="R1222" t="str">
        <f>IF(Table4[[#This Row],[Full Balance]]=Table4[[#This Row],[Current Arrears + Debit]],"OC","Active")</f>
        <v>Active</v>
      </c>
    </row>
    <row r="1223" spans="1:18" x14ac:dyDescent="0.3">
      <c r="A1223" t="s">
        <v>7578</v>
      </c>
      <c r="B1223" t="s">
        <v>3914</v>
      </c>
      <c r="C1223" t="s">
        <v>7579</v>
      </c>
      <c r="D1223" t="s">
        <v>7580</v>
      </c>
      <c r="E1223" t="s">
        <v>29</v>
      </c>
      <c r="F1223" t="s">
        <v>3431</v>
      </c>
      <c r="G1223" s="5">
        <v>40000</v>
      </c>
      <c r="H1223" s="5">
        <v>2800</v>
      </c>
      <c r="I1223" s="5">
        <v>56000</v>
      </c>
      <c r="J1223">
        <v>-0.21</v>
      </c>
      <c r="K1223">
        <v>-600</v>
      </c>
      <c r="L1223" s="5">
        <v>8400</v>
      </c>
      <c r="M1223" s="5">
        <v>9000</v>
      </c>
      <c r="N1223" s="5">
        <v>47000</v>
      </c>
      <c r="O1223" t="s">
        <v>866</v>
      </c>
      <c r="P1223" s="5">
        <v>3000</v>
      </c>
      <c r="Q1223" t="str">
        <f>IF(Table4[[#This Row],[Current Arrears + Debit]]&lt;=5000,"Less_than_5000","Greater_than_5000")</f>
        <v>Less_than_5000</v>
      </c>
      <c r="R1223" t="str">
        <f>IF(Table4[[#This Row],[Full Balance]]=Table4[[#This Row],[Current Arrears + Debit]],"OC","Active")</f>
        <v>Active</v>
      </c>
    </row>
    <row r="1224" spans="1:18" x14ac:dyDescent="0.3">
      <c r="A1224" t="s">
        <v>7581</v>
      </c>
      <c r="B1224" t="s">
        <v>7582</v>
      </c>
      <c r="C1224" t="s">
        <v>7583</v>
      </c>
      <c r="D1224" t="s">
        <v>7584</v>
      </c>
      <c r="E1224" t="s">
        <v>32</v>
      </c>
      <c r="F1224" t="s">
        <v>3597</v>
      </c>
      <c r="G1224" s="5">
        <v>25000</v>
      </c>
      <c r="H1224" s="5">
        <v>1750</v>
      </c>
      <c r="I1224" s="5">
        <v>35000</v>
      </c>
      <c r="J1224">
        <v>-0.43</v>
      </c>
      <c r="K1224">
        <v>-750</v>
      </c>
      <c r="L1224" s="5">
        <v>7000</v>
      </c>
      <c r="M1224" s="5">
        <v>7750</v>
      </c>
      <c r="N1224" s="5">
        <v>27250</v>
      </c>
      <c r="O1224" t="s">
        <v>2583</v>
      </c>
      <c r="P1224" s="5">
        <v>1750</v>
      </c>
      <c r="Q1224" t="str">
        <f>IF(Table4[[#This Row],[Current Arrears + Debit]]&lt;=5000,"Less_than_5000","Greater_than_5000")</f>
        <v>Less_than_5000</v>
      </c>
      <c r="R1224" t="str">
        <f>IF(Table4[[#This Row],[Full Balance]]=Table4[[#This Row],[Current Arrears + Debit]],"OC","Active")</f>
        <v>Active</v>
      </c>
    </row>
    <row r="1225" spans="1:18" x14ac:dyDescent="0.3">
      <c r="A1225" t="s">
        <v>7585</v>
      </c>
      <c r="B1225" t="s">
        <v>7582</v>
      </c>
      <c r="C1225" t="s">
        <v>7586</v>
      </c>
      <c r="D1225" t="s">
        <v>7587</v>
      </c>
      <c r="E1225" t="s">
        <v>32</v>
      </c>
      <c r="F1225" t="s">
        <v>3597</v>
      </c>
      <c r="G1225" s="5">
        <v>25000</v>
      </c>
      <c r="H1225" s="5">
        <v>1750</v>
      </c>
      <c r="I1225" s="5">
        <v>35000</v>
      </c>
      <c r="J1225">
        <v>-0.14000000000000001</v>
      </c>
      <c r="K1225">
        <v>-250</v>
      </c>
      <c r="L1225" s="5">
        <v>7000</v>
      </c>
      <c r="M1225" s="5">
        <v>7250</v>
      </c>
      <c r="N1225" s="5">
        <v>27750</v>
      </c>
      <c r="O1225" t="s">
        <v>1142</v>
      </c>
      <c r="P1225" s="5">
        <v>1750</v>
      </c>
      <c r="Q1225" t="str">
        <f>IF(Table4[[#This Row],[Current Arrears + Debit]]&lt;=5000,"Less_than_5000","Greater_than_5000")</f>
        <v>Less_than_5000</v>
      </c>
      <c r="R1225" t="str">
        <f>IF(Table4[[#This Row],[Full Balance]]=Table4[[#This Row],[Current Arrears + Debit]],"OC","Active")</f>
        <v>Active</v>
      </c>
    </row>
    <row r="1226" spans="1:18" x14ac:dyDescent="0.3">
      <c r="A1226" t="s">
        <v>7588</v>
      </c>
      <c r="B1226" t="s">
        <v>7582</v>
      </c>
      <c r="C1226" t="s">
        <v>7589</v>
      </c>
      <c r="D1226" t="s">
        <v>7590</v>
      </c>
      <c r="E1226" t="s">
        <v>32</v>
      </c>
      <c r="F1226" t="s">
        <v>3597</v>
      </c>
      <c r="G1226" s="5">
        <v>25000</v>
      </c>
      <c r="H1226" s="5">
        <v>1750</v>
      </c>
      <c r="I1226" s="5">
        <v>35000</v>
      </c>
      <c r="J1226">
        <v>0</v>
      </c>
      <c r="K1226">
        <v>0</v>
      </c>
      <c r="L1226" s="5">
        <v>7000</v>
      </c>
      <c r="M1226" s="5">
        <v>7000</v>
      </c>
      <c r="N1226" s="5">
        <v>28000</v>
      </c>
      <c r="O1226" t="s">
        <v>2583</v>
      </c>
      <c r="P1226" s="5">
        <v>1750</v>
      </c>
      <c r="Q1226" t="str">
        <f>IF(Table4[[#This Row],[Current Arrears + Debit]]&lt;=5000,"Less_than_5000","Greater_than_5000")</f>
        <v>Less_than_5000</v>
      </c>
      <c r="R1226" t="str">
        <f>IF(Table4[[#This Row],[Full Balance]]=Table4[[#This Row],[Current Arrears + Debit]],"OC","Active")</f>
        <v>Active</v>
      </c>
    </row>
    <row r="1227" spans="1:18" x14ac:dyDescent="0.3">
      <c r="A1227" t="s">
        <v>7591</v>
      </c>
      <c r="B1227" t="s">
        <v>3707</v>
      </c>
      <c r="C1227" t="s">
        <v>7592</v>
      </c>
      <c r="D1227" t="s">
        <v>7593</v>
      </c>
      <c r="E1227" t="s">
        <v>12</v>
      </c>
      <c r="F1227" t="s">
        <v>5962</v>
      </c>
      <c r="G1227" s="5">
        <v>30000</v>
      </c>
      <c r="H1227" s="5">
        <v>2100</v>
      </c>
      <c r="I1227" s="5">
        <v>42000</v>
      </c>
      <c r="J1227">
        <v>0</v>
      </c>
      <c r="K1227">
        <v>0</v>
      </c>
      <c r="L1227" s="5">
        <v>10500</v>
      </c>
      <c r="M1227" s="5">
        <v>10500</v>
      </c>
      <c r="N1227" s="5">
        <v>31500</v>
      </c>
      <c r="O1227" t="s">
        <v>977</v>
      </c>
      <c r="P1227" s="5">
        <v>2100</v>
      </c>
      <c r="Q1227" t="str">
        <f>IF(Table4[[#This Row],[Current Arrears + Debit]]&lt;=5000,"Less_than_5000","Greater_than_5000")</f>
        <v>Less_than_5000</v>
      </c>
      <c r="R1227" t="str">
        <f>IF(Table4[[#This Row],[Full Balance]]=Table4[[#This Row],[Current Arrears + Debit]],"OC","Active")</f>
        <v>Active</v>
      </c>
    </row>
    <row r="1228" spans="1:18" x14ac:dyDescent="0.3">
      <c r="A1228" t="s">
        <v>7594</v>
      </c>
      <c r="B1228" t="s">
        <v>7595</v>
      </c>
      <c r="C1228" t="s">
        <v>7596</v>
      </c>
      <c r="D1228" t="s">
        <v>7597</v>
      </c>
      <c r="E1228" t="s">
        <v>24</v>
      </c>
      <c r="F1228" t="s">
        <v>4358</v>
      </c>
      <c r="G1228" s="5">
        <v>30000</v>
      </c>
      <c r="H1228" s="5">
        <v>2100</v>
      </c>
      <c r="I1228" s="5">
        <v>42000</v>
      </c>
      <c r="J1228">
        <v>-1</v>
      </c>
      <c r="K1228" s="5">
        <v>-2100</v>
      </c>
      <c r="L1228" s="5">
        <v>10500</v>
      </c>
      <c r="M1228" s="5">
        <v>12600</v>
      </c>
      <c r="N1228" s="5">
        <v>29400</v>
      </c>
      <c r="O1228" t="s">
        <v>866</v>
      </c>
      <c r="P1228" s="5">
        <v>2100</v>
      </c>
      <c r="Q1228" t="str">
        <f>IF(Table4[[#This Row],[Current Arrears + Debit]]&lt;=5000,"Less_than_5000","Greater_than_5000")</f>
        <v>Less_than_5000</v>
      </c>
      <c r="R1228" t="str">
        <f>IF(Table4[[#This Row],[Full Balance]]=Table4[[#This Row],[Current Arrears + Debit]],"OC","Active")</f>
        <v>Active</v>
      </c>
    </row>
    <row r="1229" spans="1:18" x14ac:dyDescent="0.3">
      <c r="A1229" t="s">
        <v>7598</v>
      </c>
      <c r="B1229" t="s">
        <v>7595</v>
      </c>
      <c r="C1229" t="s">
        <v>7599</v>
      </c>
      <c r="D1229" t="s">
        <v>7600</v>
      </c>
      <c r="E1229" t="s">
        <v>24</v>
      </c>
      <c r="F1229" t="s">
        <v>4358</v>
      </c>
      <c r="G1229" s="5">
        <v>30000</v>
      </c>
      <c r="H1229" s="5">
        <v>2100</v>
      </c>
      <c r="I1229" s="5">
        <v>42000</v>
      </c>
      <c r="J1229">
        <v>-1</v>
      </c>
      <c r="K1229" s="5">
        <v>-2100</v>
      </c>
      <c r="L1229" s="5">
        <v>10500</v>
      </c>
      <c r="M1229" s="5">
        <v>12600</v>
      </c>
      <c r="N1229" s="5">
        <v>29400</v>
      </c>
      <c r="O1229" t="s">
        <v>866</v>
      </c>
      <c r="P1229" s="5">
        <v>2100</v>
      </c>
      <c r="Q1229" t="str">
        <f>IF(Table4[[#This Row],[Current Arrears + Debit]]&lt;=5000,"Less_than_5000","Greater_than_5000")</f>
        <v>Less_than_5000</v>
      </c>
      <c r="R1229" t="str">
        <f>IF(Table4[[#This Row],[Full Balance]]=Table4[[#This Row],[Current Arrears + Debit]],"OC","Active")</f>
        <v>Active</v>
      </c>
    </row>
    <row r="1230" spans="1:18" x14ac:dyDescent="0.3">
      <c r="A1230" t="s">
        <v>7601</v>
      </c>
      <c r="B1230" t="s">
        <v>7595</v>
      </c>
      <c r="C1230" t="s">
        <v>7602</v>
      </c>
      <c r="D1230" t="s">
        <v>7603</v>
      </c>
      <c r="E1230" t="s">
        <v>24</v>
      </c>
      <c r="F1230" t="s">
        <v>4358</v>
      </c>
      <c r="G1230" s="5">
        <v>30000</v>
      </c>
      <c r="H1230" s="5">
        <v>2100</v>
      </c>
      <c r="I1230" s="5">
        <v>42000</v>
      </c>
      <c r="J1230">
        <v>-1</v>
      </c>
      <c r="K1230" s="5">
        <v>-2100</v>
      </c>
      <c r="L1230" s="5">
        <v>10500</v>
      </c>
      <c r="M1230" s="5">
        <v>12600</v>
      </c>
      <c r="N1230" s="5">
        <v>29400</v>
      </c>
      <c r="O1230" t="s">
        <v>866</v>
      </c>
      <c r="P1230" s="5">
        <v>2100</v>
      </c>
      <c r="Q1230" t="str">
        <f>IF(Table4[[#This Row],[Current Arrears + Debit]]&lt;=5000,"Less_than_5000","Greater_than_5000")</f>
        <v>Less_than_5000</v>
      </c>
      <c r="R1230" t="str">
        <f>IF(Table4[[#This Row],[Full Balance]]=Table4[[#This Row],[Current Arrears + Debit]],"OC","Active")</f>
        <v>Active</v>
      </c>
    </row>
    <row r="1231" spans="1:18" x14ac:dyDescent="0.3">
      <c r="A1231" t="s">
        <v>7604</v>
      </c>
      <c r="B1231" t="s">
        <v>3698</v>
      </c>
      <c r="C1231" t="s">
        <v>7605</v>
      </c>
      <c r="D1231" t="s">
        <v>7606</v>
      </c>
      <c r="E1231" t="s">
        <v>12</v>
      </c>
      <c r="F1231" t="s">
        <v>5962</v>
      </c>
      <c r="G1231" s="5">
        <v>25000</v>
      </c>
      <c r="H1231" s="5">
        <v>1750</v>
      </c>
      <c r="I1231" s="5">
        <v>35000</v>
      </c>
      <c r="J1231">
        <v>0</v>
      </c>
      <c r="K1231">
        <v>0</v>
      </c>
      <c r="L1231" s="5">
        <v>8750</v>
      </c>
      <c r="M1231" s="5">
        <v>8750</v>
      </c>
      <c r="N1231" s="5">
        <v>26250</v>
      </c>
      <c r="O1231" t="s">
        <v>1142</v>
      </c>
      <c r="P1231" s="5">
        <v>1750</v>
      </c>
      <c r="Q1231" t="str">
        <f>IF(Table4[[#This Row],[Current Arrears + Debit]]&lt;=5000,"Less_than_5000","Greater_than_5000")</f>
        <v>Less_than_5000</v>
      </c>
      <c r="R1231" t="str">
        <f>IF(Table4[[#This Row],[Full Balance]]=Table4[[#This Row],[Current Arrears + Debit]],"OC","Active")</f>
        <v>Active</v>
      </c>
    </row>
    <row r="1232" spans="1:18" x14ac:dyDescent="0.3">
      <c r="A1232" t="s">
        <v>7607</v>
      </c>
      <c r="B1232" t="s">
        <v>3698</v>
      </c>
      <c r="C1232" t="s">
        <v>7608</v>
      </c>
      <c r="D1232" t="s">
        <v>7609</v>
      </c>
      <c r="E1232" t="s">
        <v>12</v>
      </c>
      <c r="F1232" t="s">
        <v>5962</v>
      </c>
      <c r="G1232" s="5">
        <v>25000</v>
      </c>
      <c r="H1232" s="5">
        <v>1750</v>
      </c>
      <c r="I1232" s="5">
        <v>35000</v>
      </c>
      <c r="J1232">
        <v>0</v>
      </c>
      <c r="K1232">
        <v>0</v>
      </c>
      <c r="L1232" s="5">
        <v>8750</v>
      </c>
      <c r="M1232" s="5">
        <v>8750</v>
      </c>
      <c r="N1232" s="5">
        <v>26250</v>
      </c>
      <c r="O1232" t="s">
        <v>1142</v>
      </c>
      <c r="P1232" s="5">
        <v>1750</v>
      </c>
      <c r="Q1232" t="str">
        <f>IF(Table4[[#This Row],[Current Arrears + Debit]]&lt;=5000,"Less_than_5000","Greater_than_5000")</f>
        <v>Less_than_5000</v>
      </c>
      <c r="R1232" t="str">
        <f>IF(Table4[[#This Row],[Full Balance]]=Table4[[#This Row],[Current Arrears + Debit]],"OC","Active")</f>
        <v>Active</v>
      </c>
    </row>
    <row r="1233" spans="1:18" x14ac:dyDescent="0.3">
      <c r="A1233" t="s">
        <v>7610</v>
      </c>
      <c r="B1233" t="s">
        <v>3698</v>
      </c>
      <c r="C1233" t="s">
        <v>7611</v>
      </c>
      <c r="D1233" t="s">
        <v>7612</v>
      </c>
      <c r="E1233" t="s">
        <v>12</v>
      </c>
      <c r="F1233" t="s">
        <v>5962</v>
      </c>
      <c r="G1233" s="5">
        <v>25000</v>
      </c>
      <c r="H1233" s="5">
        <v>1750</v>
      </c>
      <c r="I1233" s="5">
        <v>35000</v>
      </c>
      <c r="J1233">
        <v>0</v>
      </c>
      <c r="K1233">
        <v>0</v>
      </c>
      <c r="L1233" s="5">
        <v>8750</v>
      </c>
      <c r="M1233" s="5">
        <v>8750</v>
      </c>
      <c r="N1233" s="5">
        <v>26250</v>
      </c>
      <c r="O1233" t="s">
        <v>1142</v>
      </c>
      <c r="P1233" s="5">
        <v>1750</v>
      </c>
      <c r="Q1233" t="str">
        <f>IF(Table4[[#This Row],[Current Arrears + Debit]]&lt;=5000,"Less_than_5000","Greater_than_5000")</f>
        <v>Less_than_5000</v>
      </c>
      <c r="R1233" t="str">
        <f>IF(Table4[[#This Row],[Full Balance]]=Table4[[#This Row],[Current Arrears + Debit]],"OC","Active")</f>
        <v>Active</v>
      </c>
    </row>
    <row r="1234" spans="1:18" x14ac:dyDescent="0.3">
      <c r="A1234" t="s">
        <v>7613</v>
      </c>
      <c r="B1234" t="s">
        <v>7614</v>
      </c>
      <c r="C1234" t="s">
        <v>7615</v>
      </c>
      <c r="D1234" t="s">
        <v>7616</v>
      </c>
      <c r="E1234" t="s">
        <v>14</v>
      </c>
      <c r="F1234" t="s">
        <v>5962</v>
      </c>
      <c r="G1234" s="5">
        <v>30000</v>
      </c>
      <c r="H1234" s="5">
        <v>2100</v>
      </c>
      <c r="I1234" s="5">
        <v>42000</v>
      </c>
      <c r="J1234">
        <v>0</v>
      </c>
      <c r="K1234">
        <v>0</v>
      </c>
      <c r="L1234" s="5">
        <v>10500</v>
      </c>
      <c r="M1234" s="5">
        <v>10500</v>
      </c>
      <c r="N1234" s="5">
        <v>31500</v>
      </c>
      <c r="O1234" t="s">
        <v>977</v>
      </c>
      <c r="P1234" s="5">
        <v>2100</v>
      </c>
      <c r="Q1234" t="str">
        <f>IF(Table4[[#This Row],[Current Arrears + Debit]]&lt;=5000,"Less_than_5000","Greater_than_5000")</f>
        <v>Less_than_5000</v>
      </c>
      <c r="R1234" t="str">
        <f>IF(Table4[[#This Row],[Full Balance]]=Table4[[#This Row],[Current Arrears + Debit]],"OC","Active")</f>
        <v>Active</v>
      </c>
    </row>
    <row r="1235" spans="1:18" x14ac:dyDescent="0.3">
      <c r="A1235" t="s">
        <v>7617</v>
      </c>
      <c r="B1235" t="s">
        <v>7614</v>
      </c>
      <c r="C1235" t="s">
        <v>7618</v>
      </c>
      <c r="D1235" t="s">
        <v>7619</v>
      </c>
      <c r="E1235" t="s">
        <v>14</v>
      </c>
      <c r="F1235" t="s">
        <v>5962</v>
      </c>
      <c r="G1235" s="5">
        <v>30000</v>
      </c>
      <c r="H1235" s="5">
        <v>2100</v>
      </c>
      <c r="I1235" s="5">
        <v>42000</v>
      </c>
      <c r="J1235">
        <v>0</v>
      </c>
      <c r="K1235">
        <v>0</v>
      </c>
      <c r="L1235" s="5">
        <v>10500</v>
      </c>
      <c r="M1235" s="5">
        <v>10500</v>
      </c>
      <c r="N1235" s="5">
        <v>31500</v>
      </c>
      <c r="O1235" t="s">
        <v>977</v>
      </c>
      <c r="P1235" s="5">
        <v>2100</v>
      </c>
      <c r="Q1235" t="str">
        <f>IF(Table4[[#This Row],[Current Arrears + Debit]]&lt;=5000,"Less_than_5000","Greater_than_5000")</f>
        <v>Less_than_5000</v>
      </c>
      <c r="R1235" t="str">
        <f>IF(Table4[[#This Row],[Full Balance]]=Table4[[#This Row],[Current Arrears + Debit]],"OC","Active")</f>
        <v>Active</v>
      </c>
    </row>
    <row r="1236" spans="1:18" x14ac:dyDescent="0.3">
      <c r="A1236" t="s">
        <v>7620</v>
      </c>
      <c r="B1236" t="s">
        <v>7614</v>
      </c>
      <c r="C1236" t="s">
        <v>7621</v>
      </c>
      <c r="D1236" t="s">
        <v>7622</v>
      </c>
      <c r="E1236" t="s">
        <v>14</v>
      </c>
      <c r="F1236" t="s">
        <v>5962</v>
      </c>
      <c r="G1236" s="5">
        <v>30000</v>
      </c>
      <c r="H1236" s="5">
        <v>2100</v>
      </c>
      <c r="I1236" s="5">
        <v>42000</v>
      </c>
      <c r="J1236">
        <v>0</v>
      </c>
      <c r="K1236">
        <v>0</v>
      </c>
      <c r="L1236" s="5">
        <v>10500</v>
      </c>
      <c r="M1236" s="5">
        <v>10500</v>
      </c>
      <c r="N1236" s="5">
        <v>31500</v>
      </c>
      <c r="O1236" t="s">
        <v>977</v>
      </c>
      <c r="P1236" s="5">
        <v>2100</v>
      </c>
      <c r="Q1236" t="str">
        <f>IF(Table4[[#This Row],[Current Arrears + Debit]]&lt;=5000,"Less_than_5000","Greater_than_5000")</f>
        <v>Less_than_5000</v>
      </c>
      <c r="R1236" t="str">
        <f>IF(Table4[[#This Row],[Full Balance]]=Table4[[#This Row],[Current Arrears + Debit]],"OC","Active")</f>
        <v>Active</v>
      </c>
    </row>
    <row r="1237" spans="1:18" x14ac:dyDescent="0.3">
      <c r="A1237" t="s">
        <v>7623</v>
      </c>
      <c r="B1237" t="s">
        <v>3433</v>
      </c>
      <c r="C1237" t="s">
        <v>7624</v>
      </c>
      <c r="D1237" t="s">
        <v>7625</v>
      </c>
      <c r="E1237" t="s">
        <v>14</v>
      </c>
      <c r="F1237" t="s">
        <v>5962</v>
      </c>
      <c r="G1237" s="5">
        <v>25000</v>
      </c>
      <c r="H1237" s="5">
        <v>1750</v>
      </c>
      <c r="I1237" s="5">
        <v>35000</v>
      </c>
      <c r="J1237">
        <v>0</v>
      </c>
      <c r="K1237">
        <v>0</v>
      </c>
      <c r="L1237" s="5">
        <v>8750</v>
      </c>
      <c r="M1237" s="5">
        <v>8750</v>
      </c>
      <c r="N1237" s="5">
        <v>26250</v>
      </c>
      <c r="O1237" t="s">
        <v>2583</v>
      </c>
      <c r="P1237" s="5">
        <v>1750</v>
      </c>
      <c r="Q1237" t="str">
        <f>IF(Table4[[#This Row],[Current Arrears + Debit]]&lt;=5000,"Less_than_5000","Greater_than_5000")</f>
        <v>Less_than_5000</v>
      </c>
      <c r="R1237" t="str">
        <f>IF(Table4[[#This Row],[Full Balance]]=Table4[[#This Row],[Current Arrears + Debit]],"OC","Active")</f>
        <v>Active</v>
      </c>
    </row>
    <row r="1238" spans="1:18" x14ac:dyDescent="0.3">
      <c r="A1238" t="s">
        <v>7626</v>
      </c>
      <c r="B1238" t="s">
        <v>7473</v>
      </c>
      <c r="C1238" t="s">
        <v>7627</v>
      </c>
      <c r="D1238" t="s">
        <v>7628</v>
      </c>
      <c r="E1238" t="s">
        <v>41</v>
      </c>
      <c r="F1238" t="s">
        <v>4358</v>
      </c>
      <c r="G1238" s="5">
        <v>25000</v>
      </c>
      <c r="H1238" s="5">
        <v>1750</v>
      </c>
      <c r="I1238" s="5">
        <v>35000</v>
      </c>
      <c r="J1238">
        <v>-0.14000000000000001</v>
      </c>
      <c r="K1238">
        <v>-250</v>
      </c>
      <c r="L1238" s="5">
        <v>8750</v>
      </c>
      <c r="M1238" s="5">
        <v>9000</v>
      </c>
      <c r="N1238" s="5">
        <v>26000</v>
      </c>
      <c r="O1238" t="s">
        <v>866</v>
      </c>
      <c r="P1238" s="5">
        <v>1750</v>
      </c>
      <c r="Q1238" t="str">
        <f>IF(Table4[[#This Row],[Current Arrears + Debit]]&lt;=5000,"Less_than_5000","Greater_than_5000")</f>
        <v>Less_than_5000</v>
      </c>
      <c r="R1238" t="str">
        <f>IF(Table4[[#This Row],[Full Balance]]=Table4[[#This Row],[Current Arrears + Debit]],"OC","Active")</f>
        <v>Active</v>
      </c>
    </row>
    <row r="1239" spans="1:18" x14ac:dyDescent="0.3">
      <c r="A1239" t="s">
        <v>7629</v>
      </c>
      <c r="B1239" t="s">
        <v>7630</v>
      </c>
      <c r="C1239" t="s">
        <v>7631</v>
      </c>
      <c r="D1239" t="s">
        <v>7632</v>
      </c>
      <c r="E1239" t="s">
        <v>40</v>
      </c>
      <c r="F1239" t="s">
        <v>3398</v>
      </c>
      <c r="G1239" s="5">
        <v>25000</v>
      </c>
      <c r="H1239" s="5">
        <v>2063</v>
      </c>
      <c r="I1239" s="5">
        <v>33000</v>
      </c>
      <c r="J1239">
        <v>-0.09</v>
      </c>
      <c r="K1239">
        <v>-185</v>
      </c>
      <c r="L1239" s="5">
        <v>10315</v>
      </c>
      <c r="M1239" s="5">
        <v>10500</v>
      </c>
      <c r="N1239" s="5">
        <v>22500</v>
      </c>
      <c r="O1239" t="s">
        <v>866</v>
      </c>
      <c r="P1239" s="5">
        <v>2100</v>
      </c>
      <c r="Q1239" t="str">
        <f>IF(Table4[[#This Row],[Current Arrears + Debit]]&lt;=5000,"Less_than_5000","Greater_than_5000")</f>
        <v>Less_than_5000</v>
      </c>
      <c r="R1239" t="str">
        <f>IF(Table4[[#This Row],[Full Balance]]=Table4[[#This Row],[Current Arrears + Debit]],"OC","Active")</f>
        <v>Active</v>
      </c>
    </row>
    <row r="1240" spans="1:18" x14ac:dyDescent="0.3">
      <c r="A1240" t="s">
        <v>7633</v>
      </c>
      <c r="B1240" t="s">
        <v>6212</v>
      </c>
      <c r="C1240" t="s">
        <v>7634</v>
      </c>
      <c r="D1240" t="s">
        <v>7635</v>
      </c>
      <c r="E1240" t="s">
        <v>39</v>
      </c>
      <c r="F1240" t="s">
        <v>4012</v>
      </c>
      <c r="G1240" s="5">
        <v>25000</v>
      </c>
      <c r="H1240" s="5">
        <v>1750</v>
      </c>
      <c r="I1240" s="5">
        <v>35000</v>
      </c>
      <c r="J1240">
        <v>-1</v>
      </c>
      <c r="K1240" s="5">
        <v>-1750</v>
      </c>
      <c r="L1240" s="5">
        <v>8750</v>
      </c>
      <c r="M1240" s="5">
        <v>10500</v>
      </c>
      <c r="N1240" s="5">
        <v>24500</v>
      </c>
      <c r="O1240" t="s">
        <v>283</v>
      </c>
      <c r="P1240" s="5">
        <v>1750</v>
      </c>
      <c r="Q1240" t="str">
        <f>IF(Table4[[#This Row],[Current Arrears + Debit]]&lt;=5000,"Less_than_5000","Greater_than_5000")</f>
        <v>Less_than_5000</v>
      </c>
      <c r="R1240" t="str">
        <f>IF(Table4[[#This Row],[Full Balance]]=Table4[[#This Row],[Current Arrears + Debit]],"OC","Active")</f>
        <v>Active</v>
      </c>
    </row>
    <row r="1241" spans="1:18" x14ac:dyDescent="0.3">
      <c r="A1241" t="s">
        <v>7636</v>
      </c>
      <c r="B1241" t="s">
        <v>7637</v>
      </c>
      <c r="C1241" t="s">
        <v>7638</v>
      </c>
      <c r="D1241" t="s">
        <v>7639</v>
      </c>
      <c r="E1241" t="s">
        <v>39</v>
      </c>
      <c r="F1241" t="s">
        <v>4012</v>
      </c>
      <c r="G1241" s="5">
        <v>25000</v>
      </c>
      <c r="H1241" s="5">
        <v>1750</v>
      </c>
      <c r="I1241" s="5">
        <v>35000</v>
      </c>
      <c r="J1241">
        <v>-1</v>
      </c>
      <c r="K1241" s="5">
        <v>-1750</v>
      </c>
      <c r="L1241" s="5">
        <v>8750</v>
      </c>
      <c r="M1241" s="5">
        <v>10500</v>
      </c>
      <c r="N1241" s="5">
        <v>24500</v>
      </c>
      <c r="O1241" t="s">
        <v>977</v>
      </c>
      <c r="P1241" s="5">
        <v>1750</v>
      </c>
      <c r="Q1241" t="str">
        <f>IF(Table4[[#This Row],[Current Arrears + Debit]]&lt;=5000,"Less_than_5000","Greater_than_5000")</f>
        <v>Less_than_5000</v>
      </c>
      <c r="R1241" t="str">
        <f>IF(Table4[[#This Row],[Full Balance]]=Table4[[#This Row],[Current Arrears + Debit]],"OC","Active")</f>
        <v>Active</v>
      </c>
    </row>
    <row r="1242" spans="1:18" x14ac:dyDescent="0.3">
      <c r="A1242" t="s">
        <v>7640</v>
      </c>
      <c r="B1242" t="s">
        <v>7641</v>
      </c>
      <c r="C1242" t="s">
        <v>7642</v>
      </c>
      <c r="D1242" t="s">
        <v>7643</v>
      </c>
      <c r="E1242" t="s">
        <v>29</v>
      </c>
      <c r="F1242" t="s">
        <v>3431</v>
      </c>
      <c r="G1242" s="5">
        <v>30000</v>
      </c>
      <c r="H1242" s="5">
        <v>2438</v>
      </c>
      <c r="I1242" s="5">
        <v>39000</v>
      </c>
      <c r="J1242">
        <v>-0.08</v>
      </c>
      <c r="K1242">
        <v>-186</v>
      </c>
      <c r="L1242" s="5">
        <v>7314</v>
      </c>
      <c r="M1242" s="5">
        <v>7500</v>
      </c>
      <c r="N1242" s="5">
        <v>31500</v>
      </c>
      <c r="O1242" t="s">
        <v>866</v>
      </c>
      <c r="P1242" s="5">
        <v>5000</v>
      </c>
      <c r="Q1242" t="str">
        <f>IF(Table4[[#This Row],[Current Arrears + Debit]]&lt;=5000,"Less_than_5000","Greater_than_5000")</f>
        <v>Less_than_5000</v>
      </c>
      <c r="R1242" t="str">
        <f>IF(Table4[[#This Row],[Full Balance]]=Table4[[#This Row],[Current Arrears + Debit]],"OC","Active")</f>
        <v>Active</v>
      </c>
    </row>
    <row r="1243" spans="1:18" x14ac:dyDescent="0.3">
      <c r="A1243" t="s">
        <v>7644</v>
      </c>
      <c r="B1243" t="s">
        <v>7630</v>
      </c>
      <c r="C1243" t="s">
        <v>7645</v>
      </c>
      <c r="D1243" t="s">
        <v>7646</v>
      </c>
      <c r="E1243" t="s">
        <v>40</v>
      </c>
      <c r="F1243" t="s">
        <v>3398</v>
      </c>
      <c r="G1243" s="5">
        <v>25000</v>
      </c>
      <c r="H1243" s="5">
        <v>2063</v>
      </c>
      <c r="I1243" s="5">
        <v>33000</v>
      </c>
      <c r="J1243">
        <v>-0.09</v>
      </c>
      <c r="K1243">
        <v>-185</v>
      </c>
      <c r="L1243" s="5">
        <v>10315</v>
      </c>
      <c r="M1243" s="5">
        <v>10500</v>
      </c>
      <c r="N1243" s="5">
        <v>22500</v>
      </c>
      <c r="O1243" t="s">
        <v>866</v>
      </c>
      <c r="P1243" s="5">
        <v>2100</v>
      </c>
      <c r="Q1243" t="str">
        <f>IF(Table4[[#This Row],[Current Arrears + Debit]]&lt;=5000,"Less_than_5000","Greater_than_5000")</f>
        <v>Less_than_5000</v>
      </c>
      <c r="R1243" t="str">
        <f>IF(Table4[[#This Row],[Full Balance]]=Table4[[#This Row],[Current Arrears + Debit]],"OC","Active")</f>
        <v>Active</v>
      </c>
    </row>
    <row r="1244" spans="1:18" x14ac:dyDescent="0.3">
      <c r="A1244" t="s">
        <v>7647</v>
      </c>
      <c r="B1244" t="s">
        <v>7630</v>
      </c>
      <c r="C1244" t="s">
        <v>7648</v>
      </c>
      <c r="D1244" t="s">
        <v>5308</v>
      </c>
      <c r="E1244" t="s">
        <v>40</v>
      </c>
      <c r="F1244" t="s">
        <v>3398</v>
      </c>
      <c r="G1244" s="5">
        <v>25000</v>
      </c>
      <c r="H1244" s="5">
        <v>2063</v>
      </c>
      <c r="I1244" s="5">
        <v>33000</v>
      </c>
      <c r="J1244">
        <v>-0.09</v>
      </c>
      <c r="K1244">
        <v>-185</v>
      </c>
      <c r="L1244" s="5">
        <v>10315</v>
      </c>
      <c r="M1244" s="5">
        <v>10500</v>
      </c>
      <c r="N1244" s="5">
        <v>22500</v>
      </c>
      <c r="O1244" t="s">
        <v>866</v>
      </c>
      <c r="P1244" s="5">
        <v>2100</v>
      </c>
      <c r="Q1244" t="str">
        <f>IF(Table4[[#This Row],[Current Arrears + Debit]]&lt;=5000,"Less_than_5000","Greater_than_5000")</f>
        <v>Less_than_5000</v>
      </c>
      <c r="R1244" t="str">
        <f>IF(Table4[[#This Row],[Full Balance]]=Table4[[#This Row],[Current Arrears + Debit]],"OC","Active")</f>
        <v>Active</v>
      </c>
    </row>
    <row r="1245" spans="1:18" x14ac:dyDescent="0.3">
      <c r="A1245" t="s">
        <v>7649</v>
      </c>
      <c r="B1245" t="s">
        <v>6022</v>
      </c>
      <c r="C1245" t="s">
        <v>7650</v>
      </c>
      <c r="D1245" t="s">
        <v>7651</v>
      </c>
      <c r="E1245" t="s">
        <v>29</v>
      </c>
      <c r="F1245" t="s">
        <v>3597</v>
      </c>
      <c r="G1245" s="5">
        <v>25000</v>
      </c>
      <c r="H1245" s="5">
        <v>1750</v>
      </c>
      <c r="I1245" s="5">
        <v>35000</v>
      </c>
      <c r="J1245">
        <v>0</v>
      </c>
      <c r="K1245">
        <v>0</v>
      </c>
      <c r="L1245" s="5">
        <v>7000</v>
      </c>
      <c r="M1245" s="5">
        <v>7000</v>
      </c>
      <c r="N1245" s="5">
        <v>28000</v>
      </c>
      <c r="O1245" t="s">
        <v>1142</v>
      </c>
      <c r="P1245" s="5">
        <v>1750</v>
      </c>
      <c r="Q1245" t="str">
        <f>IF(Table4[[#This Row],[Current Arrears + Debit]]&lt;=5000,"Less_than_5000","Greater_than_5000")</f>
        <v>Less_than_5000</v>
      </c>
      <c r="R1245" t="str">
        <f>IF(Table4[[#This Row],[Full Balance]]=Table4[[#This Row],[Current Arrears + Debit]],"OC","Active")</f>
        <v>Active</v>
      </c>
    </row>
    <row r="1246" spans="1:18" x14ac:dyDescent="0.3">
      <c r="A1246" t="s">
        <v>7652</v>
      </c>
      <c r="B1246" t="s">
        <v>6022</v>
      </c>
      <c r="C1246" t="s">
        <v>7653</v>
      </c>
      <c r="D1246" t="s">
        <v>7654</v>
      </c>
      <c r="E1246" t="s">
        <v>29</v>
      </c>
      <c r="F1246" t="s">
        <v>3597</v>
      </c>
      <c r="G1246" s="5">
        <v>25000</v>
      </c>
      <c r="H1246" s="5">
        <v>1750</v>
      </c>
      <c r="I1246" s="5">
        <v>35000</v>
      </c>
      <c r="J1246">
        <v>0</v>
      </c>
      <c r="K1246">
        <v>0</v>
      </c>
      <c r="L1246" s="5">
        <v>7000</v>
      </c>
      <c r="M1246" s="5">
        <v>7000</v>
      </c>
      <c r="N1246" s="5">
        <v>28000</v>
      </c>
      <c r="O1246" t="s">
        <v>1142</v>
      </c>
      <c r="P1246" s="5">
        <v>1750</v>
      </c>
      <c r="Q1246" t="str">
        <f>IF(Table4[[#This Row],[Current Arrears + Debit]]&lt;=5000,"Less_than_5000","Greater_than_5000")</f>
        <v>Less_than_5000</v>
      </c>
      <c r="R1246" t="str">
        <f>IF(Table4[[#This Row],[Full Balance]]=Table4[[#This Row],[Current Arrears + Debit]],"OC","Active")</f>
        <v>Active</v>
      </c>
    </row>
    <row r="1247" spans="1:18" x14ac:dyDescent="0.3">
      <c r="A1247" t="s">
        <v>7655</v>
      </c>
      <c r="B1247" t="s">
        <v>6212</v>
      </c>
      <c r="C1247" t="s">
        <v>7656</v>
      </c>
      <c r="D1247" t="s">
        <v>7657</v>
      </c>
      <c r="E1247" t="s">
        <v>39</v>
      </c>
      <c r="F1247" t="s">
        <v>5962</v>
      </c>
      <c r="G1247" s="5">
        <v>30000</v>
      </c>
      <c r="H1247" s="5">
        <v>2100</v>
      </c>
      <c r="I1247" s="5">
        <v>42000</v>
      </c>
      <c r="J1247">
        <v>1</v>
      </c>
      <c r="K1247" s="5">
        <v>2100</v>
      </c>
      <c r="L1247" s="5">
        <v>10500</v>
      </c>
      <c r="M1247" s="5">
        <v>8400</v>
      </c>
      <c r="N1247" s="5">
        <v>33600</v>
      </c>
      <c r="O1247" t="s">
        <v>625</v>
      </c>
      <c r="P1247" s="5">
        <v>2000</v>
      </c>
      <c r="Q1247" t="str">
        <f>IF(Table4[[#This Row],[Current Arrears + Debit]]&lt;=5000,"Less_than_5000","Greater_than_5000")</f>
        <v>Less_than_5000</v>
      </c>
      <c r="R1247" t="str">
        <f>IF(Table4[[#This Row],[Full Balance]]=Table4[[#This Row],[Current Arrears + Debit]],"OC","Active")</f>
        <v>Active</v>
      </c>
    </row>
    <row r="1248" spans="1:18" x14ac:dyDescent="0.3">
      <c r="A1248" t="s">
        <v>7658</v>
      </c>
      <c r="B1248" t="s">
        <v>6342</v>
      </c>
      <c r="C1248" t="s">
        <v>7659</v>
      </c>
      <c r="D1248" t="s">
        <v>7660</v>
      </c>
      <c r="E1248" t="s">
        <v>39</v>
      </c>
      <c r="F1248" t="s">
        <v>5962</v>
      </c>
      <c r="G1248" s="5">
        <v>40000</v>
      </c>
      <c r="H1248" s="5">
        <v>3250</v>
      </c>
      <c r="I1248" s="5">
        <v>52000</v>
      </c>
      <c r="J1248">
        <v>0</v>
      </c>
      <c r="K1248">
        <v>0</v>
      </c>
      <c r="L1248" s="5">
        <v>16250</v>
      </c>
      <c r="M1248" s="5">
        <v>16250</v>
      </c>
      <c r="N1248" s="5">
        <v>35750</v>
      </c>
      <c r="O1248" t="s">
        <v>977</v>
      </c>
      <c r="P1248" s="5">
        <v>3250</v>
      </c>
      <c r="Q1248" t="str">
        <f>IF(Table4[[#This Row],[Current Arrears + Debit]]&lt;=5000,"Less_than_5000","Greater_than_5000")</f>
        <v>Less_than_5000</v>
      </c>
      <c r="R1248" t="str">
        <f>IF(Table4[[#This Row],[Full Balance]]=Table4[[#This Row],[Current Arrears + Debit]],"OC","Active")</f>
        <v>Active</v>
      </c>
    </row>
    <row r="1249" spans="1:18" x14ac:dyDescent="0.3">
      <c r="A1249" t="s">
        <v>7661</v>
      </c>
      <c r="B1249" t="s">
        <v>7161</v>
      </c>
      <c r="C1249" t="s">
        <v>7662</v>
      </c>
      <c r="D1249" t="s">
        <v>7663</v>
      </c>
      <c r="E1249" t="s">
        <v>39</v>
      </c>
      <c r="F1249" t="s">
        <v>5962</v>
      </c>
      <c r="G1249" s="5">
        <v>30000</v>
      </c>
      <c r="H1249" s="5">
        <v>2100</v>
      </c>
      <c r="I1249" s="5">
        <v>42000</v>
      </c>
      <c r="J1249">
        <v>-1</v>
      </c>
      <c r="K1249" s="5">
        <v>-2100</v>
      </c>
      <c r="L1249" s="5">
        <v>10500</v>
      </c>
      <c r="M1249" s="5">
        <v>12600</v>
      </c>
      <c r="N1249" s="5">
        <v>29400</v>
      </c>
      <c r="O1249" t="s">
        <v>977</v>
      </c>
      <c r="P1249" s="5">
        <v>2100</v>
      </c>
      <c r="Q1249" t="str">
        <f>IF(Table4[[#This Row],[Current Arrears + Debit]]&lt;=5000,"Less_than_5000","Greater_than_5000")</f>
        <v>Less_than_5000</v>
      </c>
      <c r="R1249" t="str">
        <f>IF(Table4[[#This Row],[Full Balance]]=Table4[[#This Row],[Current Arrears + Debit]],"OC","Active")</f>
        <v>Active</v>
      </c>
    </row>
    <row r="1250" spans="1:18" x14ac:dyDescent="0.3">
      <c r="A1250" t="s">
        <v>7664</v>
      </c>
      <c r="B1250" t="s">
        <v>5684</v>
      </c>
      <c r="C1250" t="s">
        <v>7665</v>
      </c>
      <c r="D1250" t="s">
        <v>7666</v>
      </c>
      <c r="E1250" t="s">
        <v>26</v>
      </c>
      <c r="F1250" t="s">
        <v>5962</v>
      </c>
      <c r="G1250" s="5">
        <v>25000</v>
      </c>
      <c r="H1250" s="5">
        <v>1750</v>
      </c>
      <c r="I1250" s="5">
        <v>35000</v>
      </c>
      <c r="J1250">
        <v>-1.1399999999999999</v>
      </c>
      <c r="K1250" s="5">
        <v>-2000</v>
      </c>
      <c r="L1250" s="5">
        <v>8750</v>
      </c>
      <c r="M1250" s="5">
        <v>10750</v>
      </c>
      <c r="N1250" s="5">
        <v>24250</v>
      </c>
      <c r="O1250" t="s">
        <v>977</v>
      </c>
      <c r="P1250" s="5">
        <v>1800</v>
      </c>
      <c r="Q1250" t="str">
        <f>IF(Table4[[#This Row],[Current Arrears + Debit]]&lt;=5000,"Less_than_5000","Greater_than_5000")</f>
        <v>Less_than_5000</v>
      </c>
      <c r="R1250" t="str">
        <f>IF(Table4[[#This Row],[Full Balance]]=Table4[[#This Row],[Current Arrears + Debit]],"OC","Active")</f>
        <v>Active</v>
      </c>
    </row>
    <row r="1251" spans="1:18" x14ac:dyDescent="0.3">
      <c r="A1251" t="s">
        <v>7667</v>
      </c>
      <c r="B1251" t="s">
        <v>7668</v>
      </c>
      <c r="C1251" t="s">
        <v>7669</v>
      </c>
      <c r="D1251" t="s">
        <v>7670</v>
      </c>
      <c r="E1251" t="s">
        <v>42</v>
      </c>
      <c r="F1251" t="s">
        <v>3398</v>
      </c>
      <c r="G1251" s="5">
        <v>30000</v>
      </c>
      <c r="H1251" s="5">
        <v>2438</v>
      </c>
      <c r="I1251" s="5">
        <v>39000</v>
      </c>
      <c r="J1251">
        <v>-0.13</v>
      </c>
      <c r="K1251">
        <v>-310</v>
      </c>
      <c r="L1251" s="5">
        <v>12190</v>
      </c>
      <c r="M1251" s="5">
        <v>12500</v>
      </c>
      <c r="N1251" s="5">
        <v>26500</v>
      </c>
      <c r="O1251" t="s">
        <v>977</v>
      </c>
      <c r="P1251" s="5">
        <v>2500</v>
      </c>
      <c r="Q1251" t="str">
        <f>IF(Table4[[#This Row],[Current Arrears + Debit]]&lt;=5000,"Less_than_5000","Greater_than_5000")</f>
        <v>Less_than_5000</v>
      </c>
      <c r="R1251" t="str">
        <f>IF(Table4[[#This Row],[Full Balance]]=Table4[[#This Row],[Current Arrears + Debit]],"OC","Active")</f>
        <v>Active</v>
      </c>
    </row>
    <row r="1252" spans="1:18" x14ac:dyDescent="0.3">
      <c r="A1252" t="s">
        <v>7671</v>
      </c>
      <c r="B1252" t="s">
        <v>7668</v>
      </c>
      <c r="C1252" t="s">
        <v>7672</v>
      </c>
      <c r="D1252" t="s">
        <v>7673</v>
      </c>
      <c r="E1252" t="s">
        <v>42</v>
      </c>
      <c r="F1252" t="s">
        <v>3398</v>
      </c>
      <c r="G1252" s="5">
        <v>30000</v>
      </c>
      <c r="H1252" s="5">
        <v>2438</v>
      </c>
      <c r="I1252" s="5">
        <v>39000</v>
      </c>
      <c r="J1252">
        <v>-0.13</v>
      </c>
      <c r="K1252">
        <v>-310</v>
      </c>
      <c r="L1252" s="5">
        <v>12190</v>
      </c>
      <c r="M1252" s="5">
        <v>12500</v>
      </c>
      <c r="N1252" s="5">
        <v>26500</v>
      </c>
      <c r="O1252" t="s">
        <v>977</v>
      </c>
      <c r="P1252" s="5">
        <v>2500</v>
      </c>
      <c r="Q1252" t="str">
        <f>IF(Table4[[#This Row],[Current Arrears + Debit]]&lt;=5000,"Less_than_5000","Greater_than_5000")</f>
        <v>Less_than_5000</v>
      </c>
      <c r="R1252" t="str">
        <f>IF(Table4[[#This Row],[Full Balance]]=Table4[[#This Row],[Current Arrears + Debit]],"OC","Active")</f>
        <v>Active</v>
      </c>
    </row>
    <row r="1253" spans="1:18" x14ac:dyDescent="0.3">
      <c r="A1253" t="s">
        <v>7674</v>
      </c>
      <c r="B1253" t="s">
        <v>7668</v>
      </c>
      <c r="C1253" t="s">
        <v>7675</v>
      </c>
      <c r="D1253" t="s">
        <v>7676</v>
      </c>
      <c r="E1253" t="s">
        <v>42</v>
      </c>
      <c r="F1253" t="s">
        <v>3398</v>
      </c>
      <c r="G1253" s="5">
        <v>25000</v>
      </c>
      <c r="H1253" s="5">
        <v>2063</v>
      </c>
      <c r="I1253" s="5">
        <v>33000</v>
      </c>
      <c r="J1253">
        <v>-0.09</v>
      </c>
      <c r="K1253">
        <v>-185</v>
      </c>
      <c r="L1253" s="5">
        <v>10315</v>
      </c>
      <c r="M1253" s="5">
        <v>10500</v>
      </c>
      <c r="N1253" s="5">
        <v>22500</v>
      </c>
      <c r="O1253" t="s">
        <v>977</v>
      </c>
      <c r="P1253" s="5">
        <v>2100</v>
      </c>
      <c r="Q1253" t="str">
        <f>IF(Table4[[#This Row],[Current Arrears + Debit]]&lt;=5000,"Less_than_5000","Greater_than_5000")</f>
        <v>Less_than_5000</v>
      </c>
      <c r="R1253" t="str">
        <f>IF(Table4[[#This Row],[Full Balance]]=Table4[[#This Row],[Current Arrears + Debit]],"OC","Active")</f>
        <v>Active</v>
      </c>
    </row>
    <row r="1254" spans="1:18" x14ac:dyDescent="0.3">
      <c r="A1254" t="s">
        <v>7677</v>
      </c>
      <c r="B1254" t="s">
        <v>6891</v>
      </c>
      <c r="C1254" t="s">
        <v>7678</v>
      </c>
      <c r="D1254" t="s">
        <v>7679</v>
      </c>
      <c r="E1254" t="s">
        <v>5</v>
      </c>
      <c r="F1254" t="s">
        <v>3817</v>
      </c>
      <c r="G1254" s="5">
        <v>30000</v>
      </c>
      <c r="H1254" s="5">
        <v>2100</v>
      </c>
      <c r="I1254" s="5">
        <v>42000</v>
      </c>
      <c r="J1254">
        <v>0</v>
      </c>
      <c r="K1254">
        <v>0</v>
      </c>
      <c r="L1254" s="5">
        <v>8400</v>
      </c>
      <c r="M1254" s="5">
        <v>8400</v>
      </c>
      <c r="N1254" s="5">
        <v>33600</v>
      </c>
      <c r="O1254" t="s">
        <v>283</v>
      </c>
      <c r="P1254" s="5">
        <v>2100</v>
      </c>
      <c r="Q1254" t="str">
        <f>IF(Table4[[#This Row],[Current Arrears + Debit]]&lt;=5000,"Less_than_5000","Greater_than_5000")</f>
        <v>Less_than_5000</v>
      </c>
      <c r="R1254" t="str">
        <f>IF(Table4[[#This Row],[Full Balance]]=Table4[[#This Row],[Current Arrears + Debit]],"OC","Active")</f>
        <v>Active</v>
      </c>
    </row>
    <row r="1255" spans="1:18" x14ac:dyDescent="0.3">
      <c r="A1255" t="s">
        <v>7680</v>
      </c>
      <c r="B1255" t="s">
        <v>7681</v>
      </c>
      <c r="C1255" t="s">
        <v>7682</v>
      </c>
      <c r="D1255" t="s">
        <v>7683</v>
      </c>
      <c r="E1255" t="s">
        <v>12</v>
      </c>
      <c r="F1255" t="s">
        <v>7684</v>
      </c>
      <c r="G1255" s="5">
        <v>25000</v>
      </c>
      <c r="H1255" s="5">
        <v>1750</v>
      </c>
      <c r="I1255" s="5">
        <v>35000</v>
      </c>
      <c r="J1255">
        <v>0</v>
      </c>
      <c r="K1255">
        <v>0</v>
      </c>
      <c r="L1255" s="5">
        <v>7000</v>
      </c>
      <c r="M1255" s="5">
        <v>7000</v>
      </c>
      <c r="N1255" s="5">
        <v>28000</v>
      </c>
      <c r="O1255" t="s">
        <v>866</v>
      </c>
      <c r="P1255" s="5">
        <v>1750</v>
      </c>
      <c r="Q1255" t="str">
        <f>IF(Table4[[#This Row],[Current Arrears + Debit]]&lt;=5000,"Less_than_5000","Greater_than_5000")</f>
        <v>Less_than_5000</v>
      </c>
      <c r="R1255" t="str">
        <f>IF(Table4[[#This Row],[Full Balance]]=Table4[[#This Row],[Current Arrears + Debit]],"OC","Active")</f>
        <v>Active</v>
      </c>
    </row>
    <row r="1256" spans="1:18" x14ac:dyDescent="0.3">
      <c r="A1256" t="s">
        <v>7685</v>
      </c>
      <c r="B1256" t="s">
        <v>7681</v>
      </c>
      <c r="C1256" t="s">
        <v>7686</v>
      </c>
      <c r="D1256" t="s">
        <v>7687</v>
      </c>
      <c r="E1256" t="s">
        <v>12</v>
      </c>
      <c r="F1256" t="s">
        <v>7684</v>
      </c>
      <c r="G1256" s="5">
        <v>25000</v>
      </c>
      <c r="H1256" s="5">
        <v>1750</v>
      </c>
      <c r="I1256" s="5">
        <v>35000</v>
      </c>
      <c r="J1256">
        <v>0</v>
      </c>
      <c r="K1256">
        <v>0</v>
      </c>
      <c r="L1256" s="5">
        <v>7000</v>
      </c>
      <c r="M1256" s="5">
        <v>7000</v>
      </c>
      <c r="N1256" s="5">
        <v>28000</v>
      </c>
      <c r="O1256" t="s">
        <v>866</v>
      </c>
      <c r="P1256" s="5">
        <v>1500</v>
      </c>
      <c r="Q1256" t="str">
        <f>IF(Table4[[#This Row],[Current Arrears + Debit]]&lt;=5000,"Less_than_5000","Greater_than_5000")</f>
        <v>Less_than_5000</v>
      </c>
      <c r="R1256" t="str">
        <f>IF(Table4[[#This Row],[Full Balance]]=Table4[[#This Row],[Current Arrears + Debit]],"OC","Active")</f>
        <v>Active</v>
      </c>
    </row>
    <row r="1257" spans="1:18" x14ac:dyDescent="0.3">
      <c r="A1257" t="s">
        <v>7688</v>
      </c>
      <c r="B1257" t="s">
        <v>7681</v>
      </c>
      <c r="C1257" t="s">
        <v>7689</v>
      </c>
      <c r="D1257" t="s">
        <v>7690</v>
      </c>
      <c r="E1257" t="s">
        <v>12</v>
      </c>
      <c r="F1257" t="s">
        <v>7684</v>
      </c>
      <c r="G1257" s="5">
        <v>25000</v>
      </c>
      <c r="H1257" s="5">
        <v>1750</v>
      </c>
      <c r="I1257" s="5">
        <v>35000</v>
      </c>
      <c r="J1257">
        <v>0</v>
      </c>
      <c r="K1257">
        <v>0</v>
      </c>
      <c r="L1257" s="5">
        <v>7000</v>
      </c>
      <c r="M1257" s="5">
        <v>7000</v>
      </c>
      <c r="N1257" s="5">
        <v>28000</v>
      </c>
      <c r="O1257" t="s">
        <v>866</v>
      </c>
      <c r="P1257" s="5">
        <v>1750</v>
      </c>
      <c r="Q1257" t="str">
        <f>IF(Table4[[#This Row],[Current Arrears + Debit]]&lt;=5000,"Less_than_5000","Greater_than_5000")</f>
        <v>Less_than_5000</v>
      </c>
      <c r="R1257" t="str">
        <f>IF(Table4[[#This Row],[Full Balance]]=Table4[[#This Row],[Current Arrears + Debit]],"OC","Active")</f>
        <v>Active</v>
      </c>
    </row>
    <row r="1258" spans="1:18" x14ac:dyDescent="0.3">
      <c r="A1258" t="s">
        <v>7691</v>
      </c>
      <c r="B1258" t="s">
        <v>7692</v>
      </c>
      <c r="C1258" t="s">
        <v>7693</v>
      </c>
      <c r="D1258" t="s">
        <v>7694</v>
      </c>
      <c r="E1258" t="s">
        <v>32</v>
      </c>
      <c r="F1258" t="s">
        <v>3597</v>
      </c>
      <c r="G1258" s="5">
        <v>25000</v>
      </c>
      <c r="H1258" s="5">
        <v>1750</v>
      </c>
      <c r="I1258" s="5">
        <v>35000</v>
      </c>
      <c r="J1258">
        <v>-0.56999999999999995</v>
      </c>
      <c r="K1258" s="5">
        <v>-1000</v>
      </c>
      <c r="L1258" s="5">
        <v>7000</v>
      </c>
      <c r="M1258" s="5">
        <v>8000</v>
      </c>
      <c r="N1258" s="5">
        <v>27000</v>
      </c>
      <c r="O1258" t="s">
        <v>2583</v>
      </c>
      <c r="P1258" s="5">
        <v>2000</v>
      </c>
      <c r="Q1258" t="str">
        <f>IF(Table4[[#This Row],[Current Arrears + Debit]]&lt;=5000,"Less_than_5000","Greater_than_5000")</f>
        <v>Less_than_5000</v>
      </c>
      <c r="R1258" t="str">
        <f>IF(Table4[[#This Row],[Full Balance]]=Table4[[#This Row],[Current Arrears + Debit]],"OC","Active")</f>
        <v>Active</v>
      </c>
    </row>
    <row r="1259" spans="1:18" x14ac:dyDescent="0.3">
      <c r="A1259" t="s">
        <v>7695</v>
      </c>
      <c r="B1259" t="s">
        <v>7692</v>
      </c>
      <c r="C1259" t="s">
        <v>7696</v>
      </c>
      <c r="D1259" t="s">
        <v>7697</v>
      </c>
      <c r="E1259" t="s">
        <v>32</v>
      </c>
      <c r="F1259" t="s">
        <v>3597</v>
      </c>
      <c r="G1259" s="5">
        <v>25000</v>
      </c>
      <c r="H1259" s="5">
        <v>1750</v>
      </c>
      <c r="I1259" s="5">
        <v>35000</v>
      </c>
      <c r="J1259">
        <v>0</v>
      </c>
      <c r="K1259">
        <v>0</v>
      </c>
      <c r="L1259" s="5">
        <v>7000</v>
      </c>
      <c r="M1259" s="5">
        <v>7000</v>
      </c>
      <c r="N1259" s="5">
        <v>28000</v>
      </c>
      <c r="O1259" t="s">
        <v>2583</v>
      </c>
      <c r="P1259" s="5">
        <v>1750</v>
      </c>
      <c r="Q1259" t="str">
        <f>IF(Table4[[#This Row],[Current Arrears + Debit]]&lt;=5000,"Less_than_5000","Greater_than_5000")</f>
        <v>Less_than_5000</v>
      </c>
      <c r="R1259" t="str">
        <f>IF(Table4[[#This Row],[Full Balance]]=Table4[[#This Row],[Current Arrears + Debit]],"OC","Active")</f>
        <v>Active</v>
      </c>
    </row>
    <row r="1260" spans="1:18" x14ac:dyDescent="0.3">
      <c r="A1260" t="s">
        <v>7698</v>
      </c>
      <c r="B1260" t="s">
        <v>7692</v>
      </c>
      <c r="C1260" t="s">
        <v>7699</v>
      </c>
      <c r="D1260" t="s">
        <v>7700</v>
      </c>
      <c r="E1260" t="s">
        <v>32</v>
      </c>
      <c r="F1260" t="s">
        <v>3597</v>
      </c>
      <c r="G1260" s="5">
        <v>25000</v>
      </c>
      <c r="H1260" s="5">
        <v>1750</v>
      </c>
      <c r="I1260" s="5">
        <v>35000</v>
      </c>
      <c r="J1260">
        <v>0</v>
      </c>
      <c r="K1260">
        <v>0</v>
      </c>
      <c r="L1260" s="5">
        <v>7000</v>
      </c>
      <c r="M1260" s="5">
        <v>7000</v>
      </c>
      <c r="N1260" s="5">
        <v>28000</v>
      </c>
      <c r="O1260" t="s">
        <v>2583</v>
      </c>
      <c r="P1260" s="5">
        <v>1750</v>
      </c>
      <c r="Q1260" t="str">
        <f>IF(Table4[[#This Row],[Current Arrears + Debit]]&lt;=5000,"Less_than_5000","Greater_than_5000")</f>
        <v>Less_than_5000</v>
      </c>
      <c r="R1260" t="str">
        <f>IF(Table4[[#This Row],[Full Balance]]=Table4[[#This Row],[Current Arrears + Debit]],"OC","Active")</f>
        <v>Active</v>
      </c>
    </row>
    <row r="1261" spans="1:18" x14ac:dyDescent="0.3">
      <c r="A1261" t="s">
        <v>7701</v>
      </c>
      <c r="B1261" t="s">
        <v>7702</v>
      </c>
      <c r="C1261" t="s">
        <v>7703</v>
      </c>
      <c r="D1261" t="s">
        <v>7704</v>
      </c>
      <c r="E1261" t="s">
        <v>42</v>
      </c>
      <c r="F1261" t="s">
        <v>7684</v>
      </c>
      <c r="G1261" s="5">
        <v>25000</v>
      </c>
      <c r="H1261" s="5">
        <v>1750</v>
      </c>
      <c r="I1261" s="5">
        <v>35000</v>
      </c>
      <c r="J1261">
        <v>-1</v>
      </c>
      <c r="K1261" s="5">
        <v>-1750</v>
      </c>
      <c r="L1261" s="5">
        <v>7000</v>
      </c>
      <c r="M1261" s="5">
        <v>8750</v>
      </c>
      <c r="N1261" s="5">
        <v>26250</v>
      </c>
      <c r="O1261" t="s">
        <v>866</v>
      </c>
      <c r="P1261" s="5">
        <v>1750</v>
      </c>
      <c r="Q1261" t="str">
        <f>IF(Table4[[#This Row],[Current Arrears + Debit]]&lt;=5000,"Less_than_5000","Greater_than_5000")</f>
        <v>Less_than_5000</v>
      </c>
      <c r="R1261" t="str">
        <f>IF(Table4[[#This Row],[Full Balance]]=Table4[[#This Row],[Current Arrears + Debit]],"OC","Active")</f>
        <v>Active</v>
      </c>
    </row>
    <row r="1262" spans="1:18" x14ac:dyDescent="0.3">
      <c r="A1262" t="s">
        <v>7705</v>
      </c>
      <c r="B1262" t="s">
        <v>7702</v>
      </c>
      <c r="C1262" t="s">
        <v>7706</v>
      </c>
      <c r="D1262" t="s">
        <v>7707</v>
      </c>
      <c r="E1262" t="s">
        <v>42</v>
      </c>
      <c r="F1262" t="s">
        <v>7684</v>
      </c>
      <c r="G1262" s="5">
        <v>25000</v>
      </c>
      <c r="H1262" s="5">
        <v>1750</v>
      </c>
      <c r="I1262" s="5">
        <v>35000</v>
      </c>
      <c r="J1262">
        <v>-1</v>
      </c>
      <c r="K1262" s="5">
        <v>-1750</v>
      </c>
      <c r="L1262" s="5">
        <v>7000</v>
      </c>
      <c r="M1262" s="5">
        <v>8750</v>
      </c>
      <c r="N1262" s="5">
        <v>26250</v>
      </c>
      <c r="O1262" t="s">
        <v>866</v>
      </c>
      <c r="P1262" s="5">
        <v>1750</v>
      </c>
      <c r="Q1262" t="str">
        <f>IF(Table4[[#This Row],[Current Arrears + Debit]]&lt;=5000,"Less_than_5000","Greater_than_5000")</f>
        <v>Less_than_5000</v>
      </c>
      <c r="R1262" t="str">
        <f>IF(Table4[[#This Row],[Full Balance]]=Table4[[#This Row],[Current Arrears + Debit]],"OC","Active")</f>
        <v>Active</v>
      </c>
    </row>
    <row r="1263" spans="1:18" x14ac:dyDescent="0.3">
      <c r="A1263" t="s">
        <v>7708</v>
      </c>
      <c r="B1263" t="s">
        <v>7702</v>
      </c>
      <c r="C1263" t="s">
        <v>7709</v>
      </c>
      <c r="D1263" t="s">
        <v>7710</v>
      </c>
      <c r="E1263" t="s">
        <v>42</v>
      </c>
      <c r="F1263" t="s">
        <v>7684</v>
      </c>
      <c r="G1263" s="5">
        <v>25000</v>
      </c>
      <c r="H1263" s="5">
        <v>1750</v>
      </c>
      <c r="I1263" s="5">
        <v>35000</v>
      </c>
      <c r="J1263">
        <v>-1</v>
      </c>
      <c r="K1263" s="5">
        <v>-1750</v>
      </c>
      <c r="L1263" s="5">
        <v>7000</v>
      </c>
      <c r="M1263" s="5">
        <v>8750</v>
      </c>
      <c r="N1263" s="5">
        <v>26250</v>
      </c>
      <c r="O1263" t="s">
        <v>866</v>
      </c>
      <c r="P1263" s="5">
        <v>1750</v>
      </c>
      <c r="Q1263" t="str">
        <f>IF(Table4[[#This Row],[Current Arrears + Debit]]&lt;=5000,"Less_than_5000","Greater_than_5000")</f>
        <v>Less_than_5000</v>
      </c>
      <c r="R1263" t="str">
        <f>IF(Table4[[#This Row],[Full Balance]]=Table4[[#This Row],[Current Arrears + Debit]],"OC","Active")</f>
        <v>Active</v>
      </c>
    </row>
    <row r="1264" spans="1:18" x14ac:dyDescent="0.3">
      <c r="A1264" t="s">
        <v>7711</v>
      </c>
      <c r="B1264" t="s">
        <v>6627</v>
      </c>
      <c r="C1264" t="s">
        <v>7712</v>
      </c>
      <c r="D1264" t="s">
        <v>7713</v>
      </c>
      <c r="E1264" t="s">
        <v>26</v>
      </c>
      <c r="F1264" t="s">
        <v>4012</v>
      </c>
      <c r="G1264" s="5">
        <v>35000</v>
      </c>
      <c r="H1264" s="5">
        <v>2450</v>
      </c>
      <c r="I1264" s="5">
        <v>49000</v>
      </c>
      <c r="J1264">
        <v>-0.08</v>
      </c>
      <c r="K1264">
        <v>-200</v>
      </c>
      <c r="L1264" s="5">
        <v>12250</v>
      </c>
      <c r="M1264" s="5">
        <v>12450</v>
      </c>
      <c r="N1264" s="5">
        <v>36550</v>
      </c>
      <c r="O1264" t="s">
        <v>977</v>
      </c>
      <c r="P1264" s="5">
        <v>2500</v>
      </c>
      <c r="Q1264" t="str">
        <f>IF(Table4[[#This Row],[Current Arrears + Debit]]&lt;=5000,"Less_than_5000","Greater_than_5000")</f>
        <v>Less_than_5000</v>
      </c>
      <c r="R1264" t="str">
        <f>IF(Table4[[#This Row],[Full Balance]]=Table4[[#This Row],[Current Arrears + Debit]],"OC","Active")</f>
        <v>Active</v>
      </c>
    </row>
    <row r="1265" spans="1:18" x14ac:dyDescent="0.3">
      <c r="A1265" t="s">
        <v>7714</v>
      </c>
      <c r="B1265" t="s">
        <v>5740</v>
      </c>
      <c r="C1265" t="s">
        <v>7715</v>
      </c>
      <c r="D1265" t="s">
        <v>7716</v>
      </c>
      <c r="E1265" t="s">
        <v>26</v>
      </c>
      <c r="F1265" t="s">
        <v>4012</v>
      </c>
      <c r="G1265" s="5">
        <v>40000</v>
      </c>
      <c r="H1265" s="5">
        <v>3250</v>
      </c>
      <c r="I1265" s="5">
        <v>52000</v>
      </c>
      <c r="J1265">
        <v>-1.03</v>
      </c>
      <c r="K1265" s="5">
        <v>-3350</v>
      </c>
      <c r="L1265" s="5">
        <v>16250</v>
      </c>
      <c r="M1265" s="5">
        <v>19600</v>
      </c>
      <c r="N1265" s="5">
        <v>32400</v>
      </c>
      <c r="O1265" t="s">
        <v>2583</v>
      </c>
      <c r="P1265" s="5">
        <v>3250</v>
      </c>
      <c r="Q1265" t="str">
        <f>IF(Table4[[#This Row],[Current Arrears + Debit]]&lt;=5000,"Less_than_5000","Greater_than_5000")</f>
        <v>Less_than_5000</v>
      </c>
      <c r="R1265" t="str">
        <f>IF(Table4[[#This Row],[Full Balance]]=Table4[[#This Row],[Current Arrears + Debit]],"OC","Active")</f>
        <v>Active</v>
      </c>
    </row>
    <row r="1266" spans="1:18" x14ac:dyDescent="0.3">
      <c r="A1266" t="s">
        <v>7717</v>
      </c>
      <c r="B1266" t="s">
        <v>7637</v>
      </c>
      <c r="C1266" t="s">
        <v>7718</v>
      </c>
      <c r="D1266" t="s">
        <v>7719</v>
      </c>
      <c r="E1266" t="s">
        <v>39</v>
      </c>
      <c r="F1266" t="s">
        <v>4012</v>
      </c>
      <c r="G1266" s="5">
        <v>45000</v>
      </c>
      <c r="H1266" s="5">
        <v>3656</v>
      </c>
      <c r="I1266" s="5">
        <v>58500</v>
      </c>
      <c r="J1266">
        <v>-7.0000000000000007E-2</v>
      </c>
      <c r="K1266">
        <v>-270</v>
      </c>
      <c r="L1266" s="5">
        <v>18280</v>
      </c>
      <c r="M1266" s="5">
        <v>18550</v>
      </c>
      <c r="N1266" s="5">
        <v>39950</v>
      </c>
      <c r="O1266" t="s">
        <v>977</v>
      </c>
      <c r="P1266" s="5">
        <v>3850</v>
      </c>
      <c r="Q1266" t="str">
        <f>IF(Table4[[#This Row],[Current Arrears + Debit]]&lt;=5000,"Less_than_5000","Greater_than_5000")</f>
        <v>Less_than_5000</v>
      </c>
      <c r="R1266" t="str">
        <f>IF(Table4[[#This Row],[Full Balance]]=Table4[[#This Row],[Current Arrears + Debit]],"OC","Active")</f>
        <v>Active</v>
      </c>
    </row>
    <row r="1267" spans="1:18" x14ac:dyDescent="0.3">
      <c r="A1267" t="s">
        <v>7720</v>
      </c>
      <c r="B1267" t="s">
        <v>7721</v>
      </c>
      <c r="C1267" t="s">
        <v>7722</v>
      </c>
      <c r="D1267" t="s">
        <v>7723</v>
      </c>
      <c r="E1267" t="s">
        <v>41</v>
      </c>
      <c r="F1267" t="s">
        <v>2424</v>
      </c>
      <c r="G1267" s="5">
        <v>25000</v>
      </c>
      <c r="H1267" s="5">
        <v>1750</v>
      </c>
      <c r="I1267" s="5">
        <v>35000</v>
      </c>
      <c r="J1267">
        <v>-0.03</v>
      </c>
      <c r="K1267">
        <v>-50</v>
      </c>
      <c r="L1267" s="5">
        <v>7000</v>
      </c>
      <c r="M1267" s="5">
        <v>7050</v>
      </c>
      <c r="N1267" s="5">
        <v>27950</v>
      </c>
      <c r="O1267" t="s">
        <v>2583</v>
      </c>
      <c r="P1267" s="5">
        <v>1750</v>
      </c>
      <c r="Q1267" t="str">
        <f>IF(Table4[[#This Row],[Current Arrears + Debit]]&lt;=5000,"Less_than_5000","Greater_than_5000")</f>
        <v>Less_than_5000</v>
      </c>
      <c r="R1267" t="str">
        <f>IF(Table4[[#This Row],[Full Balance]]=Table4[[#This Row],[Current Arrears + Debit]],"OC","Active")</f>
        <v>Active</v>
      </c>
    </row>
    <row r="1268" spans="1:18" x14ac:dyDescent="0.3">
      <c r="A1268" t="s">
        <v>7724</v>
      </c>
      <c r="B1268" t="s">
        <v>7721</v>
      </c>
      <c r="C1268" t="s">
        <v>7725</v>
      </c>
      <c r="D1268" t="s">
        <v>7726</v>
      </c>
      <c r="E1268" t="s">
        <v>41</v>
      </c>
      <c r="F1268" t="s">
        <v>2424</v>
      </c>
      <c r="G1268" s="5">
        <v>25000</v>
      </c>
      <c r="H1268" s="5">
        <v>1750</v>
      </c>
      <c r="I1268" s="5">
        <v>35000</v>
      </c>
      <c r="J1268">
        <v>-0.03</v>
      </c>
      <c r="K1268">
        <v>-50</v>
      </c>
      <c r="L1268" s="5">
        <v>7000</v>
      </c>
      <c r="M1268" s="5">
        <v>7050</v>
      </c>
      <c r="N1268" s="5">
        <v>27950</v>
      </c>
      <c r="O1268" t="s">
        <v>1142</v>
      </c>
      <c r="P1268" s="5">
        <v>1800</v>
      </c>
      <c r="Q1268" t="str">
        <f>IF(Table4[[#This Row],[Current Arrears + Debit]]&lt;=5000,"Less_than_5000","Greater_than_5000")</f>
        <v>Less_than_5000</v>
      </c>
      <c r="R1268" t="str">
        <f>IF(Table4[[#This Row],[Full Balance]]=Table4[[#This Row],[Current Arrears + Debit]],"OC","Active")</f>
        <v>Active</v>
      </c>
    </row>
    <row r="1269" spans="1:18" x14ac:dyDescent="0.3">
      <c r="A1269" t="s">
        <v>7727</v>
      </c>
      <c r="B1269" t="s">
        <v>7721</v>
      </c>
      <c r="C1269" t="s">
        <v>7728</v>
      </c>
      <c r="D1269" t="s">
        <v>7729</v>
      </c>
      <c r="E1269" t="s">
        <v>41</v>
      </c>
      <c r="F1269" t="s">
        <v>2424</v>
      </c>
      <c r="G1269" s="5">
        <v>25000</v>
      </c>
      <c r="H1269" s="5">
        <v>1750</v>
      </c>
      <c r="I1269" s="5">
        <v>35000</v>
      </c>
      <c r="J1269">
        <v>0</v>
      </c>
      <c r="K1269">
        <v>0</v>
      </c>
      <c r="L1269" s="5">
        <v>7000</v>
      </c>
      <c r="M1269" s="5">
        <v>7000</v>
      </c>
      <c r="N1269" s="5">
        <v>28000</v>
      </c>
      <c r="O1269" t="s">
        <v>2583</v>
      </c>
      <c r="P1269" s="5">
        <v>1750</v>
      </c>
      <c r="Q1269" t="str">
        <f>IF(Table4[[#This Row],[Current Arrears + Debit]]&lt;=5000,"Less_than_5000","Greater_than_5000")</f>
        <v>Less_than_5000</v>
      </c>
      <c r="R1269" t="str">
        <f>IF(Table4[[#This Row],[Full Balance]]=Table4[[#This Row],[Current Arrears + Debit]],"OC","Active")</f>
        <v>Active</v>
      </c>
    </row>
    <row r="1270" spans="1:18" x14ac:dyDescent="0.3">
      <c r="A1270" t="s">
        <v>7730</v>
      </c>
      <c r="B1270" t="s">
        <v>7721</v>
      </c>
      <c r="C1270" t="s">
        <v>7731</v>
      </c>
      <c r="D1270" t="s">
        <v>7732</v>
      </c>
      <c r="E1270" t="s">
        <v>41</v>
      </c>
      <c r="F1270" t="s">
        <v>2424</v>
      </c>
      <c r="G1270" s="5">
        <v>25000</v>
      </c>
      <c r="H1270" s="5">
        <v>1750</v>
      </c>
      <c r="I1270" s="5">
        <v>35000</v>
      </c>
      <c r="J1270">
        <v>0</v>
      </c>
      <c r="K1270">
        <v>0</v>
      </c>
      <c r="L1270" s="5">
        <v>7000</v>
      </c>
      <c r="M1270" s="5">
        <v>7000</v>
      </c>
      <c r="N1270" s="5">
        <v>28000</v>
      </c>
      <c r="O1270" t="s">
        <v>2583</v>
      </c>
      <c r="P1270" s="5">
        <v>1750</v>
      </c>
      <c r="Q1270" t="str">
        <f>IF(Table4[[#This Row],[Current Arrears + Debit]]&lt;=5000,"Less_than_5000","Greater_than_5000")</f>
        <v>Less_than_5000</v>
      </c>
      <c r="R1270" t="str">
        <f>IF(Table4[[#This Row],[Full Balance]]=Table4[[#This Row],[Current Arrears + Debit]],"OC","Active")</f>
        <v>Active</v>
      </c>
    </row>
    <row r="1271" spans="1:18" x14ac:dyDescent="0.3">
      <c r="A1271" t="s">
        <v>7733</v>
      </c>
      <c r="B1271" t="s">
        <v>7721</v>
      </c>
      <c r="C1271" t="s">
        <v>7734</v>
      </c>
      <c r="D1271" t="s">
        <v>7735</v>
      </c>
      <c r="E1271" t="s">
        <v>41</v>
      </c>
      <c r="F1271" t="s">
        <v>2424</v>
      </c>
      <c r="G1271" s="5">
        <v>25000</v>
      </c>
      <c r="H1271" s="5">
        <v>1750</v>
      </c>
      <c r="I1271" s="5">
        <v>35000</v>
      </c>
      <c r="J1271">
        <v>0</v>
      </c>
      <c r="K1271">
        <v>0</v>
      </c>
      <c r="L1271" s="5">
        <v>7000</v>
      </c>
      <c r="M1271" s="5">
        <v>7000</v>
      </c>
      <c r="N1271" s="5">
        <v>28000</v>
      </c>
      <c r="O1271" t="s">
        <v>2583</v>
      </c>
      <c r="P1271" s="5">
        <v>1750</v>
      </c>
      <c r="Q1271" t="str">
        <f>IF(Table4[[#This Row],[Current Arrears + Debit]]&lt;=5000,"Less_than_5000","Greater_than_5000")</f>
        <v>Less_than_5000</v>
      </c>
      <c r="R1271" t="str">
        <f>IF(Table4[[#This Row],[Full Balance]]=Table4[[#This Row],[Current Arrears + Debit]],"OC","Active")</f>
        <v>Active</v>
      </c>
    </row>
    <row r="1272" spans="1:18" x14ac:dyDescent="0.3">
      <c r="A1272" t="s">
        <v>7736</v>
      </c>
      <c r="B1272" t="s">
        <v>7721</v>
      </c>
      <c r="C1272" t="s">
        <v>7737</v>
      </c>
      <c r="D1272" t="s">
        <v>7738</v>
      </c>
      <c r="E1272" t="s">
        <v>41</v>
      </c>
      <c r="F1272" t="s">
        <v>2424</v>
      </c>
      <c r="G1272" s="5">
        <v>25000</v>
      </c>
      <c r="H1272" s="5">
        <v>1750</v>
      </c>
      <c r="I1272" s="5">
        <v>35000</v>
      </c>
      <c r="J1272">
        <v>0</v>
      </c>
      <c r="K1272">
        <v>0</v>
      </c>
      <c r="L1272" s="5">
        <v>7000</v>
      </c>
      <c r="M1272" s="5">
        <v>7000</v>
      </c>
      <c r="N1272" s="5">
        <v>28000</v>
      </c>
      <c r="O1272" t="s">
        <v>2583</v>
      </c>
      <c r="P1272" s="5">
        <v>1750</v>
      </c>
      <c r="Q1272" t="str">
        <f>IF(Table4[[#This Row],[Current Arrears + Debit]]&lt;=5000,"Less_than_5000","Greater_than_5000")</f>
        <v>Less_than_5000</v>
      </c>
      <c r="R1272" t="str">
        <f>IF(Table4[[#This Row],[Full Balance]]=Table4[[#This Row],[Current Arrears + Debit]],"OC","Active")</f>
        <v>Active</v>
      </c>
    </row>
    <row r="1273" spans="1:18" x14ac:dyDescent="0.3">
      <c r="A1273" t="s">
        <v>7739</v>
      </c>
      <c r="B1273" t="s">
        <v>7637</v>
      </c>
      <c r="C1273" t="s">
        <v>7740</v>
      </c>
      <c r="D1273" t="s">
        <v>7741</v>
      </c>
      <c r="E1273" t="s">
        <v>39</v>
      </c>
      <c r="F1273" t="s">
        <v>4012</v>
      </c>
      <c r="G1273" s="5">
        <v>35000</v>
      </c>
      <c r="H1273" s="5">
        <v>2450</v>
      </c>
      <c r="I1273" s="5">
        <v>49000</v>
      </c>
      <c r="J1273">
        <v>-0.08</v>
      </c>
      <c r="K1273">
        <v>-200</v>
      </c>
      <c r="L1273" s="5">
        <v>12250</v>
      </c>
      <c r="M1273" s="5">
        <v>12450</v>
      </c>
      <c r="N1273" s="5">
        <v>36550</v>
      </c>
      <c r="O1273" t="s">
        <v>4784</v>
      </c>
      <c r="P1273" s="5">
        <v>5000</v>
      </c>
      <c r="Q1273" t="str">
        <f>IF(Table4[[#This Row],[Current Arrears + Debit]]&lt;=5000,"Less_than_5000","Greater_than_5000")</f>
        <v>Less_than_5000</v>
      </c>
      <c r="R1273" t="str">
        <f>IF(Table4[[#This Row],[Full Balance]]=Table4[[#This Row],[Current Arrears + Debit]],"OC","Active")</f>
        <v>Active</v>
      </c>
    </row>
    <row r="1274" spans="1:18" x14ac:dyDescent="0.3">
      <c r="A1274" t="s">
        <v>7742</v>
      </c>
      <c r="B1274" t="s">
        <v>7702</v>
      </c>
      <c r="C1274" t="s">
        <v>7743</v>
      </c>
      <c r="D1274" t="s">
        <v>7744</v>
      </c>
      <c r="E1274" t="s">
        <v>42</v>
      </c>
      <c r="F1274" t="s">
        <v>7684</v>
      </c>
      <c r="G1274" s="5">
        <v>25000</v>
      </c>
      <c r="H1274" s="5">
        <v>1750</v>
      </c>
      <c r="I1274" s="5">
        <v>35000</v>
      </c>
      <c r="J1274">
        <v>-1</v>
      </c>
      <c r="K1274" s="5">
        <v>-1750</v>
      </c>
      <c r="L1274" s="5">
        <v>7000</v>
      </c>
      <c r="M1274" s="5">
        <v>8750</v>
      </c>
      <c r="N1274" s="5">
        <v>26250</v>
      </c>
      <c r="O1274" t="s">
        <v>866</v>
      </c>
      <c r="P1274" s="5">
        <v>1750</v>
      </c>
      <c r="Q1274" t="str">
        <f>IF(Table4[[#This Row],[Current Arrears + Debit]]&lt;=5000,"Less_than_5000","Greater_than_5000")</f>
        <v>Less_than_5000</v>
      </c>
      <c r="R1274" t="str">
        <f>IF(Table4[[#This Row],[Full Balance]]=Table4[[#This Row],[Current Arrears + Debit]],"OC","Active")</f>
        <v>Active</v>
      </c>
    </row>
    <row r="1275" spans="1:18" x14ac:dyDescent="0.3">
      <c r="A1275" t="s">
        <v>7745</v>
      </c>
      <c r="B1275" t="s">
        <v>7702</v>
      </c>
      <c r="C1275" t="s">
        <v>7746</v>
      </c>
      <c r="D1275" t="s">
        <v>7747</v>
      </c>
      <c r="E1275" t="s">
        <v>42</v>
      </c>
      <c r="F1275" t="s">
        <v>7684</v>
      </c>
      <c r="G1275" s="5">
        <v>25000</v>
      </c>
      <c r="H1275" s="5">
        <v>1750</v>
      </c>
      <c r="I1275" s="5">
        <v>35000</v>
      </c>
      <c r="J1275">
        <v>-1</v>
      </c>
      <c r="K1275" s="5">
        <v>-1750</v>
      </c>
      <c r="L1275" s="5">
        <v>7000</v>
      </c>
      <c r="M1275" s="5">
        <v>8750</v>
      </c>
      <c r="N1275" s="5">
        <v>26250</v>
      </c>
      <c r="O1275" t="s">
        <v>866</v>
      </c>
      <c r="P1275" s="5">
        <v>1750</v>
      </c>
      <c r="Q1275" t="str">
        <f>IF(Table4[[#This Row],[Current Arrears + Debit]]&lt;=5000,"Less_than_5000","Greater_than_5000")</f>
        <v>Less_than_5000</v>
      </c>
      <c r="R1275" t="str">
        <f>IF(Table4[[#This Row],[Full Balance]]=Table4[[#This Row],[Current Arrears + Debit]],"OC","Active")</f>
        <v>Active</v>
      </c>
    </row>
    <row r="1276" spans="1:18" x14ac:dyDescent="0.3">
      <c r="A1276" t="s">
        <v>7748</v>
      </c>
      <c r="B1276" t="s">
        <v>7702</v>
      </c>
      <c r="C1276" t="s">
        <v>7749</v>
      </c>
      <c r="D1276" t="s">
        <v>7750</v>
      </c>
      <c r="E1276" t="s">
        <v>42</v>
      </c>
      <c r="F1276" t="s">
        <v>7684</v>
      </c>
      <c r="G1276" s="5">
        <v>25000</v>
      </c>
      <c r="H1276" s="5">
        <v>1750</v>
      </c>
      <c r="I1276" s="5">
        <v>35000</v>
      </c>
      <c r="J1276">
        <v>-1</v>
      </c>
      <c r="K1276" s="5">
        <v>-1750</v>
      </c>
      <c r="L1276" s="5">
        <v>7000</v>
      </c>
      <c r="M1276" s="5">
        <v>8750</v>
      </c>
      <c r="N1276" s="5">
        <v>26250</v>
      </c>
      <c r="O1276" t="s">
        <v>866</v>
      </c>
      <c r="P1276" s="5">
        <v>1750</v>
      </c>
      <c r="Q1276" t="str">
        <f>IF(Table4[[#This Row],[Current Arrears + Debit]]&lt;=5000,"Less_than_5000","Greater_than_5000")</f>
        <v>Less_than_5000</v>
      </c>
      <c r="R1276" t="str">
        <f>IF(Table4[[#This Row],[Full Balance]]=Table4[[#This Row],[Current Arrears + Debit]],"OC","Active")</f>
        <v>Active</v>
      </c>
    </row>
    <row r="1277" spans="1:18" x14ac:dyDescent="0.3">
      <c r="A1277" t="s">
        <v>7751</v>
      </c>
      <c r="B1277" t="s">
        <v>5898</v>
      </c>
      <c r="C1277" t="s">
        <v>7752</v>
      </c>
      <c r="D1277" t="s">
        <v>7753</v>
      </c>
      <c r="E1277" t="s">
        <v>21</v>
      </c>
      <c r="F1277" t="s">
        <v>4012</v>
      </c>
      <c r="G1277" s="5">
        <v>25000</v>
      </c>
      <c r="H1277" s="5">
        <v>1750</v>
      </c>
      <c r="I1277" s="5">
        <v>35000</v>
      </c>
      <c r="J1277">
        <v>-0.03</v>
      </c>
      <c r="K1277">
        <v>-50</v>
      </c>
      <c r="L1277" s="5">
        <v>8750</v>
      </c>
      <c r="M1277" s="5">
        <v>8800</v>
      </c>
      <c r="N1277" s="5">
        <v>26200</v>
      </c>
      <c r="O1277" t="s">
        <v>2583</v>
      </c>
      <c r="P1277" s="5">
        <v>1750</v>
      </c>
      <c r="Q1277" t="str">
        <f>IF(Table4[[#This Row],[Current Arrears + Debit]]&lt;=5000,"Less_than_5000","Greater_than_5000")</f>
        <v>Less_than_5000</v>
      </c>
      <c r="R1277" t="str">
        <f>IF(Table4[[#This Row],[Full Balance]]=Table4[[#This Row],[Current Arrears + Debit]],"OC","Active")</f>
        <v>Active</v>
      </c>
    </row>
    <row r="1278" spans="1:18" x14ac:dyDescent="0.3">
      <c r="A1278" t="s">
        <v>7754</v>
      </c>
      <c r="B1278" t="s">
        <v>5534</v>
      </c>
      <c r="C1278" t="s">
        <v>7755</v>
      </c>
      <c r="D1278" t="s">
        <v>7756</v>
      </c>
      <c r="E1278" t="s">
        <v>14</v>
      </c>
      <c r="F1278" t="s">
        <v>2424</v>
      </c>
      <c r="G1278" s="5">
        <v>25000</v>
      </c>
      <c r="H1278" s="5">
        <v>1750</v>
      </c>
      <c r="I1278" s="5">
        <v>35000</v>
      </c>
      <c r="J1278">
        <v>0</v>
      </c>
      <c r="K1278">
        <v>0</v>
      </c>
      <c r="L1278" s="5">
        <v>7000</v>
      </c>
      <c r="M1278" s="5">
        <v>7000</v>
      </c>
      <c r="N1278" s="5">
        <v>28000</v>
      </c>
      <c r="O1278" t="s">
        <v>977</v>
      </c>
      <c r="P1278" s="5">
        <v>1750</v>
      </c>
      <c r="Q1278" t="str">
        <f>IF(Table4[[#This Row],[Current Arrears + Debit]]&lt;=5000,"Less_than_5000","Greater_than_5000")</f>
        <v>Less_than_5000</v>
      </c>
      <c r="R1278" t="str">
        <f>IF(Table4[[#This Row],[Full Balance]]=Table4[[#This Row],[Current Arrears + Debit]],"OC","Active")</f>
        <v>Active</v>
      </c>
    </row>
    <row r="1279" spans="1:18" x14ac:dyDescent="0.3">
      <c r="A1279" t="s">
        <v>7757</v>
      </c>
      <c r="B1279" t="s">
        <v>7637</v>
      </c>
      <c r="C1279" t="s">
        <v>7758</v>
      </c>
      <c r="D1279" t="s">
        <v>7759</v>
      </c>
      <c r="E1279" t="s">
        <v>39</v>
      </c>
      <c r="F1279" t="s">
        <v>3398</v>
      </c>
      <c r="G1279" s="5">
        <v>45000</v>
      </c>
      <c r="H1279" s="5">
        <v>3656</v>
      </c>
      <c r="I1279" s="5">
        <v>58500</v>
      </c>
      <c r="J1279">
        <v>-0.02</v>
      </c>
      <c r="K1279">
        <v>-70</v>
      </c>
      <c r="L1279" s="5">
        <v>18280</v>
      </c>
      <c r="M1279" s="5">
        <v>18350</v>
      </c>
      <c r="N1279" s="5">
        <v>40150</v>
      </c>
      <c r="O1279" t="s">
        <v>977</v>
      </c>
      <c r="P1279" s="5">
        <v>3650</v>
      </c>
      <c r="Q1279" t="str">
        <f>IF(Table4[[#This Row],[Current Arrears + Debit]]&lt;=5000,"Less_than_5000","Greater_than_5000")</f>
        <v>Less_than_5000</v>
      </c>
      <c r="R1279" t="str">
        <f>IF(Table4[[#This Row],[Full Balance]]=Table4[[#This Row],[Current Arrears + Debit]],"OC","Active")</f>
        <v>Active</v>
      </c>
    </row>
    <row r="1280" spans="1:18" x14ac:dyDescent="0.3">
      <c r="A1280" t="s">
        <v>7760</v>
      </c>
      <c r="B1280" t="s">
        <v>6342</v>
      </c>
      <c r="C1280" t="s">
        <v>7761</v>
      </c>
      <c r="D1280" t="s">
        <v>7762</v>
      </c>
      <c r="E1280" t="s">
        <v>39</v>
      </c>
      <c r="F1280" t="s">
        <v>3398</v>
      </c>
      <c r="G1280" s="5">
        <v>35000</v>
      </c>
      <c r="H1280" s="5">
        <v>2450</v>
      </c>
      <c r="I1280" s="5">
        <v>49000</v>
      </c>
      <c r="J1280">
        <v>-1.1000000000000001</v>
      </c>
      <c r="K1280" s="5">
        <v>-2700</v>
      </c>
      <c r="L1280" s="5">
        <v>12250</v>
      </c>
      <c r="M1280" s="5">
        <v>14950</v>
      </c>
      <c r="N1280" s="5">
        <v>34050</v>
      </c>
      <c r="O1280" t="s">
        <v>2583</v>
      </c>
      <c r="P1280" s="5">
        <v>2500</v>
      </c>
      <c r="Q1280" t="str">
        <f>IF(Table4[[#This Row],[Current Arrears + Debit]]&lt;=5000,"Less_than_5000","Greater_than_5000")</f>
        <v>Less_than_5000</v>
      </c>
      <c r="R1280" t="str">
        <f>IF(Table4[[#This Row],[Full Balance]]=Table4[[#This Row],[Current Arrears + Debit]],"OC","Active")</f>
        <v>Active</v>
      </c>
    </row>
    <row r="1281" spans="1:18" x14ac:dyDescent="0.3">
      <c r="A1281" t="s">
        <v>7763</v>
      </c>
      <c r="B1281" t="s">
        <v>1604</v>
      </c>
      <c r="C1281" t="s">
        <v>7764</v>
      </c>
      <c r="D1281" t="s">
        <v>7765</v>
      </c>
      <c r="E1281" t="s">
        <v>39</v>
      </c>
      <c r="F1281" t="s">
        <v>3398</v>
      </c>
      <c r="G1281" s="5">
        <v>40000</v>
      </c>
      <c r="H1281" s="5">
        <v>3250</v>
      </c>
      <c r="I1281" s="5">
        <v>52000</v>
      </c>
      <c r="J1281">
        <v>-1</v>
      </c>
      <c r="K1281" s="5">
        <v>-3250</v>
      </c>
      <c r="L1281" s="5">
        <v>16250</v>
      </c>
      <c r="M1281" s="5">
        <v>19500</v>
      </c>
      <c r="N1281" s="5">
        <v>32500</v>
      </c>
      <c r="O1281" t="s">
        <v>2583</v>
      </c>
      <c r="P1281" s="5">
        <v>3250</v>
      </c>
      <c r="Q1281" t="str">
        <f>IF(Table4[[#This Row],[Current Arrears + Debit]]&lt;=5000,"Less_than_5000","Greater_than_5000")</f>
        <v>Less_than_5000</v>
      </c>
      <c r="R1281" t="str">
        <f>IF(Table4[[#This Row],[Full Balance]]=Table4[[#This Row],[Current Arrears + Debit]],"OC","Active")</f>
        <v>Active</v>
      </c>
    </row>
    <row r="1282" spans="1:18" x14ac:dyDescent="0.3">
      <c r="A1282" t="s">
        <v>7766</v>
      </c>
      <c r="B1282" t="s">
        <v>1604</v>
      </c>
      <c r="C1282" t="s">
        <v>7767</v>
      </c>
      <c r="D1282" t="s">
        <v>7768</v>
      </c>
      <c r="E1282" t="s">
        <v>39</v>
      </c>
      <c r="F1282" t="s">
        <v>3398</v>
      </c>
      <c r="G1282" s="5">
        <v>40000</v>
      </c>
      <c r="H1282" s="5">
        <v>3250</v>
      </c>
      <c r="I1282" s="5">
        <v>52000</v>
      </c>
      <c r="J1282">
        <v>-1</v>
      </c>
      <c r="K1282" s="5">
        <v>-3250</v>
      </c>
      <c r="L1282" s="5">
        <v>16250</v>
      </c>
      <c r="M1282" s="5">
        <v>19500</v>
      </c>
      <c r="N1282" s="5">
        <v>32500</v>
      </c>
      <c r="O1282" t="s">
        <v>2583</v>
      </c>
      <c r="P1282" s="5">
        <v>3250</v>
      </c>
      <c r="Q1282" t="str">
        <f>IF(Table4[[#This Row],[Current Arrears + Debit]]&lt;=5000,"Less_than_5000","Greater_than_5000")</f>
        <v>Less_than_5000</v>
      </c>
      <c r="R1282" t="str">
        <f>IF(Table4[[#This Row],[Full Balance]]=Table4[[#This Row],[Current Arrears + Debit]],"OC","Active")</f>
        <v>Active</v>
      </c>
    </row>
    <row r="1283" spans="1:18" x14ac:dyDescent="0.3">
      <c r="A1283" t="s">
        <v>7769</v>
      </c>
      <c r="B1283" t="s">
        <v>7770</v>
      </c>
      <c r="C1283" t="s">
        <v>7771</v>
      </c>
      <c r="D1283" t="s">
        <v>7772</v>
      </c>
      <c r="E1283" t="s">
        <v>40</v>
      </c>
      <c r="F1283" t="s">
        <v>3817</v>
      </c>
      <c r="G1283" s="5">
        <v>25000</v>
      </c>
      <c r="H1283" s="5">
        <v>1750</v>
      </c>
      <c r="I1283" s="5">
        <v>35000</v>
      </c>
      <c r="J1283">
        <v>-1</v>
      </c>
      <c r="K1283" s="5">
        <v>-1750</v>
      </c>
      <c r="L1283" s="5">
        <v>7000</v>
      </c>
      <c r="M1283" s="5">
        <v>8750</v>
      </c>
      <c r="N1283" s="5">
        <v>26250</v>
      </c>
      <c r="O1283" t="s">
        <v>866</v>
      </c>
      <c r="P1283" s="5">
        <v>1750</v>
      </c>
      <c r="Q1283" t="str">
        <f>IF(Table4[[#This Row],[Current Arrears + Debit]]&lt;=5000,"Less_than_5000","Greater_than_5000")</f>
        <v>Less_than_5000</v>
      </c>
      <c r="R1283" t="str">
        <f>IF(Table4[[#This Row],[Full Balance]]=Table4[[#This Row],[Current Arrears + Debit]],"OC","Active")</f>
        <v>Active</v>
      </c>
    </row>
    <row r="1284" spans="1:18" x14ac:dyDescent="0.3">
      <c r="A1284" t="s">
        <v>7773</v>
      </c>
      <c r="B1284" t="s">
        <v>7770</v>
      </c>
      <c r="C1284" t="s">
        <v>7774</v>
      </c>
      <c r="D1284" t="s">
        <v>7775</v>
      </c>
      <c r="E1284" t="s">
        <v>40</v>
      </c>
      <c r="F1284" t="s">
        <v>3817</v>
      </c>
      <c r="G1284" s="5">
        <v>25000</v>
      </c>
      <c r="H1284" s="5">
        <v>1750</v>
      </c>
      <c r="I1284" s="5">
        <v>35000</v>
      </c>
      <c r="J1284">
        <v>-1</v>
      </c>
      <c r="K1284" s="5">
        <v>-1750</v>
      </c>
      <c r="L1284" s="5">
        <v>7000</v>
      </c>
      <c r="M1284" s="5">
        <v>8750</v>
      </c>
      <c r="N1284" s="5">
        <v>26250</v>
      </c>
      <c r="O1284" t="s">
        <v>866</v>
      </c>
      <c r="P1284" s="5">
        <v>1750</v>
      </c>
      <c r="Q1284" t="str">
        <f>IF(Table4[[#This Row],[Current Arrears + Debit]]&lt;=5000,"Less_than_5000","Greater_than_5000")</f>
        <v>Less_than_5000</v>
      </c>
      <c r="R1284" t="str">
        <f>IF(Table4[[#This Row],[Full Balance]]=Table4[[#This Row],[Current Arrears + Debit]],"OC","Active")</f>
        <v>Active</v>
      </c>
    </row>
    <row r="1285" spans="1:18" x14ac:dyDescent="0.3">
      <c r="A1285" t="s">
        <v>7776</v>
      </c>
      <c r="B1285" t="s">
        <v>7770</v>
      </c>
      <c r="C1285" t="s">
        <v>7777</v>
      </c>
      <c r="D1285" t="s">
        <v>7778</v>
      </c>
      <c r="E1285" t="s">
        <v>40</v>
      </c>
      <c r="F1285" t="s">
        <v>3817</v>
      </c>
      <c r="G1285" s="5">
        <v>25000</v>
      </c>
      <c r="H1285" s="5">
        <v>1750</v>
      </c>
      <c r="I1285" s="5">
        <v>35000</v>
      </c>
      <c r="J1285">
        <v>-1</v>
      </c>
      <c r="K1285" s="5">
        <v>-1750</v>
      </c>
      <c r="L1285" s="5">
        <v>7000</v>
      </c>
      <c r="M1285" s="5">
        <v>8750</v>
      </c>
      <c r="N1285" s="5">
        <v>26250</v>
      </c>
      <c r="O1285" t="s">
        <v>866</v>
      </c>
      <c r="P1285" s="5">
        <v>1750</v>
      </c>
      <c r="Q1285" t="str">
        <f>IF(Table4[[#This Row],[Current Arrears + Debit]]&lt;=5000,"Less_than_5000","Greater_than_5000")</f>
        <v>Less_than_5000</v>
      </c>
      <c r="R1285" t="str">
        <f>IF(Table4[[#This Row],[Full Balance]]=Table4[[#This Row],[Current Arrears + Debit]],"OC","Active")</f>
        <v>Active</v>
      </c>
    </row>
    <row r="1286" spans="1:18" x14ac:dyDescent="0.3">
      <c r="A1286" t="s">
        <v>7779</v>
      </c>
      <c r="B1286" t="s">
        <v>7770</v>
      </c>
      <c r="C1286" t="s">
        <v>7780</v>
      </c>
      <c r="D1286" t="s">
        <v>7781</v>
      </c>
      <c r="E1286" t="s">
        <v>40</v>
      </c>
      <c r="F1286" t="s">
        <v>3817</v>
      </c>
      <c r="G1286" s="5">
        <v>25000</v>
      </c>
      <c r="H1286" s="5">
        <v>1750</v>
      </c>
      <c r="I1286" s="5">
        <v>35000</v>
      </c>
      <c r="J1286">
        <v>-1.71</v>
      </c>
      <c r="K1286" s="5">
        <v>-3000</v>
      </c>
      <c r="L1286" s="5">
        <v>7000</v>
      </c>
      <c r="M1286" s="5">
        <v>10000</v>
      </c>
      <c r="N1286" s="5">
        <v>25000</v>
      </c>
      <c r="O1286" t="s">
        <v>866</v>
      </c>
      <c r="P1286" s="5">
        <v>2000</v>
      </c>
      <c r="Q1286" t="str">
        <f>IF(Table4[[#This Row],[Current Arrears + Debit]]&lt;=5000,"Less_than_5000","Greater_than_5000")</f>
        <v>Less_than_5000</v>
      </c>
      <c r="R1286" t="str">
        <f>IF(Table4[[#This Row],[Full Balance]]=Table4[[#This Row],[Current Arrears + Debit]],"OC","Active")</f>
        <v>Active</v>
      </c>
    </row>
    <row r="1287" spans="1:18" x14ac:dyDescent="0.3">
      <c r="A1287" t="s">
        <v>7782</v>
      </c>
      <c r="B1287" t="s">
        <v>7770</v>
      </c>
      <c r="C1287" t="s">
        <v>7783</v>
      </c>
      <c r="D1287" t="s">
        <v>7784</v>
      </c>
      <c r="E1287" t="s">
        <v>40</v>
      </c>
      <c r="F1287" t="s">
        <v>3817</v>
      </c>
      <c r="G1287" s="5">
        <v>25000</v>
      </c>
      <c r="H1287" s="5">
        <v>1750</v>
      </c>
      <c r="I1287" s="5">
        <v>35000</v>
      </c>
      <c r="J1287">
        <v>-1</v>
      </c>
      <c r="K1287" s="5">
        <v>-1750</v>
      </c>
      <c r="L1287" s="5">
        <v>7000</v>
      </c>
      <c r="M1287" s="5">
        <v>8750</v>
      </c>
      <c r="N1287" s="5">
        <v>26250</v>
      </c>
      <c r="O1287" t="s">
        <v>866</v>
      </c>
      <c r="P1287" s="5">
        <v>1750</v>
      </c>
      <c r="Q1287" t="str">
        <f>IF(Table4[[#This Row],[Current Arrears + Debit]]&lt;=5000,"Less_than_5000","Greater_than_5000")</f>
        <v>Less_than_5000</v>
      </c>
      <c r="R1287" t="str">
        <f>IF(Table4[[#This Row],[Full Balance]]=Table4[[#This Row],[Current Arrears + Debit]],"OC","Active")</f>
        <v>Active</v>
      </c>
    </row>
    <row r="1288" spans="1:18" x14ac:dyDescent="0.3">
      <c r="A1288" t="s">
        <v>7785</v>
      </c>
      <c r="B1288" t="s">
        <v>7770</v>
      </c>
      <c r="C1288" t="s">
        <v>7786</v>
      </c>
      <c r="D1288" t="s">
        <v>7787</v>
      </c>
      <c r="E1288" t="s">
        <v>40</v>
      </c>
      <c r="F1288" t="s">
        <v>3817</v>
      </c>
      <c r="G1288" s="5">
        <v>25000</v>
      </c>
      <c r="H1288" s="5">
        <v>1750</v>
      </c>
      <c r="I1288" s="5">
        <v>35000</v>
      </c>
      <c r="J1288">
        <v>-1</v>
      </c>
      <c r="K1288" s="5">
        <v>-1750</v>
      </c>
      <c r="L1288" s="5">
        <v>7000</v>
      </c>
      <c r="M1288" s="5">
        <v>8750</v>
      </c>
      <c r="N1288" s="5">
        <v>26250</v>
      </c>
      <c r="O1288" t="s">
        <v>866</v>
      </c>
      <c r="P1288" s="5">
        <v>1750</v>
      </c>
      <c r="Q1288" t="str">
        <f>IF(Table4[[#This Row],[Current Arrears + Debit]]&lt;=5000,"Less_than_5000","Greater_than_5000")</f>
        <v>Less_than_5000</v>
      </c>
      <c r="R1288" t="str">
        <f>IF(Table4[[#This Row],[Full Balance]]=Table4[[#This Row],[Current Arrears + Debit]],"OC","Active")</f>
        <v>Active</v>
      </c>
    </row>
    <row r="1289" spans="1:18" x14ac:dyDescent="0.3">
      <c r="A1289" t="s">
        <v>7788</v>
      </c>
      <c r="B1289" t="s">
        <v>7770</v>
      </c>
      <c r="C1289" t="s">
        <v>7789</v>
      </c>
      <c r="D1289" t="s">
        <v>7790</v>
      </c>
      <c r="E1289" t="s">
        <v>40</v>
      </c>
      <c r="F1289" t="s">
        <v>3817</v>
      </c>
      <c r="G1289" s="5">
        <v>25000</v>
      </c>
      <c r="H1289" s="5">
        <v>1750</v>
      </c>
      <c r="I1289" s="5">
        <v>35000</v>
      </c>
      <c r="J1289">
        <v>-1</v>
      </c>
      <c r="K1289" s="5">
        <v>-1750</v>
      </c>
      <c r="L1289" s="5">
        <v>7000</v>
      </c>
      <c r="M1289" s="5">
        <v>8750</v>
      </c>
      <c r="N1289" s="5">
        <v>26250</v>
      </c>
      <c r="O1289" t="s">
        <v>866</v>
      </c>
      <c r="P1289" s="5">
        <v>1750</v>
      </c>
      <c r="Q1289" t="str">
        <f>IF(Table4[[#This Row],[Current Arrears + Debit]]&lt;=5000,"Less_than_5000","Greater_than_5000")</f>
        <v>Less_than_5000</v>
      </c>
      <c r="R1289" t="str">
        <f>IF(Table4[[#This Row],[Full Balance]]=Table4[[#This Row],[Current Arrears + Debit]],"OC","Active")</f>
        <v>Active</v>
      </c>
    </row>
    <row r="1290" spans="1:18" x14ac:dyDescent="0.3">
      <c r="A1290" t="s">
        <v>7791</v>
      </c>
      <c r="B1290" t="s">
        <v>7770</v>
      </c>
      <c r="C1290" t="s">
        <v>7792</v>
      </c>
      <c r="D1290" t="s">
        <v>7793</v>
      </c>
      <c r="E1290" t="s">
        <v>40</v>
      </c>
      <c r="F1290" t="s">
        <v>3817</v>
      </c>
      <c r="G1290" s="5">
        <v>25000</v>
      </c>
      <c r="H1290" s="5">
        <v>1750</v>
      </c>
      <c r="I1290" s="5">
        <v>35000</v>
      </c>
      <c r="J1290">
        <v>-1</v>
      </c>
      <c r="K1290" s="5">
        <v>-1750</v>
      </c>
      <c r="L1290" s="5">
        <v>7000</v>
      </c>
      <c r="M1290" s="5">
        <v>8750</v>
      </c>
      <c r="N1290" s="5">
        <v>26250</v>
      </c>
      <c r="O1290" t="s">
        <v>866</v>
      </c>
      <c r="P1290" s="5">
        <v>1750</v>
      </c>
      <c r="Q1290" t="str">
        <f>IF(Table4[[#This Row],[Current Arrears + Debit]]&lt;=5000,"Less_than_5000","Greater_than_5000")</f>
        <v>Less_than_5000</v>
      </c>
      <c r="R1290" t="str">
        <f>IF(Table4[[#This Row],[Full Balance]]=Table4[[#This Row],[Current Arrears + Debit]],"OC","Active")</f>
        <v>Active</v>
      </c>
    </row>
    <row r="1291" spans="1:18" x14ac:dyDescent="0.3">
      <c r="A1291" t="s">
        <v>7794</v>
      </c>
      <c r="B1291" t="s">
        <v>7795</v>
      </c>
      <c r="C1291" t="s">
        <v>7796</v>
      </c>
      <c r="D1291" t="s">
        <v>7797</v>
      </c>
      <c r="E1291" t="s">
        <v>40</v>
      </c>
      <c r="F1291" t="s">
        <v>7684</v>
      </c>
      <c r="G1291" s="5">
        <v>25000</v>
      </c>
      <c r="H1291" s="5">
        <v>1750</v>
      </c>
      <c r="I1291" s="5">
        <v>35000</v>
      </c>
      <c r="J1291">
        <v>-1</v>
      </c>
      <c r="K1291" s="5">
        <v>-1750</v>
      </c>
      <c r="L1291" s="5">
        <v>7000</v>
      </c>
      <c r="M1291" s="5">
        <v>8750</v>
      </c>
      <c r="N1291" s="5">
        <v>26250</v>
      </c>
      <c r="O1291" t="s">
        <v>866</v>
      </c>
      <c r="P1291" s="5">
        <v>1750</v>
      </c>
      <c r="Q1291" t="str">
        <f>IF(Table4[[#This Row],[Current Arrears + Debit]]&lt;=5000,"Less_than_5000","Greater_than_5000")</f>
        <v>Less_than_5000</v>
      </c>
      <c r="R1291" t="str">
        <f>IF(Table4[[#This Row],[Full Balance]]=Table4[[#This Row],[Current Arrears + Debit]],"OC","Active")</f>
        <v>Active</v>
      </c>
    </row>
    <row r="1292" spans="1:18" x14ac:dyDescent="0.3">
      <c r="A1292" t="s">
        <v>7798</v>
      </c>
      <c r="B1292" t="s">
        <v>7795</v>
      </c>
      <c r="C1292" t="s">
        <v>7799</v>
      </c>
      <c r="D1292" t="s">
        <v>7800</v>
      </c>
      <c r="E1292" t="s">
        <v>40</v>
      </c>
      <c r="F1292" t="s">
        <v>7684</v>
      </c>
      <c r="G1292" s="5">
        <v>25000</v>
      </c>
      <c r="H1292" s="5">
        <v>1750</v>
      </c>
      <c r="I1292" s="5">
        <v>35000</v>
      </c>
      <c r="J1292">
        <v>-1.57</v>
      </c>
      <c r="K1292" s="5">
        <v>-2750</v>
      </c>
      <c r="L1292" s="5">
        <v>7000</v>
      </c>
      <c r="M1292" s="5">
        <v>9750</v>
      </c>
      <c r="N1292" s="5">
        <v>25250</v>
      </c>
      <c r="O1292" t="s">
        <v>866</v>
      </c>
      <c r="P1292" s="5">
        <v>2000</v>
      </c>
      <c r="Q1292" t="str">
        <f>IF(Table4[[#This Row],[Current Arrears + Debit]]&lt;=5000,"Less_than_5000","Greater_than_5000")</f>
        <v>Less_than_5000</v>
      </c>
      <c r="R1292" t="str">
        <f>IF(Table4[[#This Row],[Full Balance]]=Table4[[#This Row],[Current Arrears + Debit]],"OC","Active")</f>
        <v>Active</v>
      </c>
    </row>
    <row r="1293" spans="1:18" x14ac:dyDescent="0.3">
      <c r="A1293" t="s">
        <v>7801</v>
      </c>
      <c r="B1293" t="s">
        <v>7795</v>
      </c>
      <c r="C1293" t="s">
        <v>7802</v>
      </c>
      <c r="D1293" t="s">
        <v>7803</v>
      </c>
      <c r="E1293" t="s">
        <v>40</v>
      </c>
      <c r="F1293" t="s">
        <v>7684</v>
      </c>
      <c r="G1293" s="5">
        <v>25000</v>
      </c>
      <c r="H1293" s="5">
        <v>1750</v>
      </c>
      <c r="I1293" s="5">
        <v>35000</v>
      </c>
      <c r="J1293">
        <v>-1</v>
      </c>
      <c r="K1293" s="5">
        <v>-1750</v>
      </c>
      <c r="L1293" s="5">
        <v>7000</v>
      </c>
      <c r="M1293" s="5">
        <v>8750</v>
      </c>
      <c r="N1293" s="5">
        <v>26250</v>
      </c>
      <c r="O1293" t="s">
        <v>866</v>
      </c>
      <c r="P1293" s="5">
        <v>1750</v>
      </c>
      <c r="Q1293" t="str">
        <f>IF(Table4[[#This Row],[Current Arrears + Debit]]&lt;=5000,"Less_than_5000","Greater_than_5000")</f>
        <v>Less_than_5000</v>
      </c>
      <c r="R1293" t="str">
        <f>IF(Table4[[#This Row],[Full Balance]]=Table4[[#This Row],[Current Arrears + Debit]],"OC","Active")</f>
        <v>Active</v>
      </c>
    </row>
    <row r="1294" spans="1:18" x14ac:dyDescent="0.3">
      <c r="A1294" t="s">
        <v>7804</v>
      </c>
      <c r="B1294" t="s">
        <v>5534</v>
      </c>
      <c r="C1294" t="s">
        <v>7805</v>
      </c>
      <c r="D1294" t="s">
        <v>7806</v>
      </c>
      <c r="E1294" t="s">
        <v>14</v>
      </c>
      <c r="F1294" t="s">
        <v>2424</v>
      </c>
      <c r="G1294" s="5">
        <v>30000</v>
      </c>
      <c r="H1294" s="5">
        <v>2100</v>
      </c>
      <c r="I1294" s="5">
        <v>42000</v>
      </c>
      <c r="J1294">
        <v>-0.19</v>
      </c>
      <c r="K1294">
        <v>-400</v>
      </c>
      <c r="L1294" s="5">
        <v>8400</v>
      </c>
      <c r="M1294" s="5">
        <v>8800</v>
      </c>
      <c r="N1294" s="5">
        <v>33200</v>
      </c>
      <c r="O1294" t="s">
        <v>977</v>
      </c>
      <c r="P1294" s="5">
        <v>2100</v>
      </c>
      <c r="Q1294" t="str">
        <f>IF(Table4[[#This Row],[Current Arrears + Debit]]&lt;=5000,"Less_than_5000","Greater_than_5000")</f>
        <v>Less_than_5000</v>
      </c>
      <c r="R1294" t="str">
        <f>IF(Table4[[#This Row],[Full Balance]]=Table4[[#This Row],[Current Arrears + Debit]],"OC","Active")</f>
        <v>Active</v>
      </c>
    </row>
    <row r="1295" spans="1:18" x14ac:dyDescent="0.3">
      <c r="A1295" t="s">
        <v>7807</v>
      </c>
      <c r="B1295" t="s">
        <v>4004</v>
      </c>
      <c r="C1295" t="s">
        <v>7808</v>
      </c>
      <c r="D1295" t="s">
        <v>7809</v>
      </c>
      <c r="E1295" t="s">
        <v>30</v>
      </c>
      <c r="F1295" t="s">
        <v>3431</v>
      </c>
      <c r="G1295" s="5">
        <v>30000</v>
      </c>
      <c r="H1295" s="5">
        <v>2100</v>
      </c>
      <c r="I1295" s="5">
        <v>42000</v>
      </c>
      <c r="J1295">
        <v>-1</v>
      </c>
      <c r="K1295" s="5">
        <v>-2100</v>
      </c>
      <c r="L1295" s="5">
        <v>6300</v>
      </c>
      <c r="M1295" s="5">
        <v>8400</v>
      </c>
      <c r="N1295" s="5">
        <v>33600</v>
      </c>
      <c r="O1295" t="s">
        <v>977</v>
      </c>
      <c r="P1295" s="5">
        <v>2100</v>
      </c>
      <c r="Q1295" t="str">
        <f>IF(Table4[[#This Row],[Current Arrears + Debit]]&lt;=5000,"Less_than_5000","Greater_than_5000")</f>
        <v>Less_than_5000</v>
      </c>
      <c r="R1295" t="str">
        <f>IF(Table4[[#This Row],[Full Balance]]=Table4[[#This Row],[Current Arrears + Debit]],"OC","Active")</f>
        <v>Active</v>
      </c>
    </row>
    <row r="1296" spans="1:18" x14ac:dyDescent="0.3">
      <c r="A1296" t="s">
        <v>7810</v>
      </c>
      <c r="B1296" t="s">
        <v>2658</v>
      </c>
      <c r="C1296" t="s">
        <v>7811</v>
      </c>
      <c r="D1296" t="s">
        <v>7812</v>
      </c>
      <c r="E1296" t="s">
        <v>14</v>
      </c>
      <c r="F1296" t="s">
        <v>3859</v>
      </c>
      <c r="G1296" s="5">
        <v>40000</v>
      </c>
      <c r="H1296" s="5">
        <v>2467</v>
      </c>
      <c r="I1296" s="5">
        <v>59200</v>
      </c>
      <c r="J1296">
        <v>-0.03</v>
      </c>
      <c r="K1296">
        <v>-66</v>
      </c>
      <c r="L1296" s="5">
        <v>4934</v>
      </c>
      <c r="M1296" s="5">
        <v>5000</v>
      </c>
      <c r="N1296" s="5">
        <v>54200</v>
      </c>
      <c r="O1296" t="s">
        <v>2583</v>
      </c>
      <c r="P1296" s="5">
        <v>2500</v>
      </c>
      <c r="Q1296" t="str">
        <f>IF(Table4[[#This Row],[Current Arrears + Debit]]&lt;=5000,"Less_than_5000","Greater_than_5000")</f>
        <v>Less_than_5000</v>
      </c>
      <c r="R1296" t="str">
        <f>IF(Table4[[#This Row],[Full Balance]]=Table4[[#This Row],[Current Arrears + Debit]],"OC","Active")</f>
        <v>Active</v>
      </c>
    </row>
    <row r="1297" spans="1:18" x14ac:dyDescent="0.3">
      <c r="A1297" t="s">
        <v>7813</v>
      </c>
      <c r="B1297" t="s">
        <v>2658</v>
      </c>
      <c r="C1297" t="s">
        <v>7814</v>
      </c>
      <c r="D1297" t="s">
        <v>7815</v>
      </c>
      <c r="E1297" t="s">
        <v>14</v>
      </c>
      <c r="F1297" t="s">
        <v>3859</v>
      </c>
      <c r="G1297" s="5">
        <v>40000</v>
      </c>
      <c r="H1297" s="5">
        <v>2467</v>
      </c>
      <c r="I1297" s="5">
        <v>59200</v>
      </c>
      <c r="J1297">
        <v>-0.03</v>
      </c>
      <c r="K1297">
        <v>-66</v>
      </c>
      <c r="L1297" s="5">
        <v>4934</v>
      </c>
      <c r="M1297" s="5">
        <v>5000</v>
      </c>
      <c r="N1297" s="5">
        <v>54200</v>
      </c>
      <c r="O1297" t="s">
        <v>2583</v>
      </c>
      <c r="P1297" s="5">
        <v>2500</v>
      </c>
      <c r="Q1297" t="str">
        <f>IF(Table4[[#This Row],[Current Arrears + Debit]]&lt;=5000,"Less_than_5000","Greater_than_5000")</f>
        <v>Less_than_5000</v>
      </c>
      <c r="R1297" t="str">
        <f>IF(Table4[[#This Row],[Full Balance]]=Table4[[#This Row],[Current Arrears + Debit]],"OC","Active")</f>
        <v>Active</v>
      </c>
    </row>
    <row r="1298" spans="1:18" x14ac:dyDescent="0.3">
      <c r="A1298" t="s">
        <v>7816</v>
      </c>
      <c r="B1298" t="s">
        <v>2658</v>
      </c>
      <c r="C1298" t="s">
        <v>7817</v>
      </c>
      <c r="D1298" t="s">
        <v>7818</v>
      </c>
      <c r="E1298" t="s">
        <v>14</v>
      </c>
      <c r="F1298" t="s">
        <v>3859</v>
      </c>
      <c r="G1298" s="5">
        <v>40000</v>
      </c>
      <c r="H1298" s="5">
        <v>2467</v>
      </c>
      <c r="I1298" s="5">
        <v>59200</v>
      </c>
      <c r="J1298">
        <v>-0.03</v>
      </c>
      <c r="K1298">
        <v>-66</v>
      </c>
      <c r="L1298" s="5">
        <v>4934</v>
      </c>
      <c r="M1298" s="5">
        <v>5000</v>
      </c>
      <c r="N1298" s="5">
        <v>54200</v>
      </c>
      <c r="O1298" t="s">
        <v>2583</v>
      </c>
      <c r="P1298" s="5">
        <v>2500</v>
      </c>
      <c r="Q1298" t="str">
        <f>IF(Table4[[#This Row],[Current Arrears + Debit]]&lt;=5000,"Less_than_5000","Greater_than_5000")</f>
        <v>Less_than_5000</v>
      </c>
      <c r="R1298" t="str">
        <f>IF(Table4[[#This Row],[Full Balance]]=Table4[[#This Row],[Current Arrears + Debit]],"OC","Active")</f>
        <v>Active</v>
      </c>
    </row>
    <row r="1299" spans="1:18" x14ac:dyDescent="0.3">
      <c r="A1299" t="s">
        <v>7819</v>
      </c>
      <c r="B1299" t="s">
        <v>7820</v>
      </c>
      <c r="C1299" t="s">
        <v>7821</v>
      </c>
      <c r="D1299" t="s">
        <v>7822</v>
      </c>
      <c r="E1299" t="s">
        <v>32</v>
      </c>
      <c r="F1299" t="s">
        <v>3597</v>
      </c>
      <c r="G1299" s="5">
        <v>25000</v>
      </c>
      <c r="H1299" s="5">
        <v>1750</v>
      </c>
      <c r="I1299" s="5">
        <v>35000</v>
      </c>
      <c r="J1299">
        <v>0</v>
      </c>
      <c r="K1299">
        <v>0</v>
      </c>
      <c r="L1299" s="5">
        <v>7000</v>
      </c>
      <c r="M1299" s="5">
        <v>7000</v>
      </c>
      <c r="N1299" s="5">
        <v>28000</v>
      </c>
      <c r="O1299" t="s">
        <v>2583</v>
      </c>
      <c r="P1299" s="5">
        <v>1750</v>
      </c>
      <c r="Q1299" t="str">
        <f>IF(Table4[[#This Row],[Current Arrears + Debit]]&lt;=5000,"Less_than_5000","Greater_than_5000")</f>
        <v>Less_than_5000</v>
      </c>
      <c r="R1299" t="str">
        <f>IF(Table4[[#This Row],[Full Balance]]=Table4[[#This Row],[Current Arrears + Debit]],"OC","Active")</f>
        <v>Active</v>
      </c>
    </row>
    <row r="1300" spans="1:18" x14ac:dyDescent="0.3">
      <c r="A1300" t="s">
        <v>7823</v>
      </c>
      <c r="B1300" t="s">
        <v>7820</v>
      </c>
      <c r="C1300" t="s">
        <v>7824</v>
      </c>
      <c r="D1300" t="s">
        <v>7825</v>
      </c>
      <c r="E1300" t="s">
        <v>32</v>
      </c>
      <c r="F1300" t="s">
        <v>3597</v>
      </c>
      <c r="G1300" s="5">
        <v>25000</v>
      </c>
      <c r="H1300" s="5">
        <v>1750</v>
      </c>
      <c r="I1300" s="5">
        <v>35000</v>
      </c>
      <c r="J1300">
        <v>0</v>
      </c>
      <c r="K1300">
        <v>0</v>
      </c>
      <c r="L1300" s="5">
        <v>7000</v>
      </c>
      <c r="M1300" s="5">
        <v>7000</v>
      </c>
      <c r="N1300" s="5">
        <v>28000</v>
      </c>
      <c r="O1300" t="s">
        <v>2583</v>
      </c>
      <c r="P1300" s="5">
        <v>1750</v>
      </c>
      <c r="Q1300" t="str">
        <f>IF(Table4[[#This Row],[Current Arrears + Debit]]&lt;=5000,"Less_than_5000","Greater_than_5000")</f>
        <v>Less_than_5000</v>
      </c>
      <c r="R1300" t="str">
        <f>IF(Table4[[#This Row],[Full Balance]]=Table4[[#This Row],[Current Arrears + Debit]],"OC","Active")</f>
        <v>Active</v>
      </c>
    </row>
    <row r="1301" spans="1:18" x14ac:dyDescent="0.3">
      <c r="A1301" t="s">
        <v>7826</v>
      </c>
      <c r="B1301" t="s">
        <v>7827</v>
      </c>
      <c r="C1301" t="s">
        <v>7828</v>
      </c>
      <c r="D1301" t="s">
        <v>7829</v>
      </c>
      <c r="E1301" t="s">
        <v>32</v>
      </c>
      <c r="F1301" t="s">
        <v>3597</v>
      </c>
      <c r="G1301" s="5">
        <v>25000</v>
      </c>
      <c r="H1301" s="5">
        <v>1750</v>
      </c>
      <c r="I1301" s="5">
        <v>35000</v>
      </c>
      <c r="J1301">
        <v>0</v>
      </c>
      <c r="K1301">
        <v>0</v>
      </c>
      <c r="L1301" s="5">
        <v>7000</v>
      </c>
      <c r="M1301" s="5">
        <v>7000</v>
      </c>
      <c r="N1301" s="5">
        <v>28000</v>
      </c>
      <c r="O1301" t="s">
        <v>2583</v>
      </c>
      <c r="P1301" s="5">
        <v>1750</v>
      </c>
      <c r="Q1301" t="str">
        <f>IF(Table4[[#This Row],[Current Arrears + Debit]]&lt;=5000,"Less_than_5000","Greater_than_5000")</f>
        <v>Less_than_5000</v>
      </c>
      <c r="R1301" t="str">
        <f>IF(Table4[[#This Row],[Full Balance]]=Table4[[#This Row],[Current Arrears + Debit]],"OC","Active")</f>
        <v>Active</v>
      </c>
    </row>
    <row r="1302" spans="1:18" x14ac:dyDescent="0.3">
      <c r="A1302" t="s">
        <v>7830</v>
      </c>
      <c r="B1302" t="s">
        <v>7827</v>
      </c>
      <c r="C1302" t="s">
        <v>7831</v>
      </c>
      <c r="D1302" t="s">
        <v>7832</v>
      </c>
      <c r="E1302" t="s">
        <v>32</v>
      </c>
      <c r="F1302" t="s">
        <v>3597</v>
      </c>
      <c r="G1302" s="5">
        <v>25000</v>
      </c>
      <c r="H1302" s="5">
        <v>1750</v>
      </c>
      <c r="I1302" s="5">
        <v>35000</v>
      </c>
      <c r="J1302">
        <v>0</v>
      </c>
      <c r="K1302">
        <v>0</v>
      </c>
      <c r="L1302" s="5">
        <v>7000</v>
      </c>
      <c r="M1302" s="5">
        <v>7000</v>
      </c>
      <c r="N1302" s="5">
        <v>28000</v>
      </c>
      <c r="O1302" t="s">
        <v>2583</v>
      </c>
      <c r="P1302" s="5">
        <v>1750</v>
      </c>
      <c r="Q1302" t="str">
        <f>IF(Table4[[#This Row],[Current Arrears + Debit]]&lt;=5000,"Less_than_5000","Greater_than_5000")</f>
        <v>Less_than_5000</v>
      </c>
      <c r="R1302" t="str">
        <f>IF(Table4[[#This Row],[Full Balance]]=Table4[[#This Row],[Current Arrears + Debit]],"OC","Active")</f>
        <v>Active</v>
      </c>
    </row>
    <row r="1303" spans="1:18" x14ac:dyDescent="0.3">
      <c r="A1303" t="s">
        <v>7833</v>
      </c>
      <c r="B1303" t="s">
        <v>7827</v>
      </c>
      <c r="C1303" t="s">
        <v>7834</v>
      </c>
      <c r="D1303" t="s">
        <v>7835</v>
      </c>
      <c r="E1303" t="s">
        <v>32</v>
      </c>
      <c r="F1303" t="s">
        <v>3597</v>
      </c>
      <c r="G1303" s="5">
        <v>25000</v>
      </c>
      <c r="H1303" s="5">
        <v>1750</v>
      </c>
      <c r="I1303" s="5">
        <v>35000</v>
      </c>
      <c r="J1303">
        <v>0</v>
      </c>
      <c r="K1303">
        <v>0</v>
      </c>
      <c r="L1303" s="5">
        <v>7000</v>
      </c>
      <c r="M1303" s="5">
        <v>7000</v>
      </c>
      <c r="N1303" s="5">
        <v>28000</v>
      </c>
      <c r="O1303" t="s">
        <v>2583</v>
      </c>
      <c r="P1303" s="5">
        <v>1750</v>
      </c>
      <c r="Q1303" t="str">
        <f>IF(Table4[[#This Row],[Current Arrears + Debit]]&lt;=5000,"Less_than_5000","Greater_than_5000")</f>
        <v>Less_than_5000</v>
      </c>
      <c r="R1303" t="str">
        <f>IF(Table4[[#This Row],[Full Balance]]=Table4[[#This Row],[Current Arrears + Debit]],"OC","Active")</f>
        <v>Active</v>
      </c>
    </row>
    <row r="1304" spans="1:18" x14ac:dyDescent="0.3">
      <c r="A1304" t="s">
        <v>7836</v>
      </c>
      <c r="B1304" t="s">
        <v>2024</v>
      </c>
      <c r="C1304" t="s">
        <v>7837</v>
      </c>
      <c r="D1304" t="s">
        <v>7838</v>
      </c>
      <c r="E1304" t="s">
        <v>42</v>
      </c>
      <c r="F1304" t="s">
        <v>3817</v>
      </c>
      <c r="G1304" s="5">
        <v>25000</v>
      </c>
      <c r="H1304" s="5">
        <v>1750</v>
      </c>
      <c r="I1304" s="5">
        <v>35000</v>
      </c>
      <c r="J1304">
        <v>-1</v>
      </c>
      <c r="K1304" s="5">
        <v>-1750</v>
      </c>
      <c r="L1304" s="5">
        <v>7000</v>
      </c>
      <c r="M1304" s="5">
        <v>8750</v>
      </c>
      <c r="N1304" s="5">
        <v>26250</v>
      </c>
      <c r="O1304" t="s">
        <v>977</v>
      </c>
      <c r="P1304" s="5">
        <v>1750</v>
      </c>
      <c r="Q1304" t="str">
        <f>IF(Table4[[#This Row],[Current Arrears + Debit]]&lt;=5000,"Less_than_5000","Greater_than_5000")</f>
        <v>Less_than_5000</v>
      </c>
      <c r="R1304" t="str">
        <f>IF(Table4[[#This Row],[Full Balance]]=Table4[[#This Row],[Current Arrears + Debit]],"OC","Active")</f>
        <v>Active</v>
      </c>
    </row>
    <row r="1305" spans="1:18" x14ac:dyDescent="0.3">
      <c r="A1305" t="s">
        <v>7839</v>
      </c>
      <c r="B1305" t="s">
        <v>2024</v>
      </c>
      <c r="C1305" t="s">
        <v>7840</v>
      </c>
      <c r="D1305" t="s">
        <v>7841</v>
      </c>
      <c r="E1305" t="s">
        <v>42</v>
      </c>
      <c r="F1305" t="s">
        <v>3817</v>
      </c>
      <c r="G1305" s="5">
        <v>25000</v>
      </c>
      <c r="H1305" s="5">
        <v>1750</v>
      </c>
      <c r="I1305" s="5">
        <v>35000</v>
      </c>
      <c r="J1305">
        <v>-1</v>
      </c>
      <c r="K1305" s="5">
        <v>-1750</v>
      </c>
      <c r="L1305" s="5">
        <v>7000</v>
      </c>
      <c r="M1305" s="5">
        <v>8750</v>
      </c>
      <c r="N1305" s="5">
        <v>26250</v>
      </c>
      <c r="O1305" t="s">
        <v>977</v>
      </c>
      <c r="P1305" s="5">
        <v>1750</v>
      </c>
      <c r="Q1305" t="str">
        <f>IF(Table4[[#This Row],[Current Arrears + Debit]]&lt;=5000,"Less_than_5000","Greater_than_5000")</f>
        <v>Less_than_5000</v>
      </c>
      <c r="R1305" t="str">
        <f>IF(Table4[[#This Row],[Full Balance]]=Table4[[#This Row],[Current Arrears + Debit]],"OC","Active")</f>
        <v>Active</v>
      </c>
    </row>
    <row r="1306" spans="1:18" x14ac:dyDescent="0.3">
      <c r="A1306" t="s">
        <v>7842</v>
      </c>
      <c r="B1306" t="s">
        <v>2024</v>
      </c>
      <c r="C1306" t="s">
        <v>7843</v>
      </c>
      <c r="D1306" t="s">
        <v>7844</v>
      </c>
      <c r="E1306" t="s">
        <v>42</v>
      </c>
      <c r="F1306" t="s">
        <v>3817</v>
      </c>
      <c r="G1306" s="5">
        <v>25000</v>
      </c>
      <c r="H1306" s="5">
        <v>1750</v>
      </c>
      <c r="I1306" s="5">
        <v>35000</v>
      </c>
      <c r="J1306">
        <v>-1</v>
      </c>
      <c r="K1306" s="5">
        <v>-1750</v>
      </c>
      <c r="L1306" s="5">
        <v>7000</v>
      </c>
      <c r="M1306" s="5">
        <v>8750</v>
      </c>
      <c r="N1306" s="5">
        <v>26250</v>
      </c>
      <c r="O1306" t="s">
        <v>977</v>
      </c>
      <c r="P1306" s="5">
        <v>1750</v>
      </c>
      <c r="Q1306" t="str">
        <f>IF(Table4[[#This Row],[Current Arrears + Debit]]&lt;=5000,"Less_than_5000","Greater_than_5000")</f>
        <v>Less_than_5000</v>
      </c>
      <c r="R1306" t="str">
        <f>IF(Table4[[#This Row],[Full Balance]]=Table4[[#This Row],[Current Arrears + Debit]],"OC","Active")</f>
        <v>Active</v>
      </c>
    </row>
    <row r="1307" spans="1:18" x14ac:dyDescent="0.3">
      <c r="A1307" t="s">
        <v>7845</v>
      </c>
      <c r="B1307" t="s">
        <v>1964</v>
      </c>
      <c r="C1307" t="s">
        <v>7846</v>
      </c>
      <c r="D1307" t="s">
        <v>7847</v>
      </c>
      <c r="E1307" t="s">
        <v>12</v>
      </c>
      <c r="F1307" t="s">
        <v>697</v>
      </c>
      <c r="G1307" s="5">
        <v>25000</v>
      </c>
      <c r="H1307" s="5">
        <v>1750</v>
      </c>
      <c r="I1307" s="5">
        <v>35000</v>
      </c>
      <c r="J1307">
        <v>0</v>
      </c>
      <c r="K1307">
        <v>0</v>
      </c>
      <c r="L1307" s="5">
        <v>5250</v>
      </c>
      <c r="M1307" s="5">
        <v>5250</v>
      </c>
      <c r="N1307" s="5">
        <v>29750</v>
      </c>
      <c r="O1307" t="s">
        <v>2583</v>
      </c>
      <c r="P1307" s="5">
        <v>1750</v>
      </c>
      <c r="Q1307" t="str">
        <f>IF(Table4[[#This Row],[Current Arrears + Debit]]&lt;=5000,"Less_than_5000","Greater_than_5000")</f>
        <v>Less_than_5000</v>
      </c>
      <c r="R1307" t="str">
        <f>IF(Table4[[#This Row],[Full Balance]]=Table4[[#This Row],[Current Arrears + Debit]],"OC","Active")</f>
        <v>Active</v>
      </c>
    </row>
    <row r="1308" spans="1:18" x14ac:dyDescent="0.3">
      <c r="A1308" t="s">
        <v>7848</v>
      </c>
      <c r="B1308" t="s">
        <v>1964</v>
      </c>
      <c r="C1308" t="s">
        <v>7849</v>
      </c>
      <c r="D1308" t="s">
        <v>7850</v>
      </c>
      <c r="E1308" t="s">
        <v>12</v>
      </c>
      <c r="F1308" t="s">
        <v>697</v>
      </c>
      <c r="G1308" s="5">
        <v>25000</v>
      </c>
      <c r="H1308" s="5">
        <v>1750</v>
      </c>
      <c r="I1308" s="5">
        <v>35000</v>
      </c>
      <c r="J1308">
        <v>0</v>
      </c>
      <c r="K1308">
        <v>0</v>
      </c>
      <c r="L1308" s="5">
        <v>5250</v>
      </c>
      <c r="M1308" s="5">
        <v>5250</v>
      </c>
      <c r="N1308" s="5">
        <v>29750</v>
      </c>
      <c r="O1308" t="s">
        <v>2583</v>
      </c>
      <c r="P1308" s="5">
        <v>1750</v>
      </c>
      <c r="Q1308" t="str">
        <f>IF(Table4[[#This Row],[Current Arrears + Debit]]&lt;=5000,"Less_than_5000","Greater_than_5000")</f>
        <v>Less_than_5000</v>
      </c>
      <c r="R1308" t="str">
        <f>IF(Table4[[#This Row],[Full Balance]]=Table4[[#This Row],[Current Arrears + Debit]],"OC","Active")</f>
        <v>Active</v>
      </c>
    </row>
    <row r="1309" spans="1:18" x14ac:dyDescent="0.3">
      <c r="A1309" t="s">
        <v>7851</v>
      </c>
      <c r="B1309" t="s">
        <v>1964</v>
      </c>
      <c r="C1309" t="s">
        <v>7852</v>
      </c>
      <c r="D1309" t="s">
        <v>7853</v>
      </c>
      <c r="E1309" t="s">
        <v>12</v>
      </c>
      <c r="F1309" t="s">
        <v>697</v>
      </c>
      <c r="G1309" s="5">
        <v>25000</v>
      </c>
      <c r="H1309" s="5">
        <v>1750</v>
      </c>
      <c r="I1309" s="5">
        <v>35000</v>
      </c>
      <c r="J1309">
        <v>0</v>
      </c>
      <c r="K1309">
        <v>0</v>
      </c>
      <c r="L1309" s="5">
        <v>5250</v>
      </c>
      <c r="M1309" s="5">
        <v>5250</v>
      </c>
      <c r="N1309" s="5">
        <v>29750</v>
      </c>
      <c r="O1309" t="s">
        <v>2583</v>
      </c>
      <c r="P1309" s="5">
        <v>1750</v>
      </c>
      <c r="Q1309" t="str">
        <f>IF(Table4[[#This Row],[Current Arrears + Debit]]&lt;=5000,"Less_than_5000","Greater_than_5000")</f>
        <v>Less_than_5000</v>
      </c>
      <c r="R1309" t="str">
        <f>IF(Table4[[#This Row],[Full Balance]]=Table4[[#This Row],[Current Arrears + Debit]],"OC","Active")</f>
        <v>Active</v>
      </c>
    </row>
    <row r="1310" spans="1:18" x14ac:dyDescent="0.3">
      <c r="A1310" t="s">
        <v>7854</v>
      </c>
      <c r="B1310" t="s">
        <v>7855</v>
      </c>
      <c r="C1310" t="s">
        <v>7856</v>
      </c>
      <c r="D1310" t="s">
        <v>7857</v>
      </c>
      <c r="E1310" t="s">
        <v>12</v>
      </c>
      <c r="F1310" t="s">
        <v>697</v>
      </c>
      <c r="G1310" s="5">
        <v>25000</v>
      </c>
      <c r="H1310" s="5">
        <v>1750</v>
      </c>
      <c r="I1310" s="5">
        <v>35000</v>
      </c>
      <c r="J1310">
        <v>0</v>
      </c>
      <c r="K1310">
        <v>0</v>
      </c>
      <c r="L1310" s="5">
        <v>5250</v>
      </c>
      <c r="M1310" s="5">
        <v>5250</v>
      </c>
      <c r="N1310" s="5">
        <v>29750</v>
      </c>
      <c r="O1310" t="s">
        <v>977</v>
      </c>
      <c r="P1310" s="5">
        <v>1750</v>
      </c>
      <c r="Q1310" t="str">
        <f>IF(Table4[[#This Row],[Current Arrears + Debit]]&lt;=5000,"Less_than_5000","Greater_than_5000")</f>
        <v>Less_than_5000</v>
      </c>
      <c r="R1310" t="str">
        <f>IF(Table4[[#This Row],[Full Balance]]=Table4[[#This Row],[Current Arrears + Debit]],"OC","Active")</f>
        <v>Active</v>
      </c>
    </row>
    <row r="1311" spans="1:18" x14ac:dyDescent="0.3">
      <c r="A1311" t="s">
        <v>7858</v>
      </c>
      <c r="B1311" t="s">
        <v>7855</v>
      </c>
      <c r="C1311" t="s">
        <v>7859</v>
      </c>
      <c r="D1311" t="s">
        <v>7860</v>
      </c>
      <c r="E1311" t="s">
        <v>12</v>
      </c>
      <c r="F1311" t="s">
        <v>697</v>
      </c>
      <c r="G1311" s="5">
        <v>25000</v>
      </c>
      <c r="H1311" s="5">
        <v>1750</v>
      </c>
      <c r="I1311" s="5">
        <v>35000</v>
      </c>
      <c r="J1311">
        <v>0</v>
      </c>
      <c r="K1311">
        <v>0</v>
      </c>
      <c r="L1311" s="5">
        <v>5250</v>
      </c>
      <c r="M1311" s="5">
        <v>5250</v>
      </c>
      <c r="N1311" s="5">
        <v>29750</v>
      </c>
      <c r="O1311" t="s">
        <v>977</v>
      </c>
      <c r="P1311" s="5">
        <v>1750</v>
      </c>
      <c r="Q1311" t="str">
        <f>IF(Table4[[#This Row],[Current Arrears + Debit]]&lt;=5000,"Less_than_5000","Greater_than_5000")</f>
        <v>Less_than_5000</v>
      </c>
      <c r="R1311" t="str">
        <f>IF(Table4[[#This Row],[Full Balance]]=Table4[[#This Row],[Current Arrears + Debit]],"OC","Active")</f>
        <v>Active</v>
      </c>
    </row>
    <row r="1312" spans="1:18" x14ac:dyDescent="0.3">
      <c r="A1312" t="s">
        <v>7861</v>
      </c>
      <c r="B1312" t="s">
        <v>7855</v>
      </c>
      <c r="C1312" t="s">
        <v>7862</v>
      </c>
      <c r="D1312" t="s">
        <v>7863</v>
      </c>
      <c r="E1312" t="s">
        <v>12</v>
      </c>
      <c r="F1312" t="s">
        <v>697</v>
      </c>
      <c r="G1312" s="5">
        <v>25000</v>
      </c>
      <c r="H1312" s="5">
        <v>1750</v>
      </c>
      <c r="I1312" s="5">
        <v>35000</v>
      </c>
      <c r="J1312">
        <v>0</v>
      </c>
      <c r="K1312">
        <v>0</v>
      </c>
      <c r="L1312" s="5">
        <v>5250</v>
      </c>
      <c r="M1312" s="5">
        <v>5250</v>
      </c>
      <c r="N1312" s="5">
        <v>29750</v>
      </c>
      <c r="O1312" t="s">
        <v>977</v>
      </c>
      <c r="P1312" s="5">
        <v>1750</v>
      </c>
      <c r="Q1312" t="str">
        <f>IF(Table4[[#This Row],[Current Arrears + Debit]]&lt;=5000,"Less_than_5000","Greater_than_5000")</f>
        <v>Less_than_5000</v>
      </c>
      <c r="R1312" t="str">
        <f>IF(Table4[[#This Row],[Full Balance]]=Table4[[#This Row],[Current Arrears + Debit]],"OC","Active")</f>
        <v>Active</v>
      </c>
    </row>
    <row r="1313" spans="1:18" x14ac:dyDescent="0.3">
      <c r="A1313" t="s">
        <v>7864</v>
      </c>
      <c r="B1313" t="s">
        <v>2444</v>
      </c>
      <c r="C1313" t="s">
        <v>7865</v>
      </c>
      <c r="D1313" t="s">
        <v>5106</v>
      </c>
      <c r="E1313" t="s">
        <v>42</v>
      </c>
      <c r="F1313" t="s">
        <v>7866</v>
      </c>
      <c r="G1313" s="5">
        <v>25000</v>
      </c>
      <c r="H1313" s="5">
        <v>1750</v>
      </c>
      <c r="I1313" s="5">
        <v>35000</v>
      </c>
      <c r="J1313">
        <v>-1</v>
      </c>
      <c r="K1313" s="5">
        <v>-1750</v>
      </c>
      <c r="L1313" s="5">
        <v>5250</v>
      </c>
      <c r="M1313" s="5">
        <v>7000</v>
      </c>
      <c r="N1313" s="5">
        <v>28000</v>
      </c>
      <c r="O1313" t="s">
        <v>866</v>
      </c>
      <c r="P1313" s="5">
        <v>1750</v>
      </c>
      <c r="Q1313" t="str">
        <f>IF(Table4[[#This Row],[Current Arrears + Debit]]&lt;=5000,"Less_than_5000","Greater_than_5000")</f>
        <v>Less_than_5000</v>
      </c>
      <c r="R1313" t="str">
        <f>IF(Table4[[#This Row],[Full Balance]]=Table4[[#This Row],[Current Arrears + Debit]],"OC","Active")</f>
        <v>Active</v>
      </c>
    </row>
    <row r="1314" spans="1:18" x14ac:dyDescent="0.3">
      <c r="A1314" t="s">
        <v>7867</v>
      </c>
      <c r="B1314" t="s">
        <v>2444</v>
      </c>
      <c r="C1314" t="s">
        <v>7868</v>
      </c>
      <c r="D1314" t="s">
        <v>7869</v>
      </c>
      <c r="E1314" t="s">
        <v>42</v>
      </c>
      <c r="F1314" t="s">
        <v>7866</v>
      </c>
      <c r="G1314" s="5">
        <v>25000</v>
      </c>
      <c r="H1314" s="5">
        <v>1750</v>
      </c>
      <c r="I1314" s="5">
        <v>35000</v>
      </c>
      <c r="J1314">
        <v>-1</v>
      </c>
      <c r="K1314" s="5">
        <v>-1750</v>
      </c>
      <c r="L1314" s="5">
        <v>5250</v>
      </c>
      <c r="M1314" s="5">
        <v>7000</v>
      </c>
      <c r="N1314" s="5">
        <v>28000</v>
      </c>
      <c r="O1314" t="s">
        <v>866</v>
      </c>
      <c r="P1314" s="5">
        <v>1750</v>
      </c>
      <c r="Q1314" t="str">
        <f>IF(Table4[[#This Row],[Current Arrears + Debit]]&lt;=5000,"Less_than_5000","Greater_than_5000")</f>
        <v>Less_than_5000</v>
      </c>
      <c r="R1314" t="str">
        <f>IF(Table4[[#This Row],[Full Balance]]=Table4[[#This Row],[Current Arrears + Debit]],"OC","Active")</f>
        <v>Active</v>
      </c>
    </row>
    <row r="1315" spans="1:18" x14ac:dyDescent="0.3">
      <c r="A1315" t="s">
        <v>7870</v>
      </c>
      <c r="B1315" t="s">
        <v>2444</v>
      </c>
      <c r="C1315" t="s">
        <v>7871</v>
      </c>
      <c r="D1315" t="s">
        <v>7872</v>
      </c>
      <c r="E1315" t="s">
        <v>42</v>
      </c>
      <c r="F1315" t="s">
        <v>7866</v>
      </c>
      <c r="G1315" s="5">
        <v>25000</v>
      </c>
      <c r="H1315" s="5">
        <v>1750</v>
      </c>
      <c r="I1315" s="5">
        <v>35000</v>
      </c>
      <c r="J1315">
        <v>-1</v>
      </c>
      <c r="K1315" s="5">
        <v>-1750</v>
      </c>
      <c r="L1315" s="5">
        <v>5250</v>
      </c>
      <c r="M1315" s="5">
        <v>7000</v>
      </c>
      <c r="N1315" s="5">
        <v>28000</v>
      </c>
      <c r="O1315" t="s">
        <v>866</v>
      </c>
      <c r="P1315" s="5">
        <v>1750</v>
      </c>
      <c r="Q1315" t="str">
        <f>IF(Table4[[#This Row],[Current Arrears + Debit]]&lt;=5000,"Less_than_5000","Greater_than_5000")</f>
        <v>Less_than_5000</v>
      </c>
      <c r="R1315" t="str">
        <f>IF(Table4[[#This Row],[Full Balance]]=Table4[[#This Row],[Current Arrears + Debit]],"OC","Active")</f>
        <v>Active</v>
      </c>
    </row>
    <row r="1316" spans="1:18" x14ac:dyDescent="0.3">
      <c r="A1316" t="s">
        <v>7873</v>
      </c>
      <c r="B1316" t="s">
        <v>4004</v>
      </c>
      <c r="C1316" t="s">
        <v>7874</v>
      </c>
      <c r="D1316" t="s">
        <v>7875</v>
      </c>
      <c r="E1316" t="s">
        <v>30</v>
      </c>
      <c r="F1316" t="s">
        <v>2320</v>
      </c>
      <c r="G1316" s="5">
        <v>30000</v>
      </c>
      <c r="H1316" s="5">
        <v>2438</v>
      </c>
      <c r="I1316" s="5">
        <v>39000</v>
      </c>
      <c r="J1316">
        <v>-1.26</v>
      </c>
      <c r="K1316" s="5">
        <v>-3062</v>
      </c>
      <c r="L1316" s="5">
        <v>2438</v>
      </c>
      <c r="M1316" s="5">
        <v>5500</v>
      </c>
      <c r="N1316" s="5">
        <v>33500</v>
      </c>
      <c r="O1316" t="s">
        <v>977</v>
      </c>
      <c r="P1316" s="5">
        <v>3000</v>
      </c>
      <c r="Q1316" t="str">
        <f>IF(Table4[[#This Row],[Current Arrears + Debit]]&lt;=5000,"Less_than_5000","Greater_than_5000")</f>
        <v>Less_than_5000</v>
      </c>
      <c r="R1316" t="str">
        <f>IF(Table4[[#This Row],[Full Balance]]=Table4[[#This Row],[Current Arrears + Debit]],"OC","Active")</f>
        <v>Active</v>
      </c>
    </row>
    <row r="1317" spans="1:18" x14ac:dyDescent="0.3">
      <c r="A1317" t="s">
        <v>7876</v>
      </c>
      <c r="B1317" t="s">
        <v>4004</v>
      </c>
      <c r="C1317" t="s">
        <v>7877</v>
      </c>
      <c r="D1317" t="s">
        <v>7878</v>
      </c>
      <c r="E1317" t="s">
        <v>30</v>
      </c>
      <c r="F1317" t="s">
        <v>2320</v>
      </c>
      <c r="G1317" s="5">
        <v>40000</v>
      </c>
      <c r="H1317" s="5">
        <v>2800</v>
      </c>
      <c r="I1317" s="5">
        <v>56000</v>
      </c>
      <c r="J1317">
        <v>-1</v>
      </c>
      <c r="K1317" s="5">
        <v>-2800</v>
      </c>
      <c r="L1317" s="5">
        <v>2800</v>
      </c>
      <c r="M1317" s="5">
        <v>5600</v>
      </c>
      <c r="N1317" s="5">
        <v>50400</v>
      </c>
      <c r="O1317" t="s">
        <v>977</v>
      </c>
      <c r="P1317" s="5">
        <v>5600</v>
      </c>
      <c r="Q1317" t="str">
        <f>IF(Table4[[#This Row],[Current Arrears + Debit]]&lt;=5000,"Less_than_5000","Greater_than_5000")</f>
        <v>Less_than_5000</v>
      </c>
      <c r="R1317" t="str">
        <f>IF(Table4[[#This Row],[Full Balance]]=Table4[[#This Row],[Current Arrears + Debit]],"OC","Active")</f>
        <v>Active</v>
      </c>
    </row>
    <row r="1318" spans="1:18" x14ac:dyDescent="0.3">
      <c r="A1318" t="s">
        <v>7879</v>
      </c>
      <c r="B1318" t="s">
        <v>7880</v>
      </c>
      <c r="C1318" t="s">
        <v>7881</v>
      </c>
      <c r="D1318" t="s">
        <v>7882</v>
      </c>
      <c r="E1318" t="s">
        <v>43</v>
      </c>
      <c r="F1318" t="s">
        <v>697</v>
      </c>
      <c r="G1318" s="5">
        <v>25000</v>
      </c>
      <c r="H1318" s="5">
        <v>1750</v>
      </c>
      <c r="I1318" s="5">
        <v>35000</v>
      </c>
      <c r="J1318">
        <v>0</v>
      </c>
      <c r="K1318">
        <v>0</v>
      </c>
      <c r="L1318" s="5">
        <v>5250</v>
      </c>
      <c r="M1318" s="5">
        <v>5250</v>
      </c>
      <c r="N1318" s="5">
        <v>29750</v>
      </c>
      <c r="O1318" t="s">
        <v>977</v>
      </c>
      <c r="P1318" s="5">
        <v>1750</v>
      </c>
      <c r="Q1318" t="str">
        <f>IF(Table4[[#This Row],[Current Arrears + Debit]]&lt;=5000,"Less_than_5000","Greater_than_5000")</f>
        <v>Less_than_5000</v>
      </c>
      <c r="R1318" t="str">
        <f>IF(Table4[[#This Row],[Full Balance]]=Table4[[#This Row],[Current Arrears + Debit]],"OC","Active")</f>
        <v>Active</v>
      </c>
    </row>
    <row r="1319" spans="1:18" x14ac:dyDescent="0.3">
      <c r="A1319" t="s">
        <v>7883</v>
      </c>
      <c r="B1319" t="s">
        <v>7880</v>
      </c>
      <c r="C1319" t="s">
        <v>7884</v>
      </c>
      <c r="D1319" t="s">
        <v>7885</v>
      </c>
      <c r="E1319" t="s">
        <v>43</v>
      </c>
      <c r="F1319" t="s">
        <v>697</v>
      </c>
      <c r="G1319" s="5">
        <v>25000</v>
      </c>
      <c r="H1319" s="5">
        <v>1750</v>
      </c>
      <c r="I1319" s="5">
        <v>35000</v>
      </c>
      <c r="J1319">
        <v>0</v>
      </c>
      <c r="K1319">
        <v>0</v>
      </c>
      <c r="L1319" s="5">
        <v>5250</v>
      </c>
      <c r="M1319" s="5">
        <v>5250</v>
      </c>
      <c r="N1319" s="5">
        <v>29750</v>
      </c>
      <c r="O1319" t="s">
        <v>977</v>
      </c>
      <c r="P1319" s="5">
        <v>1750</v>
      </c>
      <c r="Q1319" t="str">
        <f>IF(Table4[[#This Row],[Current Arrears + Debit]]&lt;=5000,"Less_than_5000","Greater_than_5000")</f>
        <v>Less_than_5000</v>
      </c>
      <c r="R1319" t="str">
        <f>IF(Table4[[#This Row],[Full Balance]]=Table4[[#This Row],[Current Arrears + Debit]],"OC","Active")</f>
        <v>Active</v>
      </c>
    </row>
    <row r="1320" spans="1:18" x14ac:dyDescent="0.3">
      <c r="A1320" t="s">
        <v>7886</v>
      </c>
      <c r="B1320" t="s">
        <v>7880</v>
      </c>
      <c r="C1320" t="s">
        <v>7887</v>
      </c>
      <c r="D1320" t="s">
        <v>7888</v>
      </c>
      <c r="E1320" t="s">
        <v>43</v>
      </c>
      <c r="F1320" t="s">
        <v>697</v>
      </c>
      <c r="G1320" s="5">
        <v>25000</v>
      </c>
      <c r="H1320" s="5">
        <v>1750</v>
      </c>
      <c r="I1320" s="5">
        <v>35000</v>
      </c>
      <c r="J1320">
        <v>0</v>
      </c>
      <c r="K1320">
        <v>0</v>
      </c>
      <c r="L1320" s="5">
        <v>5250</v>
      </c>
      <c r="M1320" s="5">
        <v>5250</v>
      </c>
      <c r="N1320" s="5">
        <v>29750</v>
      </c>
      <c r="O1320" t="s">
        <v>977</v>
      </c>
      <c r="P1320" s="5">
        <v>1750</v>
      </c>
      <c r="Q1320" t="str">
        <f>IF(Table4[[#This Row],[Current Arrears + Debit]]&lt;=5000,"Less_than_5000","Greater_than_5000")</f>
        <v>Less_than_5000</v>
      </c>
      <c r="R1320" t="str">
        <f>IF(Table4[[#This Row],[Full Balance]]=Table4[[#This Row],[Current Arrears + Debit]],"OC","Active")</f>
        <v>Active</v>
      </c>
    </row>
    <row r="1321" spans="1:18" x14ac:dyDescent="0.3">
      <c r="A1321" t="s">
        <v>7889</v>
      </c>
      <c r="B1321" t="s">
        <v>7880</v>
      </c>
      <c r="C1321" t="s">
        <v>7890</v>
      </c>
      <c r="D1321" t="s">
        <v>7891</v>
      </c>
      <c r="E1321" t="s">
        <v>43</v>
      </c>
      <c r="F1321" t="s">
        <v>697</v>
      </c>
      <c r="G1321" s="5">
        <v>25000</v>
      </c>
      <c r="H1321" s="5">
        <v>1750</v>
      </c>
      <c r="I1321" s="5">
        <v>35000</v>
      </c>
      <c r="J1321">
        <v>0</v>
      </c>
      <c r="K1321">
        <v>0</v>
      </c>
      <c r="L1321" s="5">
        <v>5250</v>
      </c>
      <c r="M1321" s="5">
        <v>5250</v>
      </c>
      <c r="N1321" s="5">
        <v>29750</v>
      </c>
      <c r="O1321" t="s">
        <v>977</v>
      </c>
      <c r="P1321" s="5">
        <v>1750</v>
      </c>
      <c r="Q1321" t="str">
        <f>IF(Table4[[#This Row],[Current Arrears + Debit]]&lt;=5000,"Less_than_5000","Greater_than_5000")</f>
        <v>Less_than_5000</v>
      </c>
      <c r="R1321" t="str">
        <f>IF(Table4[[#This Row],[Full Balance]]=Table4[[#This Row],[Current Arrears + Debit]],"OC","Active")</f>
        <v>Active</v>
      </c>
    </row>
    <row r="1322" spans="1:18" x14ac:dyDescent="0.3">
      <c r="A1322" t="s">
        <v>7892</v>
      </c>
      <c r="B1322" t="s">
        <v>7880</v>
      </c>
      <c r="C1322" t="s">
        <v>7893</v>
      </c>
      <c r="D1322" t="s">
        <v>7894</v>
      </c>
      <c r="E1322" t="s">
        <v>43</v>
      </c>
      <c r="F1322" t="s">
        <v>697</v>
      </c>
      <c r="G1322" s="5">
        <v>25000</v>
      </c>
      <c r="H1322" s="5">
        <v>1750</v>
      </c>
      <c r="I1322" s="5">
        <v>35000</v>
      </c>
      <c r="J1322">
        <v>0</v>
      </c>
      <c r="K1322">
        <v>0</v>
      </c>
      <c r="L1322" s="5">
        <v>5250</v>
      </c>
      <c r="M1322" s="5">
        <v>5250</v>
      </c>
      <c r="N1322" s="5">
        <v>29750</v>
      </c>
      <c r="O1322" t="s">
        <v>977</v>
      </c>
      <c r="P1322" s="5">
        <v>1750</v>
      </c>
      <c r="Q1322" t="str">
        <f>IF(Table4[[#This Row],[Current Arrears + Debit]]&lt;=5000,"Less_than_5000","Greater_than_5000")</f>
        <v>Less_than_5000</v>
      </c>
      <c r="R1322" t="str">
        <f>IF(Table4[[#This Row],[Full Balance]]=Table4[[#This Row],[Current Arrears + Debit]],"OC","Active")</f>
        <v>Active</v>
      </c>
    </row>
    <row r="1323" spans="1:18" x14ac:dyDescent="0.3">
      <c r="A1323" t="s">
        <v>7895</v>
      </c>
      <c r="B1323" t="s">
        <v>5484</v>
      </c>
      <c r="C1323" t="s">
        <v>7896</v>
      </c>
      <c r="D1323" t="s">
        <v>7897</v>
      </c>
      <c r="E1323" t="s">
        <v>30</v>
      </c>
      <c r="F1323" t="s">
        <v>2320</v>
      </c>
      <c r="G1323" s="5">
        <v>40000</v>
      </c>
      <c r="H1323" s="5">
        <v>2800</v>
      </c>
      <c r="I1323" s="5">
        <v>56000</v>
      </c>
      <c r="J1323">
        <v>-1</v>
      </c>
      <c r="K1323" s="5">
        <v>-2800</v>
      </c>
      <c r="L1323" s="5">
        <v>2800</v>
      </c>
      <c r="M1323" s="5">
        <v>5600</v>
      </c>
      <c r="N1323" s="5">
        <v>50400</v>
      </c>
      <c r="O1323" t="s">
        <v>977</v>
      </c>
      <c r="P1323" s="5">
        <v>2800</v>
      </c>
      <c r="Q1323" t="str">
        <f>IF(Table4[[#This Row],[Current Arrears + Debit]]&lt;=5000,"Less_than_5000","Greater_than_5000")</f>
        <v>Less_than_5000</v>
      </c>
      <c r="R1323" t="str">
        <f>IF(Table4[[#This Row],[Full Balance]]=Table4[[#This Row],[Current Arrears + Debit]],"OC","Active")</f>
        <v>Active</v>
      </c>
    </row>
    <row r="1324" spans="1:18" x14ac:dyDescent="0.3">
      <c r="A1324" t="s">
        <v>7898</v>
      </c>
      <c r="B1324" t="s">
        <v>7899</v>
      </c>
      <c r="C1324" t="s">
        <v>7900</v>
      </c>
      <c r="D1324" t="s">
        <v>7901</v>
      </c>
      <c r="E1324" t="s">
        <v>30</v>
      </c>
      <c r="F1324" t="s">
        <v>2320</v>
      </c>
      <c r="G1324" s="5">
        <v>30000</v>
      </c>
      <c r="H1324" s="5">
        <v>2438</v>
      </c>
      <c r="I1324" s="5">
        <v>39000</v>
      </c>
      <c r="J1324">
        <v>-1.05</v>
      </c>
      <c r="K1324" s="5">
        <v>-2562</v>
      </c>
      <c r="L1324" s="5">
        <v>2438</v>
      </c>
      <c r="M1324" s="5">
        <v>5000</v>
      </c>
      <c r="N1324" s="5">
        <v>34000</v>
      </c>
      <c r="O1324" t="s">
        <v>1142</v>
      </c>
      <c r="P1324" s="5">
        <v>2500</v>
      </c>
      <c r="Q1324" t="str">
        <f>IF(Table4[[#This Row],[Current Arrears + Debit]]&lt;=5000,"Less_than_5000","Greater_than_5000")</f>
        <v>Less_than_5000</v>
      </c>
      <c r="R1324" t="str">
        <f>IF(Table4[[#This Row],[Full Balance]]=Table4[[#This Row],[Current Arrears + Debit]],"OC","Active")</f>
        <v>Active</v>
      </c>
    </row>
    <row r="1325" spans="1:18" x14ac:dyDescent="0.3">
      <c r="A1325" t="s">
        <v>7902</v>
      </c>
      <c r="B1325" t="s">
        <v>7899</v>
      </c>
      <c r="C1325" t="s">
        <v>7903</v>
      </c>
      <c r="D1325" t="s">
        <v>7904</v>
      </c>
      <c r="E1325" t="s">
        <v>30</v>
      </c>
      <c r="F1325" t="s">
        <v>3431</v>
      </c>
      <c r="G1325" s="5">
        <v>25000</v>
      </c>
      <c r="H1325" s="5">
        <v>2063</v>
      </c>
      <c r="I1325" s="5">
        <v>33000</v>
      </c>
      <c r="J1325">
        <v>-1.07</v>
      </c>
      <c r="K1325" s="5">
        <v>-2211</v>
      </c>
      <c r="L1325" s="5">
        <v>6189</v>
      </c>
      <c r="M1325" s="5">
        <v>8400</v>
      </c>
      <c r="N1325" s="5">
        <v>24600</v>
      </c>
      <c r="O1325" t="s">
        <v>1142</v>
      </c>
      <c r="P1325" s="5">
        <v>2100</v>
      </c>
      <c r="Q1325" t="str">
        <f>IF(Table4[[#This Row],[Current Arrears + Debit]]&lt;=5000,"Less_than_5000","Greater_than_5000")</f>
        <v>Less_than_5000</v>
      </c>
      <c r="R1325" t="str">
        <f>IF(Table4[[#This Row],[Full Balance]]=Table4[[#This Row],[Current Arrears + Debit]],"OC","Active")</f>
        <v>Active</v>
      </c>
    </row>
    <row r="1326" spans="1:18" x14ac:dyDescent="0.3">
      <c r="A1326" t="s">
        <v>7905</v>
      </c>
      <c r="B1326" t="s">
        <v>7899</v>
      </c>
      <c r="C1326" t="s">
        <v>7906</v>
      </c>
      <c r="D1326" t="s">
        <v>7907</v>
      </c>
      <c r="E1326" t="s">
        <v>30</v>
      </c>
      <c r="F1326" t="s">
        <v>3431</v>
      </c>
      <c r="G1326" s="5">
        <v>25000</v>
      </c>
      <c r="H1326" s="5">
        <v>2063</v>
      </c>
      <c r="I1326" s="5">
        <v>33000</v>
      </c>
      <c r="J1326">
        <v>-1.07</v>
      </c>
      <c r="K1326" s="5">
        <v>-2211</v>
      </c>
      <c r="L1326" s="5">
        <v>6189</v>
      </c>
      <c r="M1326" s="5">
        <v>8400</v>
      </c>
      <c r="N1326" s="5">
        <v>24600</v>
      </c>
      <c r="O1326" t="s">
        <v>1142</v>
      </c>
      <c r="P1326" s="5">
        <v>2100</v>
      </c>
      <c r="Q1326" t="str">
        <f>IF(Table4[[#This Row],[Current Arrears + Debit]]&lt;=5000,"Less_than_5000","Greater_than_5000")</f>
        <v>Less_than_5000</v>
      </c>
      <c r="R1326" t="str">
        <f>IF(Table4[[#This Row],[Full Balance]]=Table4[[#This Row],[Current Arrears + Debit]],"OC","Active")</f>
        <v>Active</v>
      </c>
    </row>
    <row r="1327" spans="1:18" x14ac:dyDescent="0.3">
      <c r="A1327" t="s">
        <v>7908</v>
      </c>
      <c r="B1327" t="s">
        <v>7899</v>
      </c>
      <c r="C1327" t="s">
        <v>7909</v>
      </c>
      <c r="D1327" t="s">
        <v>7910</v>
      </c>
      <c r="E1327" t="s">
        <v>30</v>
      </c>
      <c r="F1327" t="s">
        <v>2320</v>
      </c>
      <c r="G1327" s="5">
        <v>30000</v>
      </c>
      <c r="H1327" s="5">
        <v>2438</v>
      </c>
      <c r="I1327" s="5">
        <v>39000</v>
      </c>
      <c r="J1327">
        <v>-1.05</v>
      </c>
      <c r="K1327" s="5">
        <v>-2562</v>
      </c>
      <c r="L1327" s="5">
        <v>2438</v>
      </c>
      <c r="M1327" s="5">
        <v>5000</v>
      </c>
      <c r="N1327" s="5">
        <v>34000</v>
      </c>
      <c r="O1327" t="s">
        <v>1142</v>
      </c>
      <c r="P1327" s="5">
        <v>2500</v>
      </c>
      <c r="Q1327" t="str">
        <f>IF(Table4[[#This Row],[Current Arrears + Debit]]&lt;=5000,"Less_than_5000","Greater_than_5000")</f>
        <v>Less_than_5000</v>
      </c>
      <c r="R1327" t="str">
        <f>IF(Table4[[#This Row],[Full Balance]]=Table4[[#This Row],[Current Arrears + Debit]],"OC","Active")</f>
        <v>Active</v>
      </c>
    </row>
    <row r="1328" spans="1:18" x14ac:dyDescent="0.3">
      <c r="A1328" t="s">
        <v>7911</v>
      </c>
      <c r="B1328" t="s">
        <v>7899</v>
      </c>
      <c r="C1328" t="s">
        <v>7912</v>
      </c>
      <c r="D1328" t="s">
        <v>7913</v>
      </c>
      <c r="E1328" t="s">
        <v>30</v>
      </c>
      <c r="F1328" t="s">
        <v>2320</v>
      </c>
      <c r="G1328" s="5">
        <v>25000</v>
      </c>
      <c r="H1328" s="5">
        <v>1750</v>
      </c>
      <c r="I1328" s="5">
        <v>35000</v>
      </c>
      <c r="J1328">
        <v>-1.1100000000000001</v>
      </c>
      <c r="K1328" s="5">
        <v>-1950</v>
      </c>
      <c r="L1328" s="5">
        <v>1750</v>
      </c>
      <c r="M1328" s="5">
        <v>3700</v>
      </c>
      <c r="N1328" s="5">
        <v>31300</v>
      </c>
      <c r="O1328" t="s">
        <v>1142</v>
      </c>
      <c r="P1328" s="5">
        <v>1900</v>
      </c>
      <c r="Q1328" t="str">
        <f>IF(Table4[[#This Row],[Current Arrears + Debit]]&lt;=5000,"Less_than_5000","Greater_than_5000")</f>
        <v>Less_than_5000</v>
      </c>
      <c r="R1328" t="str">
        <f>IF(Table4[[#This Row],[Full Balance]]=Table4[[#This Row],[Current Arrears + Debit]],"OC","Active")</f>
        <v>Active</v>
      </c>
    </row>
    <row r="1329" spans="1:18" x14ac:dyDescent="0.3">
      <c r="A1329" t="s">
        <v>7914</v>
      </c>
      <c r="B1329" t="s">
        <v>5310</v>
      </c>
      <c r="C1329" t="s">
        <v>7915</v>
      </c>
      <c r="D1329" t="s">
        <v>7916</v>
      </c>
      <c r="E1329" t="s">
        <v>29</v>
      </c>
      <c r="F1329" t="s">
        <v>2320</v>
      </c>
      <c r="G1329" s="5">
        <v>30000</v>
      </c>
      <c r="H1329" s="5">
        <v>2438</v>
      </c>
      <c r="I1329" s="5">
        <v>39000</v>
      </c>
      <c r="J1329">
        <v>-0.03</v>
      </c>
      <c r="K1329">
        <v>-62</v>
      </c>
      <c r="L1329" s="5">
        <v>2438</v>
      </c>
      <c r="M1329" s="5">
        <v>2500</v>
      </c>
      <c r="N1329" s="5">
        <v>36500</v>
      </c>
      <c r="O1329" t="s">
        <v>866</v>
      </c>
      <c r="P1329" s="5">
        <v>2500</v>
      </c>
      <c r="Q1329" t="str">
        <f>IF(Table4[[#This Row],[Current Arrears + Debit]]&lt;=5000,"Less_than_5000","Greater_than_5000")</f>
        <v>Less_than_5000</v>
      </c>
      <c r="R1329" t="str">
        <f>IF(Table4[[#This Row],[Full Balance]]=Table4[[#This Row],[Current Arrears + Debit]],"OC","Active")</f>
        <v>Active</v>
      </c>
    </row>
    <row r="1330" spans="1:18" x14ac:dyDescent="0.3">
      <c r="A1330" t="s">
        <v>7917</v>
      </c>
      <c r="B1330" t="s">
        <v>5857</v>
      </c>
      <c r="C1330" t="s">
        <v>7918</v>
      </c>
      <c r="D1330" t="s">
        <v>7919</v>
      </c>
      <c r="E1330" t="s">
        <v>30</v>
      </c>
      <c r="F1330" t="s">
        <v>2320</v>
      </c>
      <c r="G1330" s="5">
        <v>30000</v>
      </c>
      <c r="H1330" s="5">
        <v>2100</v>
      </c>
      <c r="I1330" s="5">
        <v>42000</v>
      </c>
      <c r="J1330">
        <v>-1</v>
      </c>
      <c r="K1330" s="5">
        <v>-2100</v>
      </c>
      <c r="L1330" s="5">
        <v>2100</v>
      </c>
      <c r="M1330" s="5">
        <v>4200</v>
      </c>
      <c r="N1330" s="5">
        <v>37800</v>
      </c>
      <c r="O1330" t="s">
        <v>2583</v>
      </c>
      <c r="P1330" s="5">
        <v>2100</v>
      </c>
      <c r="Q1330" t="str">
        <f>IF(Table4[[#This Row],[Current Arrears + Debit]]&lt;=5000,"Less_than_5000","Greater_than_5000")</f>
        <v>Less_than_5000</v>
      </c>
      <c r="R1330" t="str">
        <f>IF(Table4[[#This Row],[Full Balance]]=Table4[[#This Row],[Current Arrears + Debit]],"OC","Active")</f>
        <v>Active</v>
      </c>
    </row>
    <row r="1331" spans="1:18" x14ac:dyDescent="0.3">
      <c r="A1331" t="s">
        <v>7920</v>
      </c>
      <c r="B1331" t="s">
        <v>5857</v>
      </c>
      <c r="C1331" t="s">
        <v>7921</v>
      </c>
      <c r="D1331" t="s">
        <v>7922</v>
      </c>
      <c r="E1331" t="s">
        <v>30</v>
      </c>
      <c r="F1331" t="s">
        <v>2320</v>
      </c>
      <c r="G1331" s="5">
        <v>30000</v>
      </c>
      <c r="H1331" s="5">
        <v>2100</v>
      </c>
      <c r="I1331" s="5">
        <v>42000</v>
      </c>
      <c r="J1331">
        <v>-1</v>
      </c>
      <c r="K1331" s="5">
        <v>-2100</v>
      </c>
      <c r="L1331" s="5">
        <v>2100</v>
      </c>
      <c r="M1331" s="5">
        <v>4200</v>
      </c>
      <c r="N1331" s="5">
        <v>37800</v>
      </c>
      <c r="O1331" t="s">
        <v>866</v>
      </c>
      <c r="P1331" s="5">
        <v>2100</v>
      </c>
      <c r="Q1331" t="str">
        <f>IF(Table4[[#This Row],[Current Arrears + Debit]]&lt;=5000,"Less_than_5000","Greater_than_5000")</f>
        <v>Less_than_5000</v>
      </c>
      <c r="R1331" t="str">
        <f>IF(Table4[[#This Row],[Full Balance]]=Table4[[#This Row],[Current Arrears + Debit]],"OC","Active")</f>
        <v>Active</v>
      </c>
    </row>
    <row r="1332" spans="1:18" x14ac:dyDescent="0.3">
      <c r="A1332" t="s">
        <v>7923</v>
      </c>
      <c r="B1332" t="s">
        <v>7820</v>
      </c>
      <c r="C1332" t="s">
        <v>7924</v>
      </c>
      <c r="D1332" t="s">
        <v>7925</v>
      </c>
      <c r="E1332" t="s">
        <v>32</v>
      </c>
      <c r="F1332" t="s">
        <v>3431</v>
      </c>
      <c r="G1332" s="5">
        <v>25000</v>
      </c>
      <c r="H1332" s="5">
        <v>1750</v>
      </c>
      <c r="I1332" s="5">
        <v>35000</v>
      </c>
      <c r="J1332">
        <v>-1</v>
      </c>
      <c r="K1332" s="5">
        <v>-1750</v>
      </c>
      <c r="L1332" s="5">
        <v>5250</v>
      </c>
      <c r="M1332" s="5">
        <v>7000</v>
      </c>
      <c r="N1332" s="5">
        <v>28000</v>
      </c>
      <c r="O1332" t="s">
        <v>1142</v>
      </c>
      <c r="P1332" s="5">
        <v>1750</v>
      </c>
      <c r="Q1332" t="str">
        <f>IF(Table4[[#This Row],[Current Arrears + Debit]]&lt;=5000,"Less_than_5000","Greater_than_5000")</f>
        <v>Less_than_5000</v>
      </c>
      <c r="R1332" t="str">
        <f>IF(Table4[[#This Row],[Full Balance]]=Table4[[#This Row],[Current Arrears + Debit]],"OC","Active")</f>
        <v>Active</v>
      </c>
    </row>
    <row r="1333" spans="1:18" x14ac:dyDescent="0.3">
      <c r="A1333" t="s">
        <v>7926</v>
      </c>
      <c r="B1333" t="s">
        <v>7927</v>
      </c>
      <c r="C1333" t="s">
        <v>7928</v>
      </c>
      <c r="D1333" t="s">
        <v>7929</v>
      </c>
      <c r="E1333" t="s">
        <v>32</v>
      </c>
      <c r="F1333" t="s">
        <v>3431</v>
      </c>
      <c r="G1333" s="5">
        <v>25000</v>
      </c>
      <c r="H1333" s="5">
        <v>1750</v>
      </c>
      <c r="I1333" s="5">
        <v>35000</v>
      </c>
      <c r="J1333">
        <v>-1</v>
      </c>
      <c r="K1333" s="5">
        <v>-1750</v>
      </c>
      <c r="L1333" s="5">
        <v>5250</v>
      </c>
      <c r="M1333" s="5">
        <v>7000</v>
      </c>
      <c r="N1333" s="5">
        <v>28000</v>
      </c>
      <c r="O1333" t="s">
        <v>2583</v>
      </c>
      <c r="P1333" s="5">
        <v>1750</v>
      </c>
      <c r="Q1333" t="str">
        <f>IF(Table4[[#This Row],[Current Arrears + Debit]]&lt;=5000,"Less_than_5000","Greater_than_5000")</f>
        <v>Less_than_5000</v>
      </c>
      <c r="R1333" t="str">
        <f>IF(Table4[[#This Row],[Full Balance]]=Table4[[#This Row],[Current Arrears + Debit]],"OC","Active")</f>
        <v>Active</v>
      </c>
    </row>
    <row r="1334" spans="1:18" x14ac:dyDescent="0.3">
      <c r="A1334" t="s">
        <v>7930</v>
      </c>
      <c r="B1334" t="s">
        <v>7927</v>
      </c>
      <c r="C1334" t="s">
        <v>7931</v>
      </c>
      <c r="D1334" t="s">
        <v>7932</v>
      </c>
      <c r="E1334" t="s">
        <v>32</v>
      </c>
      <c r="F1334" t="s">
        <v>3431</v>
      </c>
      <c r="G1334" s="5">
        <v>25000</v>
      </c>
      <c r="H1334" s="5">
        <v>1750</v>
      </c>
      <c r="I1334" s="5">
        <v>35000</v>
      </c>
      <c r="J1334">
        <v>-0.97</v>
      </c>
      <c r="K1334" s="5">
        <v>-1700</v>
      </c>
      <c r="L1334" s="5">
        <v>5250</v>
      </c>
      <c r="M1334" s="5">
        <v>6950</v>
      </c>
      <c r="N1334" s="5">
        <v>28050</v>
      </c>
      <c r="O1334" t="s">
        <v>2583</v>
      </c>
      <c r="P1334" s="5">
        <v>1700</v>
      </c>
      <c r="Q1334" t="str">
        <f>IF(Table4[[#This Row],[Current Arrears + Debit]]&lt;=5000,"Less_than_5000","Greater_than_5000")</f>
        <v>Less_than_5000</v>
      </c>
      <c r="R1334" t="str">
        <f>IF(Table4[[#This Row],[Full Balance]]=Table4[[#This Row],[Current Arrears + Debit]],"OC","Active")</f>
        <v>Active</v>
      </c>
    </row>
    <row r="1335" spans="1:18" x14ac:dyDescent="0.3">
      <c r="A1335" t="s">
        <v>7933</v>
      </c>
      <c r="B1335" t="s">
        <v>7927</v>
      </c>
      <c r="C1335" t="s">
        <v>7934</v>
      </c>
      <c r="D1335" t="s">
        <v>7935</v>
      </c>
      <c r="E1335" t="s">
        <v>32</v>
      </c>
      <c r="F1335" t="s">
        <v>3431</v>
      </c>
      <c r="G1335" s="5">
        <v>25000</v>
      </c>
      <c r="H1335" s="5">
        <v>1750</v>
      </c>
      <c r="I1335" s="5">
        <v>35000</v>
      </c>
      <c r="J1335">
        <v>-1</v>
      </c>
      <c r="K1335" s="5">
        <v>-1750</v>
      </c>
      <c r="L1335" s="5">
        <v>5250</v>
      </c>
      <c r="M1335" s="5">
        <v>7000</v>
      </c>
      <c r="N1335" s="5">
        <v>28000</v>
      </c>
      <c r="O1335" t="s">
        <v>1142</v>
      </c>
      <c r="P1335" s="5">
        <v>1750</v>
      </c>
      <c r="Q1335" t="str">
        <f>IF(Table4[[#This Row],[Current Arrears + Debit]]&lt;=5000,"Less_than_5000","Greater_than_5000")</f>
        <v>Less_than_5000</v>
      </c>
      <c r="R1335" t="str">
        <f>IF(Table4[[#This Row],[Full Balance]]=Table4[[#This Row],[Current Arrears + Debit]],"OC","Active")</f>
        <v>Active</v>
      </c>
    </row>
    <row r="1336" spans="1:18" x14ac:dyDescent="0.3">
      <c r="A1336" t="s">
        <v>7936</v>
      </c>
      <c r="B1336" t="s">
        <v>2444</v>
      </c>
      <c r="C1336" t="s">
        <v>7937</v>
      </c>
      <c r="D1336" t="s">
        <v>7938</v>
      </c>
      <c r="E1336" t="s">
        <v>42</v>
      </c>
      <c r="F1336" t="s">
        <v>7866</v>
      </c>
      <c r="G1336" s="5">
        <v>25000</v>
      </c>
      <c r="H1336" s="5">
        <v>1750</v>
      </c>
      <c r="I1336" s="5">
        <v>35000</v>
      </c>
      <c r="J1336">
        <v>-1</v>
      </c>
      <c r="K1336" s="5">
        <v>-1750</v>
      </c>
      <c r="L1336" s="5">
        <v>5250</v>
      </c>
      <c r="M1336" s="5">
        <v>7000</v>
      </c>
      <c r="N1336" s="5">
        <v>28000</v>
      </c>
      <c r="O1336" t="s">
        <v>866</v>
      </c>
      <c r="P1336" s="5">
        <v>1750</v>
      </c>
      <c r="Q1336" t="str">
        <f>IF(Table4[[#This Row],[Current Arrears + Debit]]&lt;=5000,"Less_than_5000","Greater_than_5000")</f>
        <v>Less_than_5000</v>
      </c>
      <c r="R1336" t="str">
        <f>IF(Table4[[#This Row],[Full Balance]]=Table4[[#This Row],[Current Arrears + Debit]],"OC","Active")</f>
        <v>Active</v>
      </c>
    </row>
    <row r="1337" spans="1:18" x14ac:dyDescent="0.3">
      <c r="A1337" t="s">
        <v>7939</v>
      </c>
      <c r="B1337" t="s">
        <v>2444</v>
      </c>
      <c r="C1337" t="s">
        <v>7940</v>
      </c>
      <c r="D1337" t="s">
        <v>7941</v>
      </c>
      <c r="E1337" t="s">
        <v>42</v>
      </c>
      <c r="F1337" t="s">
        <v>7866</v>
      </c>
      <c r="G1337" s="5">
        <v>25000</v>
      </c>
      <c r="H1337" s="5">
        <v>1750</v>
      </c>
      <c r="I1337" s="5">
        <v>35000</v>
      </c>
      <c r="J1337">
        <v>-1.1399999999999999</v>
      </c>
      <c r="K1337" s="5">
        <v>-2000</v>
      </c>
      <c r="L1337" s="5">
        <v>5250</v>
      </c>
      <c r="M1337" s="5">
        <v>7250</v>
      </c>
      <c r="N1337" s="5">
        <v>27750</v>
      </c>
      <c r="O1337" t="s">
        <v>866</v>
      </c>
      <c r="P1337" s="5">
        <v>1750</v>
      </c>
      <c r="Q1337" t="str">
        <f>IF(Table4[[#This Row],[Current Arrears + Debit]]&lt;=5000,"Less_than_5000","Greater_than_5000")</f>
        <v>Less_than_5000</v>
      </c>
      <c r="R1337" t="str">
        <f>IF(Table4[[#This Row],[Full Balance]]=Table4[[#This Row],[Current Arrears + Debit]],"OC","Active")</f>
        <v>Active</v>
      </c>
    </row>
    <row r="1338" spans="1:18" x14ac:dyDescent="0.3">
      <c r="A1338" t="s">
        <v>7942</v>
      </c>
      <c r="B1338" t="s">
        <v>2444</v>
      </c>
      <c r="C1338" t="s">
        <v>7943</v>
      </c>
      <c r="D1338" t="s">
        <v>7944</v>
      </c>
      <c r="E1338" t="s">
        <v>42</v>
      </c>
      <c r="F1338" t="s">
        <v>7866</v>
      </c>
      <c r="G1338" s="5">
        <v>25000</v>
      </c>
      <c r="H1338" s="5">
        <v>1750</v>
      </c>
      <c r="I1338" s="5">
        <v>35000</v>
      </c>
      <c r="J1338">
        <v>-1.57</v>
      </c>
      <c r="K1338" s="5">
        <v>-2750</v>
      </c>
      <c r="L1338" s="5">
        <v>5250</v>
      </c>
      <c r="M1338" s="5">
        <v>8000</v>
      </c>
      <c r="N1338" s="5">
        <v>27000</v>
      </c>
      <c r="O1338" t="s">
        <v>866</v>
      </c>
      <c r="P1338" s="5">
        <v>2000</v>
      </c>
      <c r="Q1338" t="str">
        <f>IF(Table4[[#This Row],[Current Arrears + Debit]]&lt;=5000,"Less_than_5000","Greater_than_5000")</f>
        <v>Less_than_5000</v>
      </c>
      <c r="R1338" t="str">
        <f>IF(Table4[[#This Row],[Full Balance]]=Table4[[#This Row],[Current Arrears + Debit]],"OC","Active")</f>
        <v>Active</v>
      </c>
    </row>
    <row r="1339" spans="1:18" x14ac:dyDescent="0.3">
      <c r="A1339" t="s">
        <v>7945</v>
      </c>
      <c r="B1339" t="s">
        <v>6369</v>
      </c>
      <c r="C1339" t="s">
        <v>7946</v>
      </c>
      <c r="D1339" t="s">
        <v>7947</v>
      </c>
      <c r="E1339" t="s">
        <v>10</v>
      </c>
      <c r="F1339" t="s">
        <v>3817</v>
      </c>
      <c r="G1339" s="5">
        <v>25000</v>
      </c>
      <c r="H1339" s="5">
        <v>1750</v>
      </c>
      <c r="I1339" s="5">
        <v>35000</v>
      </c>
      <c r="J1339">
        <v>-1</v>
      </c>
      <c r="K1339" s="5">
        <v>-1750</v>
      </c>
      <c r="L1339" s="5">
        <v>7000</v>
      </c>
      <c r="M1339" s="5">
        <v>8750</v>
      </c>
      <c r="N1339" s="5">
        <v>26250</v>
      </c>
      <c r="O1339" t="s">
        <v>866</v>
      </c>
      <c r="P1339" s="5">
        <v>1750</v>
      </c>
      <c r="Q1339" t="str">
        <f>IF(Table4[[#This Row],[Current Arrears + Debit]]&lt;=5000,"Less_than_5000","Greater_than_5000")</f>
        <v>Less_than_5000</v>
      </c>
      <c r="R1339" t="str">
        <f>IF(Table4[[#This Row],[Full Balance]]=Table4[[#This Row],[Current Arrears + Debit]],"OC","Active")</f>
        <v>Active</v>
      </c>
    </row>
    <row r="1340" spans="1:18" x14ac:dyDescent="0.3">
      <c r="A1340" t="s">
        <v>7948</v>
      </c>
      <c r="B1340" t="s">
        <v>6369</v>
      </c>
      <c r="C1340" t="s">
        <v>7949</v>
      </c>
      <c r="D1340" t="s">
        <v>7950</v>
      </c>
      <c r="E1340" t="s">
        <v>10</v>
      </c>
      <c r="F1340" t="s">
        <v>3597</v>
      </c>
      <c r="G1340" s="5">
        <v>25000</v>
      </c>
      <c r="H1340" s="5">
        <v>1750</v>
      </c>
      <c r="I1340" s="5">
        <v>35000</v>
      </c>
      <c r="J1340">
        <v>-1.0900000000000001</v>
      </c>
      <c r="K1340" s="5">
        <v>-1900</v>
      </c>
      <c r="L1340" s="5">
        <v>7000</v>
      </c>
      <c r="M1340" s="5">
        <v>8900</v>
      </c>
      <c r="N1340" s="5">
        <v>26100</v>
      </c>
      <c r="O1340" t="s">
        <v>866</v>
      </c>
      <c r="P1340" s="5">
        <v>1750</v>
      </c>
      <c r="Q1340" t="str">
        <f>IF(Table4[[#This Row],[Current Arrears + Debit]]&lt;=5000,"Less_than_5000","Greater_than_5000")</f>
        <v>Less_than_5000</v>
      </c>
      <c r="R1340" t="str">
        <f>IF(Table4[[#This Row],[Full Balance]]=Table4[[#This Row],[Current Arrears + Debit]],"OC","Active")</f>
        <v>Active</v>
      </c>
    </row>
    <row r="1341" spans="1:18" x14ac:dyDescent="0.3">
      <c r="A1341" t="s">
        <v>7951</v>
      </c>
      <c r="B1341" t="s">
        <v>6369</v>
      </c>
      <c r="C1341" t="s">
        <v>7952</v>
      </c>
      <c r="D1341" t="s">
        <v>7953</v>
      </c>
      <c r="E1341" t="s">
        <v>10</v>
      </c>
      <c r="F1341" t="s">
        <v>3597</v>
      </c>
      <c r="G1341" s="5">
        <v>25000</v>
      </c>
      <c r="H1341" s="5">
        <v>1750</v>
      </c>
      <c r="I1341" s="5">
        <v>35000</v>
      </c>
      <c r="J1341">
        <v>-1.57</v>
      </c>
      <c r="K1341" s="5">
        <v>-2750</v>
      </c>
      <c r="L1341" s="5">
        <v>7000</v>
      </c>
      <c r="M1341" s="5">
        <v>9750</v>
      </c>
      <c r="N1341" s="5">
        <v>25250</v>
      </c>
      <c r="O1341" t="s">
        <v>866</v>
      </c>
      <c r="P1341" s="5">
        <v>2000</v>
      </c>
      <c r="Q1341" t="str">
        <f>IF(Table4[[#This Row],[Current Arrears + Debit]]&lt;=5000,"Less_than_5000","Greater_than_5000")</f>
        <v>Less_than_5000</v>
      </c>
      <c r="R1341" t="str">
        <f>IF(Table4[[#This Row],[Full Balance]]=Table4[[#This Row],[Current Arrears + Debit]],"OC","Active")</f>
        <v>Active</v>
      </c>
    </row>
    <row r="1342" spans="1:18" x14ac:dyDescent="0.3">
      <c r="A1342" t="s">
        <v>7954</v>
      </c>
      <c r="B1342" t="s">
        <v>7955</v>
      </c>
      <c r="C1342" t="s">
        <v>7956</v>
      </c>
      <c r="D1342" t="s">
        <v>7957</v>
      </c>
      <c r="E1342" t="s">
        <v>42</v>
      </c>
      <c r="F1342" t="s">
        <v>7866</v>
      </c>
      <c r="G1342" s="5">
        <v>25000</v>
      </c>
      <c r="H1342" s="5">
        <v>1750</v>
      </c>
      <c r="I1342" s="5">
        <v>35000</v>
      </c>
      <c r="J1342">
        <v>-1</v>
      </c>
      <c r="K1342" s="5">
        <v>-1750</v>
      </c>
      <c r="L1342" s="5">
        <v>5250</v>
      </c>
      <c r="M1342" s="5">
        <v>7000</v>
      </c>
      <c r="N1342" s="5">
        <v>28000</v>
      </c>
      <c r="O1342" t="s">
        <v>977</v>
      </c>
      <c r="P1342" s="5">
        <v>1750</v>
      </c>
      <c r="Q1342" t="str">
        <f>IF(Table4[[#This Row],[Current Arrears + Debit]]&lt;=5000,"Less_than_5000","Greater_than_5000")</f>
        <v>Less_than_5000</v>
      </c>
      <c r="R1342" t="str">
        <f>IF(Table4[[#This Row],[Full Balance]]=Table4[[#This Row],[Current Arrears + Debit]],"OC","Active")</f>
        <v>Active</v>
      </c>
    </row>
    <row r="1343" spans="1:18" x14ac:dyDescent="0.3">
      <c r="A1343" t="s">
        <v>7958</v>
      </c>
      <c r="B1343" t="s">
        <v>7955</v>
      </c>
      <c r="C1343" t="s">
        <v>7959</v>
      </c>
      <c r="D1343" t="s">
        <v>7960</v>
      </c>
      <c r="E1343" t="s">
        <v>42</v>
      </c>
      <c r="F1343" t="s">
        <v>7866</v>
      </c>
      <c r="G1343" s="5">
        <v>25000</v>
      </c>
      <c r="H1343" s="5">
        <v>1750</v>
      </c>
      <c r="I1343" s="5">
        <v>35000</v>
      </c>
      <c r="J1343">
        <v>-1</v>
      </c>
      <c r="K1343" s="5">
        <v>-1750</v>
      </c>
      <c r="L1343" s="5">
        <v>5250</v>
      </c>
      <c r="M1343" s="5">
        <v>7000</v>
      </c>
      <c r="N1343" s="5">
        <v>28000</v>
      </c>
      <c r="O1343" t="s">
        <v>977</v>
      </c>
      <c r="P1343" s="5">
        <v>1750</v>
      </c>
      <c r="Q1343" t="str">
        <f>IF(Table4[[#This Row],[Current Arrears + Debit]]&lt;=5000,"Less_than_5000","Greater_than_5000")</f>
        <v>Less_than_5000</v>
      </c>
      <c r="R1343" t="str">
        <f>IF(Table4[[#This Row],[Full Balance]]=Table4[[#This Row],[Current Arrears + Debit]],"OC","Active")</f>
        <v>Active</v>
      </c>
    </row>
    <row r="1344" spans="1:18" x14ac:dyDescent="0.3">
      <c r="A1344" t="s">
        <v>7961</v>
      </c>
      <c r="B1344" t="s">
        <v>7955</v>
      </c>
      <c r="C1344" t="s">
        <v>7962</v>
      </c>
      <c r="D1344" t="s">
        <v>7963</v>
      </c>
      <c r="E1344" t="s">
        <v>42</v>
      </c>
      <c r="F1344" t="s">
        <v>7866</v>
      </c>
      <c r="G1344" s="5">
        <v>25000</v>
      </c>
      <c r="H1344" s="5">
        <v>1750</v>
      </c>
      <c r="I1344" s="5">
        <v>35000</v>
      </c>
      <c r="J1344">
        <v>-1</v>
      </c>
      <c r="K1344" s="5">
        <v>-1750</v>
      </c>
      <c r="L1344" s="5">
        <v>5250</v>
      </c>
      <c r="M1344" s="5">
        <v>7000</v>
      </c>
      <c r="N1344" s="5">
        <v>28000</v>
      </c>
      <c r="O1344" t="s">
        <v>977</v>
      </c>
      <c r="P1344" s="5">
        <v>1750</v>
      </c>
      <c r="Q1344" t="str">
        <f>IF(Table4[[#This Row],[Current Arrears + Debit]]&lt;=5000,"Less_than_5000","Greater_than_5000")</f>
        <v>Less_than_5000</v>
      </c>
      <c r="R1344" t="str">
        <f>IF(Table4[[#This Row],[Full Balance]]=Table4[[#This Row],[Current Arrears + Debit]],"OC","Active")</f>
        <v>Active</v>
      </c>
    </row>
    <row r="1345" spans="1:18" x14ac:dyDescent="0.3">
      <c r="A1345" t="s">
        <v>7964</v>
      </c>
      <c r="B1345" t="s">
        <v>7668</v>
      </c>
      <c r="C1345" t="s">
        <v>7965</v>
      </c>
      <c r="D1345" t="s">
        <v>7966</v>
      </c>
      <c r="E1345" t="s">
        <v>42</v>
      </c>
      <c r="F1345" t="s">
        <v>7866</v>
      </c>
      <c r="G1345" s="5">
        <v>25000</v>
      </c>
      <c r="H1345" s="5">
        <v>2063</v>
      </c>
      <c r="I1345" s="5">
        <v>33000</v>
      </c>
      <c r="J1345">
        <v>-1.07</v>
      </c>
      <c r="K1345" s="5">
        <v>-2211</v>
      </c>
      <c r="L1345" s="5">
        <v>6189</v>
      </c>
      <c r="M1345" s="5">
        <v>8400</v>
      </c>
      <c r="N1345" s="5">
        <v>24600</v>
      </c>
      <c r="O1345" t="s">
        <v>977</v>
      </c>
      <c r="P1345" s="5">
        <v>2100</v>
      </c>
      <c r="Q1345" t="str">
        <f>IF(Table4[[#This Row],[Current Arrears + Debit]]&lt;=5000,"Less_than_5000","Greater_than_5000")</f>
        <v>Less_than_5000</v>
      </c>
      <c r="R1345" t="str">
        <f>IF(Table4[[#This Row],[Full Balance]]=Table4[[#This Row],[Current Arrears + Debit]],"OC","Active")</f>
        <v>Active</v>
      </c>
    </row>
    <row r="1346" spans="1:18" x14ac:dyDescent="0.3">
      <c r="A1346" t="s">
        <v>7967</v>
      </c>
      <c r="B1346" t="s">
        <v>6342</v>
      </c>
      <c r="C1346" t="s">
        <v>7968</v>
      </c>
      <c r="D1346" t="s">
        <v>7969</v>
      </c>
      <c r="E1346" t="s">
        <v>39</v>
      </c>
      <c r="F1346" t="s">
        <v>3597</v>
      </c>
      <c r="G1346" s="5">
        <v>30000</v>
      </c>
      <c r="H1346" s="5">
        <v>2100</v>
      </c>
      <c r="I1346" s="5">
        <v>42000</v>
      </c>
      <c r="J1346">
        <v>-1</v>
      </c>
      <c r="K1346" s="5">
        <v>-2100</v>
      </c>
      <c r="L1346" s="5">
        <v>8400</v>
      </c>
      <c r="M1346" s="5">
        <v>10500</v>
      </c>
      <c r="N1346" s="5">
        <v>31500</v>
      </c>
      <c r="O1346" t="s">
        <v>2583</v>
      </c>
      <c r="P1346" s="5">
        <v>2100</v>
      </c>
      <c r="Q1346" t="str">
        <f>IF(Table4[[#This Row],[Current Arrears + Debit]]&lt;=5000,"Less_than_5000","Greater_than_5000")</f>
        <v>Less_than_5000</v>
      </c>
      <c r="R1346" t="str">
        <f>IF(Table4[[#This Row],[Full Balance]]=Table4[[#This Row],[Current Arrears + Debit]],"OC","Active")</f>
        <v>Active</v>
      </c>
    </row>
    <row r="1347" spans="1:18" x14ac:dyDescent="0.3">
      <c r="A1347" t="s">
        <v>7970</v>
      </c>
      <c r="B1347" t="s">
        <v>1604</v>
      </c>
      <c r="C1347" t="s">
        <v>7971</v>
      </c>
      <c r="D1347" t="s">
        <v>7972</v>
      </c>
      <c r="E1347" t="s">
        <v>39</v>
      </c>
      <c r="F1347" t="s">
        <v>3597</v>
      </c>
      <c r="G1347" s="5">
        <v>25000</v>
      </c>
      <c r="H1347" s="5">
        <v>1750</v>
      </c>
      <c r="I1347" s="5">
        <v>35000</v>
      </c>
      <c r="J1347">
        <v>-1</v>
      </c>
      <c r="K1347" s="5">
        <v>-1750</v>
      </c>
      <c r="L1347" s="5">
        <v>7000</v>
      </c>
      <c r="M1347" s="5">
        <v>8750</v>
      </c>
      <c r="N1347" s="5">
        <v>26250</v>
      </c>
      <c r="O1347" t="s">
        <v>2583</v>
      </c>
      <c r="P1347" s="5">
        <v>1750</v>
      </c>
      <c r="Q1347" t="str">
        <f>IF(Table4[[#This Row],[Current Arrears + Debit]]&lt;=5000,"Less_than_5000","Greater_than_5000")</f>
        <v>Less_than_5000</v>
      </c>
      <c r="R1347" t="str">
        <f>IF(Table4[[#This Row],[Full Balance]]=Table4[[#This Row],[Current Arrears + Debit]],"OC","Active")</f>
        <v>Active</v>
      </c>
    </row>
    <row r="1348" spans="1:18" x14ac:dyDescent="0.3">
      <c r="A1348" t="s">
        <v>7973</v>
      </c>
      <c r="B1348" t="s">
        <v>6512</v>
      </c>
      <c r="C1348" t="s">
        <v>7974</v>
      </c>
      <c r="D1348" t="s">
        <v>7975</v>
      </c>
      <c r="E1348" t="s">
        <v>26</v>
      </c>
      <c r="F1348" t="s">
        <v>3597</v>
      </c>
      <c r="G1348" s="5">
        <v>30000</v>
      </c>
      <c r="H1348" s="5">
        <v>2100</v>
      </c>
      <c r="I1348" s="5">
        <v>42000</v>
      </c>
      <c r="J1348">
        <v>-1</v>
      </c>
      <c r="K1348" s="5">
        <v>-2100</v>
      </c>
      <c r="L1348" s="5">
        <v>8400</v>
      </c>
      <c r="M1348" s="5">
        <v>10500</v>
      </c>
      <c r="N1348" s="5">
        <v>31500</v>
      </c>
      <c r="O1348" t="s">
        <v>977</v>
      </c>
      <c r="P1348" s="5">
        <v>2100</v>
      </c>
      <c r="Q1348" t="str">
        <f>IF(Table4[[#This Row],[Current Arrears + Debit]]&lt;=5000,"Less_than_5000","Greater_than_5000")</f>
        <v>Less_than_5000</v>
      </c>
      <c r="R1348" t="str">
        <f>IF(Table4[[#This Row],[Full Balance]]=Table4[[#This Row],[Current Arrears + Debit]],"OC","Active")</f>
        <v>Active</v>
      </c>
    </row>
    <row r="1349" spans="1:18" x14ac:dyDescent="0.3">
      <c r="A1349" t="s">
        <v>7976</v>
      </c>
      <c r="B1349" t="s">
        <v>4740</v>
      </c>
      <c r="C1349" t="s">
        <v>7977</v>
      </c>
      <c r="D1349" t="s">
        <v>7978</v>
      </c>
      <c r="E1349" t="s">
        <v>26</v>
      </c>
      <c r="F1349" t="s">
        <v>3597</v>
      </c>
      <c r="G1349" s="5">
        <v>30000</v>
      </c>
      <c r="H1349" s="5">
        <v>2100</v>
      </c>
      <c r="I1349" s="5">
        <v>42000</v>
      </c>
      <c r="J1349">
        <v>1</v>
      </c>
      <c r="K1349" s="5">
        <v>2100</v>
      </c>
      <c r="L1349" s="5">
        <v>8400</v>
      </c>
      <c r="M1349" s="5">
        <v>6300</v>
      </c>
      <c r="N1349" s="5">
        <v>35700</v>
      </c>
      <c r="O1349" t="s">
        <v>2320</v>
      </c>
      <c r="P1349" s="5">
        <v>2100</v>
      </c>
      <c r="Q1349" t="str">
        <f>IF(Table4[[#This Row],[Current Arrears + Debit]]&lt;=5000,"Less_than_5000","Greater_than_5000")</f>
        <v>Less_than_5000</v>
      </c>
      <c r="R1349" t="str">
        <f>IF(Table4[[#This Row],[Full Balance]]=Table4[[#This Row],[Current Arrears + Debit]],"OC","Active")</f>
        <v>Active</v>
      </c>
    </row>
    <row r="1350" spans="1:18" x14ac:dyDescent="0.3">
      <c r="A1350" t="s">
        <v>7979</v>
      </c>
      <c r="B1350" t="s">
        <v>5557</v>
      </c>
      <c r="C1350" t="s">
        <v>7980</v>
      </c>
      <c r="D1350" t="s">
        <v>7981</v>
      </c>
      <c r="E1350" t="s">
        <v>21</v>
      </c>
      <c r="F1350" t="s">
        <v>3597</v>
      </c>
      <c r="G1350" s="5">
        <v>25000</v>
      </c>
      <c r="H1350" s="5">
        <v>1750</v>
      </c>
      <c r="I1350" s="5">
        <v>35000</v>
      </c>
      <c r="J1350">
        <v>0</v>
      </c>
      <c r="K1350">
        <v>0</v>
      </c>
      <c r="L1350" s="5">
        <v>7000</v>
      </c>
      <c r="M1350" s="5">
        <v>7000</v>
      </c>
      <c r="N1350" s="5">
        <v>28000</v>
      </c>
      <c r="O1350" t="s">
        <v>866</v>
      </c>
      <c r="P1350" s="5">
        <v>1750</v>
      </c>
      <c r="Q1350" t="str">
        <f>IF(Table4[[#This Row],[Current Arrears + Debit]]&lt;=5000,"Less_than_5000","Greater_than_5000")</f>
        <v>Less_than_5000</v>
      </c>
      <c r="R1350" t="str">
        <f>IF(Table4[[#This Row],[Full Balance]]=Table4[[#This Row],[Current Arrears + Debit]],"OC","Active")</f>
        <v>Active</v>
      </c>
    </row>
    <row r="1351" spans="1:18" x14ac:dyDescent="0.3">
      <c r="A1351" t="s">
        <v>7982</v>
      </c>
      <c r="B1351" t="s">
        <v>7464</v>
      </c>
      <c r="C1351" t="s">
        <v>7983</v>
      </c>
      <c r="D1351" t="s">
        <v>7984</v>
      </c>
      <c r="E1351" t="s">
        <v>21</v>
      </c>
      <c r="F1351" t="s">
        <v>3597</v>
      </c>
      <c r="G1351" s="5">
        <v>20000</v>
      </c>
      <c r="H1351" s="5">
        <v>1625</v>
      </c>
      <c r="I1351" s="5">
        <v>26000</v>
      </c>
      <c r="J1351">
        <v>-0.06</v>
      </c>
      <c r="K1351">
        <v>-100</v>
      </c>
      <c r="L1351" s="5">
        <v>6500</v>
      </c>
      <c r="M1351" s="5">
        <v>6600</v>
      </c>
      <c r="N1351" s="5">
        <v>19400</v>
      </c>
      <c r="O1351" t="s">
        <v>2583</v>
      </c>
      <c r="P1351" s="5">
        <v>1650</v>
      </c>
      <c r="Q1351" t="str">
        <f>IF(Table4[[#This Row],[Current Arrears + Debit]]&lt;=5000,"Less_than_5000","Greater_than_5000")</f>
        <v>Less_than_5000</v>
      </c>
      <c r="R1351" t="str">
        <f>IF(Table4[[#This Row],[Full Balance]]=Table4[[#This Row],[Current Arrears + Debit]],"OC","Active")</f>
        <v>Active</v>
      </c>
    </row>
    <row r="1352" spans="1:18" x14ac:dyDescent="0.3">
      <c r="A1352" t="s">
        <v>7985</v>
      </c>
      <c r="B1352" t="s">
        <v>4740</v>
      </c>
      <c r="C1352" t="s">
        <v>7986</v>
      </c>
      <c r="D1352" t="s">
        <v>7987</v>
      </c>
      <c r="E1352" t="s">
        <v>26</v>
      </c>
      <c r="F1352" t="s">
        <v>3597</v>
      </c>
      <c r="G1352" s="5">
        <v>35000</v>
      </c>
      <c r="H1352" s="5">
        <v>2450</v>
      </c>
      <c r="I1352" s="5">
        <v>49000</v>
      </c>
      <c r="J1352">
        <v>1</v>
      </c>
      <c r="K1352" s="5">
        <v>2450</v>
      </c>
      <c r="L1352" s="5">
        <v>9800</v>
      </c>
      <c r="M1352" s="5">
        <v>7350</v>
      </c>
      <c r="N1352" s="5">
        <v>41650</v>
      </c>
      <c r="O1352" t="s">
        <v>2320</v>
      </c>
      <c r="P1352" s="5">
        <v>2350</v>
      </c>
      <c r="Q1352" t="str">
        <f>IF(Table4[[#This Row],[Current Arrears + Debit]]&lt;=5000,"Less_than_5000","Greater_than_5000")</f>
        <v>Less_than_5000</v>
      </c>
      <c r="R1352" t="str">
        <f>IF(Table4[[#This Row],[Full Balance]]=Table4[[#This Row],[Current Arrears + Debit]],"OC","Active")</f>
        <v>Active</v>
      </c>
    </row>
    <row r="1353" spans="1:18" x14ac:dyDescent="0.3">
      <c r="A1353" t="s">
        <v>7988</v>
      </c>
      <c r="B1353" t="s">
        <v>5684</v>
      </c>
      <c r="C1353" t="s">
        <v>7989</v>
      </c>
      <c r="D1353" t="s">
        <v>7990</v>
      </c>
      <c r="E1353" t="s">
        <v>26</v>
      </c>
      <c r="F1353" t="s">
        <v>3597</v>
      </c>
      <c r="G1353" s="5">
        <v>35000</v>
      </c>
      <c r="H1353" s="5">
        <v>2450</v>
      </c>
      <c r="I1353" s="5">
        <v>49000</v>
      </c>
      <c r="J1353">
        <v>-1</v>
      </c>
      <c r="K1353" s="5">
        <v>-2450</v>
      </c>
      <c r="L1353" s="5">
        <v>9800</v>
      </c>
      <c r="M1353" s="5">
        <v>12250</v>
      </c>
      <c r="N1353" s="5">
        <v>36750</v>
      </c>
      <c r="O1353" t="s">
        <v>977</v>
      </c>
      <c r="P1353" s="5">
        <v>2450</v>
      </c>
      <c r="Q1353" t="str">
        <f>IF(Table4[[#This Row],[Current Arrears + Debit]]&lt;=5000,"Less_than_5000","Greater_than_5000")</f>
        <v>Less_than_5000</v>
      </c>
      <c r="R1353" t="str">
        <f>IF(Table4[[#This Row],[Full Balance]]=Table4[[#This Row],[Current Arrears + Debit]],"OC","Active")</f>
        <v>Active</v>
      </c>
    </row>
    <row r="1354" spans="1:18" x14ac:dyDescent="0.3">
      <c r="A1354" t="s">
        <v>7991</v>
      </c>
      <c r="B1354" t="s">
        <v>5684</v>
      </c>
      <c r="C1354" t="s">
        <v>7992</v>
      </c>
      <c r="D1354" t="s">
        <v>7993</v>
      </c>
      <c r="E1354" t="s">
        <v>26</v>
      </c>
      <c r="F1354" t="s">
        <v>3597</v>
      </c>
      <c r="G1354" s="5">
        <v>35000</v>
      </c>
      <c r="H1354" s="5">
        <v>2450</v>
      </c>
      <c r="I1354" s="5">
        <v>49000</v>
      </c>
      <c r="J1354">
        <v>-1.02</v>
      </c>
      <c r="K1354" s="5">
        <v>-2500</v>
      </c>
      <c r="L1354" s="5">
        <v>9800</v>
      </c>
      <c r="M1354" s="5">
        <v>12300</v>
      </c>
      <c r="N1354" s="5">
        <v>36700</v>
      </c>
      <c r="O1354" t="s">
        <v>977</v>
      </c>
      <c r="P1354" s="5">
        <v>2450</v>
      </c>
      <c r="Q1354" t="str">
        <f>IF(Table4[[#This Row],[Current Arrears + Debit]]&lt;=5000,"Less_than_5000","Greater_than_5000")</f>
        <v>Less_than_5000</v>
      </c>
      <c r="R1354" t="str">
        <f>IF(Table4[[#This Row],[Full Balance]]=Table4[[#This Row],[Current Arrears + Debit]],"OC","Active")</f>
        <v>Active</v>
      </c>
    </row>
    <row r="1355" spans="1:18" x14ac:dyDescent="0.3">
      <c r="A1355" t="s">
        <v>7994</v>
      </c>
      <c r="B1355" t="s">
        <v>5684</v>
      </c>
      <c r="C1355" t="s">
        <v>7995</v>
      </c>
      <c r="D1355" t="s">
        <v>7996</v>
      </c>
      <c r="E1355" t="s">
        <v>26</v>
      </c>
      <c r="F1355" t="s">
        <v>3597</v>
      </c>
      <c r="G1355" s="5">
        <v>35000</v>
      </c>
      <c r="H1355" s="5">
        <v>2450</v>
      </c>
      <c r="I1355" s="5">
        <v>49000</v>
      </c>
      <c r="J1355">
        <v>-1.06</v>
      </c>
      <c r="K1355" s="5">
        <v>-2600</v>
      </c>
      <c r="L1355" s="5">
        <v>9800</v>
      </c>
      <c r="M1355" s="5">
        <v>12400</v>
      </c>
      <c r="N1355" s="5">
        <v>36600</v>
      </c>
      <c r="O1355" t="s">
        <v>977</v>
      </c>
      <c r="P1355" s="5">
        <v>2500</v>
      </c>
      <c r="Q1355" t="str">
        <f>IF(Table4[[#This Row],[Current Arrears + Debit]]&lt;=5000,"Less_than_5000","Greater_than_5000")</f>
        <v>Less_than_5000</v>
      </c>
      <c r="R1355" t="str">
        <f>IF(Table4[[#This Row],[Full Balance]]=Table4[[#This Row],[Current Arrears + Debit]],"OC","Active")</f>
        <v>Active</v>
      </c>
    </row>
    <row r="1356" spans="1:18" x14ac:dyDescent="0.3">
      <c r="A1356" t="s">
        <v>7997</v>
      </c>
      <c r="B1356" t="s">
        <v>7473</v>
      </c>
      <c r="C1356" t="s">
        <v>7998</v>
      </c>
      <c r="D1356" t="s">
        <v>7999</v>
      </c>
      <c r="E1356" t="s">
        <v>41</v>
      </c>
      <c r="F1356" t="s">
        <v>3431</v>
      </c>
      <c r="G1356" s="5">
        <v>25000</v>
      </c>
      <c r="H1356" s="5">
        <v>1750</v>
      </c>
      <c r="I1356" s="5">
        <v>35000</v>
      </c>
      <c r="J1356">
        <v>-0.14000000000000001</v>
      </c>
      <c r="K1356">
        <v>-250</v>
      </c>
      <c r="L1356" s="5">
        <v>5250</v>
      </c>
      <c r="M1356" s="5">
        <v>5500</v>
      </c>
      <c r="N1356" s="5">
        <v>29500</v>
      </c>
      <c r="O1356" t="s">
        <v>866</v>
      </c>
      <c r="P1356" s="5">
        <v>1750</v>
      </c>
      <c r="Q1356" t="str">
        <f>IF(Table4[[#This Row],[Current Arrears + Debit]]&lt;=5000,"Less_than_5000","Greater_than_5000")</f>
        <v>Less_than_5000</v>
      </c>
      <c r="R1356" t="str">
        <f>IF(Table4[[#This Row],[Full Balance]]=Table4[[#This Row],[Current Arrears + Debit]],"OC","Active")</f>
        <v>Active</v>
      </c>
    </row>
    <row r="1357" spans="1:18" x14ac:dyDescent="0.3">
      <c r="A1357" t="s">
        <v>8000</v>
      </c>
      <c r="B1357" t="s">
        <v>5684</v>
      </c>
      <c r="C1357" t="s">
        <v>8001</v>
      </c>
      <c r="D1357" t="s">
        <v>8002</v>
      </c>
      <c r="E1357" t="s">
        <v>26</v>
      </c>
      <c r="F1357" t="s">
        <v>3597</v>
      </c>
      <c r="G1357" s="5">
        <v>35000</v>
      </c>
      <c r="H1357" s="5">
        <v>2450</v>
      </c>
      <c r="I1357" s="5">
        <v>49000</v>
      </c>
      <c r="J1357">
        <v>-1.06</v>
      </c>
      <c r="K1357" s="5">
        <v>-2600</v>
      </c>
      <c r="L1357" s="5">
        <v>9800</v>
      </c>
      <c r="M1357" s="5">
        <v>12400</v>
      </c>
      <c r="N1357" s="5">
        <v>36600</v>
      </c>
      <c r="O1357" t="s">
        <v>977</v>
      </c>
      <c r="P1357" s="5">
        <v>2500</v>
      </c>
      <c r="Q1357" t="str">
        <f>IF(Table4[[#This Row],[Current Arrears + Debit]]&lt;=5000,"Less_than_5000","Greater_than_5000")</f>
        <v>Less_than_5000</v>
      </c>
      <c r="R1357" t="str">
        <f>IF(Table4[[#This Row],[Full Balance]]=Table4[[#This Row],[Current Arrears + Debit]],"OC","Active")</f>
        <v>Active</v>
      </c>
    </row>
    <row r="1358" spans="1:18" x14ac:dyDescent="0.3">
      <c r="A1358" t="s">
        <v>8003</v>
      </c>
      <c r="B1358" t="s">
        <v>7702</v>
      </c>
      <c r="C1358" t="s">
        <v>8004</v>
      </c>
      <c r="D1358" t="s">
        <v>8005</v>
      </c>
      <c r="E1358" t="s">
        <v>42</v>
      </c>
      <c r="F1358" t="s">
        <v>7866</v>
      </c>
      <c r="G1358" s="5">
        <v>25000</v>
      </c>
      <c r="H1358" s="5">
        <v>1750</v>
      </c>
      <c r="I1358" s="5">
        <v>35000</v>
      </c>
      <c r="J1358">
        <v>-1</v>
      </c>
      <c r="K1358" s="5">
        <v>-1750</v>
      </c>
      <c r="L1358" s="5">
        <v>5250</v>
      </c>
      <c r="M1358" s="5">
        <v>7000</v>
      </c>
      <c r="N1358" s="5">
        <v>28000</v>
      </c>
      <c r="O1358" t="s">
        <v>866</v>
      </c>
      <c r="P1358" s="5">
        <v>1750</v>
      </c>
      <c r="Q1358" t="str">
        <f>IF(Table4[[#This Row],[Current Arrears + Debit]]&lt;=5000,"Less_than_5000","Greater_than_5000")</f>
        <v>Less_than_5000</v>
      </c>
      <c r="R1358" t="str">
        <f>IF(Table4[[#This Row],[Full Balance]]=Table4[[#This Row],[Current Arrears + Debit]],"OC","Active")</f>
        <v>Active</v>
      </c>
    </row>
    <row r="1359" spans="1:18" x14ac:dyDescent="0.3">
      <c r="A1359" t="s">
        <v>8006</v>
      </c>
      <c r="B1359" t="s">
        <v>7702</v>
      </c>
      <c r="C1359" t="s">
        <v>8007</v>
      </c>
      <c r="D1359" t="s">
        <v>8008</v>
      </c>
      <c r="E1359" t="s">
        <v>42</v>
      </c>
      <c r="F1359" t="s">
        <v>7866</v>
      </c>
      <c r="G1359" s="5">
        <v>25000</v>
      </c>
      <c r="H1359" s="5">
        <v>1750</v>
      </c>
      <c r="I1359" s="5">
        <v>35000</v>
      </c>
      <c r="J1359">
        <v>-1</v>
      </c>
      <c r="K1359" s="5">
        <v>-1750</v>
      </c>
      <c r="L1359" s="5">
        <v>5250</v>
      </c>
      <c r="M1359" s="5">
        <v>7000</v>
      </c>
      <c r="N1359" s="5">
        <v>28000</v>
      </c>
      <c r="O1359" t="s">
        <v>866</v>
      </c>
      <c r="P1359" s="5">
        <v>1750</v>
      </c>
      <c r="Q1359" t="str">
        <f>IF(Table4[[#This Row],[Current Arrears + Debit]]&lt;=5000,"Less_than_5000","Greater_than_5000")</f>
        <v>Less_than_5000</v>
      </c>
      <c r="R1359" t="str">
        <f>IF(Table4[[#This Row],[Full Balance]]=Table4[[#This Row],[Current Arrears + Debit]],"OC","Active")</f>
        <v>Active</v>
      </c>
    </row>
    <row r="1360" spans="1:18" x14ac:dyDescent="0.3">
      <c r="A1360" t="s">
        <v>8009</v>
      </c>
      <c r="B1360" t="s">
        <v>7702</v>
      </c>
      <c r="C1360" t="s">
        <v>8010</v>
      </c>
      <c r="D1360" t="s">
        <v>8011</v>
      </c>
      <c r="E1360" t="s">
        <v>42</v>
      </c>
      <c r="F1360" t="s">
        <v>7866</v>
      </c>
      <c r="G1360" s="5">
        <v>25000</v>
      </c>
      <c r="H1360" s="5">
        <v>1750</v>
      </c>
      <c r="I1360" s="5">
        <v>35000</v>
      </c>
      <c r="J1360">
        <v>-1</v>
      </c>
      <c r="K1360" s="5">
        <v>-1750</v>
      </c>
      <c r="L1360" s="5">
        <v>5250</v>
      </c>
      <c r="M1360" s="5">
        <v>7000</v>
      </c>
      <c r="N1360" s="5">
        <v>28000</v>
      </c>
      <c r="O1360" t="s">
        <v>866</v>
      </c>
      <c r="P1360" s="5">
        <v>1750</v>
      </c>
      <c r="Q1360" t="str">
        <f>IF(Table4[[#This Row],[Current Arrears + Debit]]&lt;=5000,"Less_than_5000","Greater_than_5000")</f>
        <v>Less_than_5000</v>
      </c>
      <c r="R1360" t="str">
        <f>IF(Table4[[#This Row],[Full Balance]]=Table4[[#This Row],[Current Arrears + Debit]],"OC","Active")</f>
        <v>Active</v>
      </c>
    </row>
    <row r="1361" spans="1:18" x14ac:dyDescent="0.3">
      <c r="A1361" t="s">
        <v>8012</v>
      </c>
      <c r="B1361" t="s">
        <v>8013</v>
      </c>
      <c r="C1361" t="s">
        <v>8014</v>
      </c>
      <c r="D1361" t="s">
        <v>8015</v>
      </c>
      <c r="E1361" t="s">
        <v>41</v>
      </c>
      <c r="F1361" t="s">
        <v>3431</v>
      </c>
      <c r="G1361" s="5">
        <v>25000</v>
      </c>
      <c r="H1361" s="5">
        <v>1750</v>
      </c>
      <c r="I1361" s="5">
        <v>35000</v>
      </c>
      <c r="J1361">
        <v>0</v>
      </c>
      <c r="K1361">
        <v>0</v>
      </c>
      <c r="L1361" s="5">
        <v>5250</v>
      </c>
      <c r="M1361" s="5">
        <v>5250</v>
      </c>
      <c r="N1361" s="5">
        <v>29750</v>
      </c>
      <c r="O1361" t="s">
        <v>2583</v>
      </c>
      <c r="P1361" s="5">
        <v>1750</v>
      </c>
      <c r="Q1361" t="str">
        <f>IF(Table4[[#This Row],[Current Arrears + Debit]]&lt;=5000,"Less_than_5000","Greater_than_5000")</f>
        <v>Less_than_5000</v>
      </c>
      <c r="R1361" t="str">
        <f>IF(Table4[[#This Row],[Full Balance]]=Table4[[#This Row],[Current Arrears + Debit]],"OC","Active")</f>
        <v>Active</v>
      </c>
    </row>
    <row r="1362" spans="1:18" x14ac:dyDescent="0.3">
      <c r="A1362" t="s">
        <v>8016</v>
      </c>
      <c r="B1362" t="s">
        <v>8013</v>
      </c>
      <c r="C1362" t="s">
        <v>8017</v>
      </c>
      <c r="D1362" t="s">
        <v>8018</v>
      </c>
      <c r="E1362" t="s">
        <v>41</v>
      </c>
      <c r="F1362" t="s">
        <v>3431</v>
      </c>
      <c r="G1362" s="5">
        <v>25000</v>
      </c>
      <c r="H1362" s="5">
        <v>1750</v>
      </c>
      <c r="I1362" s="5">
        <v>35000</v>
      </c>
      <c r="J1362">
        <v>0</v>
      </c>
      <c r="K1362">
        <v>0</v>
      </c>
      <c r="L1362" s="5">
        <v>5250</v>
      </c>
      <c r="M1362" s="5">
        <v>5250</v>
      </c>
      <c r="N1362" s="5">
        <v>29750</v>
      </c>
      <c r="O1362" t="s">
        <v>2583</v>
      </c>
      <c r="P1362" s="5">
        <v>1750</v>
      </c>
      <c r="Q1362" t="str">
        <f>IF(Table4[[#This Row],[Current Arrears + Debit]]&lt;=5000,"Less_than_5000","Greater_than_5000")</f>
        <v>Less_than_5000</v>
      </c>
      <c r="R1362" t="str">
        <f>IF(Table4[[#This Row],[Full Balance]]=Table4[[#This Row],[Current Arrears + Debit]],"OC","Active")</f>
        <v>Active</v>
      </c>
    </row>
    <row r="1363" spans="1:18" x14ac:dyDescent="0.3">
      <c r="A1363" t="s">
        <v>8019</v>
      </c>
      <c r="B1363" t="s">
        <v>8013</v>
      </c>
      <c r="C1363" t="s">
        <v>8020</v>
      </c>
      <c r="D1363" t="s">
        <v>8021</v>
      </c>
      <c r="E1363" t="s">
        <v>41</v>
      </c>
      <c r="F1363" t="s">
        <v>3431</v>
      </c>
      <c r="G1363" s="5">
        <v>25000</v>
      </c>
      <c r="H1363" s="5">
        <v>1750</v>
      </c>
      <c r="I1363" s="5">
        <v>35000</v>
      </c>
      <c r="J1363">
        <v>0</v>
      </c>
      <c r="K1363">
        <v>0</v>
      </c>
      <c r="L1363" s="5">
        <v>5250</v>
      </c>
      <c r="M1363" s="5">
        <v>5250</v>
      </c>
      <c r="N1363" s="5">
        <v>29750</v>
      </c>
      <c r="O1363" t="s">
        <v>2583</v>
      </c>
      <c r="P1363" s="5">
        <v>1750</v>
      </c>
      <c r="Q1363" t="str">
        <f>IF(Table4[[#This Row],[Current Arrears + Debit]]&lt;=5000,"Less_than_5000","Greater_than_5000")</f>
        <v>Less_than_5000</v>
      </c>
      <c r="R1363" t="str">
        <f>IF(Table4[[#This Row],[Full Balance]]=Table4[[#This Row],[Current Arrears + Debit]],"OC","Active")</f>
        <v>Active</v>
      </c>
    </row>
    <row r="1364" spans="1:18" x14ac:dyDescent="0.3">
      <c r="A1364" t="s">
        <v>8022</v>
      </c>
      <c r="B1364" t="s">
        <v>5698</v>
      </c>
      <c r="C1364" t="s">
        <v>8023</v>
      </c>
      <c r="D1364" t="s">
        <v>8024</v>
      </c>
      <c r="E1364" t="s">
        <v>5</v>
      </c>
      <c r="F1364" t="s">
        <v>7866</v>
      </c>
      <c r="G1364" s="5">
        <v>25000</v>
      </c>
      <c r="H1364" s="5">
        <v>1750</v>
      </c>
      <c r="I1364" s="5">
        <v>35000</v>
      </c>
      <c r="J1364">
        <v>-1.03</v>
      </c>
      <c r="K1364" s="5">
        <v>-1800</v>
      </c>
      <c r="L1364" s="5">
        <v>5250</v>
      </c>
      <c r="M1364" s="5">
        <v>7050</v>
      </c>
      <c r="N1364" s="5">
        <v>27950</v>
      </c>
      <c r="O1364" t="s">
        <v>977</v>
      </c>
      <c r="P1364" s="5">
        <v>1750</v>
      </c>
      <c r="Q1364" t="str">
        <f>IF(Table4[[#This Row],[Current Arrears + Debit]]&lt;=5000,"Less_than_5000","Greater_than_5000")</f>
        <v>Less_than_5000</v>
      </c>
      <c r="R1364" t="str">
        <f>IF(Table4[[#This Row],[Full Balance]]=Table4[[#This Row],[Current Arrears + Debit]],"OC","Active")</f>
        <v>Active</v>
      </c>
    </row>
    <row r="1365" spans="1:18" x14ac:dyDescent="0.3">
      <c r="A1365" t="s">
        <v>8025</v>
      </c>
      <c r="B1365" t="s">
        <v>6369</v>
      </c>
      <c r="C1365" t="s">
        <v>8026</v>
      </c>
      <c r="D1365" t="s">
        <v>8027</v>
      </c>
      <c r="E1365" t="s">
        <v>10</v>
      </c>
      <c r="F1365" t="s">
        <v>2424</v>
      </c>
      <c r="G1365" s="5">
        <v>25000</v>
      </c>
      <c r="H1365" s="5">
        <v>1750</v>
      </c>
      <c r="I1365" s="5">
        <v>35000</v>
      </c>
      <c r="J1365">
        <v>-1.57</v>
      </c>
      <c r="K1365" s="5">
        <v>-2750</v>
      </c>
      <c r="L1365" s="5">
        <v>7000</v>
      </c>
      <c r="M1365" s="5">
        <v>9750</v>
      </c>
      <c r="N1365" s="5">
        <v>25250</v>
      </c>
      <c r="O1365" t="s">
        <v>1142</v>
      </c>
      <c r="P1365" s="5">
        <v>2000</v>
      </c>
      <c r="Q1365" t="str">
        <f>IF(Table4[[#This Row],[Current Arrears + Debit]]&lt;=5000,"Less_than_5000","Greater_than_5000")</f>
        <v>Less_than_5000</v>
      </c>
      <c r="R1365" t="str">
        <f>IF(Table4[[#This Row],[Full Balance]]=Table4[[#This Row],[Current Arrears + Debit]],"OC","Active")</f>
        <v>Active</v>
      </c>
    </row>
    <row r="1366" spans="1:18" x14ac:dyDescent="0.3">
      <c r="A1366" t="s">
        <v>8028</v>
      </c>
      <c r="B1366" t="s">
        <v>6387</v>
      </c>
      <c r="C1366" t="s">
        <v>8029</v>
      </c>
      <c r="D1366" t="s">
        <v>8030</v>
      </c>
      <c r="E1366" t="s">
        <v>30</v>
      </c>
      <c r="F1366" t="s">
        <v>2320</v>
      </c>
      <c r="G1366" s="5">
        <v>30000</v>
      </c>
      <c r="H1366" s="5">
        <v>2438</v>
      </c>
      <c r="I1366" s="5">
        <v>39000</v>
      </c>
      <c r="J1366">
        <v>-0.03</v>
      </c>
      <c r="K1366">
        <v>-62</v>
      </c>
      <c r="L1366" s="5">
        <v>2438</v>
      </c>
      <c r="M1366" s="5">
        <v>2500</v>
      </c>
      <c r="N1366" s="5">
        <v>36500</v>
      </c>
      <c r="O1366" t="s">
        <v>625</v>
      </c>
      <c r="P1366" s="5">
        <v>2500</v>
      </c>
      <c r="Q1366" t="str">
        <f>IF(Table4[[#This Row],[Current Arrears + Debit]]&lt;=5000,"Less_than_5000","Greater_than_5000")</f>
        <v>Less_than_5000</v>
      </c>
      <c r="R1366" t="str">
        <f>IF(Table4[[#This Row],[Full Balance]]=Table4[[#This Row],[Current Arrears + Debit]],"OC","Active")</f>
        <v>Active</v>
      </c>
    </row>
    <row r="1367" spans="1:18" x14ac:dyDescent="0.3">
      <c r="A1367" t="s">
        <v>8031</v>
      </c>
      <c r="B1367" t="s">
        <v>8032</v>
      </c>
      <c r="C1367" t="s">
        <v>8033</v>
      </c>
      <c r="D1367" t="s">
        <v>8034</v>
      </c>
      <c r="E1367" t="s">
        <v>5</v>
      </c>
      <c r="F1367" t="s">
        <v>3859</v>
      </c>
      <c r="G1367" s="5">
        <v>40000</v>
      </c>
      <c r="H1367" s="5">
        <v>2800</v>
      </c>
      <c r="I1367" s="5">
        <v>56000</v>
      </c>
      <c r="J1367">
        <v>0</v>
      </c>
      <c r="K1367">
        <v>0</v>
      </c>
      <c r="L1367" s="5">
        <v>5600</v>
      </c>
      <c r="M1367" s="5">
        <v>5600</v>
      </c>
      <c r="N1367" s="5">
        <v>50400</v>
      </c>
      <c r="O1367" t="s">
        <v>1142</v>
      </c>
      <c r="P1367" s="5">
        <v>2800</v>
      </c>
      <c r="Q1367" t="str">
        <f>IF(Table4[[#This Row],[Current Arrears + Debit]]&lt;=5000,"Less_than_5000","Greater_than_5000")</f>
        <v>Less_than_5000</v>
      </c>
      <c r="R1367" t="str">
        <f>IF(Table4[[#This Row],[Full Balance]]=Table4[[#This Row],[Current Arrears + Debit]],"OC","Active")</f>
        <v>Active</v>
      </c>
    </row>
    <row r="1368" spans="1:18" x14ac:dyDescent="0.3">
      <c r="A1368" t="s">
        <v>8035</v>
      </c>
      <c r="B1368" t="s">
        <v>6960</v>
      </c>
      <c r="C1368" t="s">
        <v>8036</v>
      </c>
      <c r="D1368" t="s">
        <v>8037</v>
      </c>
      <c r="E1368" t="s">
        <v>26</v>
      </c>
      <c r="F1368" t="s">
        <v>2424</v>
      </c>
      <c r="G1368" s="5">
        <v>30000</v>
      </c>
      <c r="H1368" s="5">
        <v>2100</v>
      </c>
      <c r="I1368" s="5">
        <v>42000</v>
      </c>
      <c r="J1368">
        <v>0</v>
      </c>
      <c r="K1368">
        <v>0</v>
      </c>
      <c r="L1368" s="5">
        <v>8400</v>
      </c>
      <c r="M1368" s="5">
        <v>8400</v>
      </c>
      <c r="N1368" s="5">
        <v>33600</v>
      </c>
      <c r="O1368" t="s">
        <v>2583</v>
      </c>
      <c r="P1368" s="5">
        <v>2100</v>
      </c>
      <c r="Q1368" t="str">
        <f>IF(Table4[[#This Row],[Current Arrears + Debit]]&lt;=5000,"Less_than_5000","Greater_than_5000")</f>
        <v>Less_than_5000</v>
      </c>
      <c r="R1368" t="str">
        <f>IF(Table4[[#This Row],[Full Balance]]=Table4[[#This Row],[Current Arrears + Debit]],"OC","Active")</f>
        <v>Active</v>
      </c>
    </row>
    <row r="1369" spans="1:18" x14ac:dyDescent="0.3">
      <c r="A1369" t="s">
        <v>8038</v>
      </c>
      <c r="B1369" t="s">
        <v>5508</v>
      </c>
      <c r="C1369" t="s">
        <v>8039</v>
      </c>
      <c r="D1369" t="s">
        <v>8040</v>
      </c>
      <c r="E1369" t="s">
        <v>39</v>
      </c>
      <c r="F1369" t="s">
        <v>2424</v>
      </c>
      <c r="G1369" s="5">
        <v>40000</v>
      </c>
      <c r="H1369" s="5">
        <v>3250</v>
      </c>
      <c r="I1369" s="5">
        <v>52000</v>
      </c>
      <c r="J1369">
        <v>-0.08</v>
      </c>
      <c r="K1369">
        <v>-250</v>
      </c>
      <c r="L1369" s="5">
        <v>13000</v>
      </c>
      <c r="M1369" s="5">
        <v>13250</v>
      </c>
      <c r="N1369" s="5">
        <v>38750</v>
      </c>
      <c r="O1369" t="s">
        <v>2583</v>
      </c>
      <c r="P1369" s="5">
        <v>3500</v>
      </c>
      <c r="Q1369" t="str">
        <f>IF(Table4[[#This Row],[Current Arrears + Debit]]&lt;=5000,"Less_than_5000","Greater_than_5000")</f>
        <v>Less_than_5000</v>
      </c>
      <c r="R1369" t="str">
        <f>IF(Table4[[#This Row],[Full Balance]]=Table4[[#This Row],[Current Arrears + Debit]],"OC","Active")</f>
        <v>Active</v>
      </c>
    </row>
    <row r="1370" spans="1:18" x14ac:dyDescent="0.3">
      <c r="A1370" t="s">
        <v>8041</v>
      </c>
      <c r="B1370" t="s">
        <v>8032</v>
      </c>
      <c r="C1370" t="s">
        <v>8042</v>
      </c>
      <c r="D1370" t="s">
        <v>8043</v>
      </c>
      <c r="E1370" t="s">
        <v>5</v>
      </c>
      <c r="F1370" t="s">
        <v>7866</v>
      </c>
      <c r="G1370" s="5">
        <v>25000</v>
      </c>
      <c r="H1370" s="5">
        <v>2063</v>
      </c>
      <c r="I1370" s="5">
        <v>33000</v>
      </c>
      <c r="J1370">
        <v>-1.07</v>
      </c>
      <c r="K1370" s="5">
        <v>-2211</v>
      </c>
      <c r="L1370" s="5">
        <v>6189</v>
      </c>
      <c r="M1370" s="5">
        <v>8400</v>
      </c>
      <c r="N1370" s="5">
        <v>24600</v>
      </c>
      <c r="O1370" t="s">
        <v>1142</v>
      </c>
      <c r="P1370" s="5">
        <v>2100</v>
      </c>
      <c r="Q1370" t="str">
        <f>IF(Table4[[#This Row],[Current Arrears + Debit]]&lt;=5000,"Less_than_5000","Greater_than_5000")</f>
        <v>Less_than_5000</v>
      </c>
      <c r="R1370" t="str">
        <f>IF(Table4[[#This Row],[Full Balance]]=Table4[[#This Row],[Current Arrears + Debit]],"OC","Active")</f>
        <v>Active</v>
      </c>
    </row>
    <row r="1371" spans="1:18" x14ac:dyDescent="0.3">
      <c r="A1371" t="s">
        <v>8044</v>
      </c>
      <c r="B1371" t="s">
        <v>8045</v>
      </c>
      <c r="C1371" t="s">
        <v>8046</v>
      </c>
      <c r="D1371" t="s">
        <v>8047</v>
      </c>
      <c r="E1371" t="s">
        <v>42</v>
      </c>
      <c r="F1371" t="s">
        <v>7866</v>
      </c>
      <c r="G1371" s="5">
        <v>25000</v>
      </c>
      <c r="H1371" s="5">
        <v>1750</v>
      </c>
      <c r="I1371" s="5">
        <v>35000</v>
      </c>
      <c r="J1371">
        <v>-1</v>
      </c>
      <c r="K1371" s="5">
        <v>-1750</v>
      </c>
      <c r="L1371" s="5">
        <v>5250</v>
      </c>
      <c r="M1371" s="5">
        <v>7000</v>
      </c>
      <c r="N1371" s="5">
        <v>28000</v>
      </c>
      <c r="O1371" t="s">
        <v>866</v>
      </c>
      <c r="P1371" s="5">
        <v>1750</v>
      </c>
      <c r="Q1371" t="str">
        <f>IF(Table4[[#This Row],[Current Arrears + Debit]]&lt;=5000,"Less_than_5000","Greater_than_5000")</f>
        <v>Less_than_5000</v>
      </c>
      <c r="R1371" t="str">
        <f>IF(Table4[[#This Row],[Full Balance]]=Table4[[#This Row],[Current Arrears + Debit]],"OC","Active")</f>
        <v>Active</v>
      </c>
    </row>
    <row r="1372" spans="1:18" x14ac:dyDescent="0.3">
      <c r="A1372" t="s">
        <v>8048</v>
      </c>
      <c r="B1372" t="s">
        <v>8045</v>
      </c>
      <c r="C1372" t="s">
        <v>8049</v>
      </c>
      <c r="D1372" t="s">
        <v>8050</v>
      </c>
      <c r="E1372" t="s">
        <v>42</v>
      </c>
      <c r="F1372" t="s">
        <v>7866</v>
      </c>
      <c r="G1372" s="5">
        <v>25000</v>
      </c>
      <c r="H1372" s="5">
        <v>1750</v>
      </c>
      <c r="I1372" s="5">
        <v>35000</v>
      </c>
      <c r="J1372">
        <v>-1</v>
      </c>
      <c r="K1372" s="5">
        <v>-1750</v>
      </c>
      <c r="L1372" s="5">
        <v>5250</v>
      </c>
      <c r="M1372" s="5">
        <v>7000</v>
      </c>
      <c r="N1372" s="5">
        <v>28000</v>
      </c>
      <c r="O1372" t="s">
        <v>866</v>
      </c>
      <c r="P1372" s="5">
        <v>1750</v>
      </c>
      <c r="Q1372" t="str">
        <f>IF(Table4[[#This Row],[Current Arrears + Debit]]&lt;=5000,"Less_than_5000","Greater_than_5000")</f>
        <v>Less_than_5000</v>
      </c>
      <c r="R1372" t="str">
        <f>IF(Table4[[#This Row],[Full Balance]]=Table4[[#This Row],[Current Arrears + Debit]],"OC","Active")</f>
        <v>Active</v>
      </c>
    </row>
    <row r="1373" spans="1:18" x14ac:dyDescent="0.3">
      <c r="A1373" t="s">
        <v>8051</v>
      </c>
      <c r="B1373" t="s">
        <v>8045</v>
      </c>
      <c r="C1373" t="s">
        <v>8052</v>
      </c>
      <c r="D1373" t="s">
        <v>8053</v>
      </c>
      <c r="E1373" t="s">
        <v>42</v>
      </c>
      <c r="F1373" t="s">
        <v>7866</v>
      </c>
      <c r="G1373" s="5">
        <v>25000</v>
      </c>
      <c r="H1373" s="5">
        <v>1750</v>
      </c>
      <c r="I1373" s="5">
        <v>35000</v>
      </c>
      <c r="J1373">
        <v>-1</v>
      </c>
      <c r="K1373" s="5">
        <v>-1750</v>
      </c>
      <c r="L1373" s="5">
        <v>5250</v>
      </c>
      <c r="M1373" s="5">
        <v>7000</v>
      </c>
      <c r="N1373" s="5">
        <v>28000</v>
      </c>
      <c r="O1373" t="s">
        <v>866</v>
      </c>
      <c r="P1373" s="5">
        <v>1750</v>
      </c>
      <c r="Q1373" t="str">
        <f>IF(Table4[[#This Row],[Current Arrears + Debit]]&lt;=5000,"Less_than_5000","Greater_than_5000")</f>
        <v>Less_than_5000</v>
      </c>
      <c r="R1373" t="str">
        <f>IF(Table4[[#This Row],[Full Balance]]=Table4[[#This Row],[Current Arrears + Debit]],"OC","Active")</f>
        <v>Active</v>
      </c>
    </row>
    <row r="1374" spans="1:18" x14ac:dyDescent="0.3">
      <c r="A1374" t="s">
        <v>8054</v>
      </c>
      <c r="B1374" t="s">
        <v>4696</v>
      </c>
      <c r="C1374" t="s">
        <v>8055</v>
      </c>
      <c r="D1374" t="s">
        <v>8056</v>
      </c>
      <c r="E1374" t="s">
        <v>43</v>
      </c>
      <c r="F1374" t="s">
        <v>697</v>
      </c>
      <c r="G1374" s="5">
        <v>25000</v>
      </c>
      <c r="H1374" s="5">
        <v>1750</v>
      </c>
      <c r="I1374" s="5">
        <v>35000</v>
      </c>
      <c r="J1374">
        <v>-1</v>
      </c>
      <c r="K1374" s="5">
        <v>-1750</v>
      </c>
      <c r="L1374" s="5">
        <v>5250</v>
      </c>
      <c r="M1374" s="5">
        <v>7000</v>
      </c>
      <c r="N1374" s="5">
        <v>28000</v>
      </c>
      <c r="O1374" t="s">
        <v>977</v>
      </c>
      <c r="P1374" s="5">
        <v>1750</v>
      </c>
      <c r="Q1374" t="str">
        <f>IF(Table4[[#This Row],[Current Arrears + Debit]]&lt;=5000,"Less_than_5000","Greater_than_5000")</f>
        <v>Less_than_5000</v>
      </c>
      <c r="R1374" t="str">
        <f>IF(Table4[[#This Row],[Full Balance]]=Table4[[#This Row],[Current Arrears + Debit]],"OC","Active")</f>
        <v>Active</v>
      </c>
    </row>
    <row r="1375" spans="1:18" x14ac:dyDescent="0.3">
      <c r="A1375" t="s">
        <v>8057</v>
      </c>
      <c r="B1375" t="s">
        <v>4696</v>
      </c>
      <c r="C1375" t="s">
        <v>8058</v>
      </c>
      <c r="D1375" t="s">
        <v>8059</v>
      </c>
      <c r="E1375" t="s">
        <v>43</v>
      </c>
      <c r="F1375" t="s">
        <v>697</v>
      </c>
      <c r="G1375" s="5">
        <v>25000</v>
      </c>
      <c r="H1375" s="5">
        <v>1750</v>
      </c>
      <c r="I1375" s="5">
        <v>35000</v>
      </c>
      <c r="J1375">
        <v>-1</v>
      </c>
      <c r="K1375" s="5">
        <v>-1750</v>
      </c>
      <c r="L1375" s="5">
        <v>5250</v>
      </c>
      <c r="M1375" s="5">
        <v>7000</v>
      </c>
      <c r="N1375" s="5">
        <v>28000</v>
      </c>
      <c r="O1375" t="s">
        <v>977</v>
      </c>
      <c r="P1375" s="5">
        <v>1750</v>
      </c>
      <c r="Q1375" t="str">
        <f>IF(Table4[[#This Row],[Current Arrears + Debit]]&lt;=5000,"Less_than_5000","Greater_than_5000")</f>
        <v>Less_than_5000</v>
      </c>
      <c r="R1375" t="str">
        <f>IF(Table4[[#This Row],[Full Balance]]=Table4[[#This Row],[Current Arrears + Debit]],"OC","Active")</f>
        <v>Active</v>
      </c>
    </row>
    <row r="1376" spans="1:18" x14ac:dyDescent="0.3">
      <c r="A1376" t="s">
        <v>8060</v>
      </c>
      <c r="B1376" t="s">
        <v>4696</v>
      </c>
      <c r="C1376" t="s">
        <v>8061</v>
      </c>
      <c r="D1376" t="s">
        <v>8062</v>
      </c>
      <c r="E1376" t="s">
        <v>43</v>
      </c>
      <c r="F1376" t="s">
        <v>697</v>
      </c>
      <c r="G1376" s="5">
        <v>25000</v>
      </c>
      <c r="H1376" s="5">
        <v>1750</v>
      </c>
      <c r="I1376" s="5">
        <v>35000</v>
      </c>
      <c r="J1376">
        <v>-1</v>
      </c>
      <c r="K1376" s="5">
        <v>-1750</v>
      </c>
      <c r="L1376" s="5">
        <v>5250</v>
      </c>
      <c r="M1376" s="5">
        <v>7000</v>
      </c>
      <c r="N1376" s="5">
        <v>28000</v>
      </c>
      <c r="O1376" t="s">
        <v>977</v>
      </c>
      <c r="P1376" s="5">
        <v>1750</v>
      </c>
      <c r="Q1376" t="str">
        <f>IF(Table4[[#This Row],[Current Arrears + Debit]]&lt;=5000,"Less_than_5000","Greater_than_5000")</f>
        <v>Less_than_5000</v>
      </c>
      <c r="R1376" t="str">
        <f>IF(Table4[[#This Row],[Full Balance]]=Table4[[#This Row],[Current Arrears + Debit]],"OC","Active")</f>
        <v>Active</v>
      </c>
    </row>
    <row r="1377" spans="1:18" x14ac:dyDescent="0.3">
      <c r="A1377" t="s">
        <v>8063</v>
      </c>
      <c r="B1377" t="s">
        <v>4696</v>
      </c>
      <c r="C1377" t="s">
        <v>8064</v>
      </c>
      <c r="D1377" t="s">
        <v>8065</v>
      </c>
      <c r="E1377" t="s">
        <v>43</v>
      </c>
      <c r="F1377" t="s">
        <v>697</v>
      </c>
      <c r="G1377" s="5">
        <v>25000</v>
      </c>
      <c r="H1377" s="5">
        <v>1750</v>
      </c>
      <c r="I1377" s="5">
        <v>35000</v>
      </c>
      <c r="J1377">
        <v>-1</v>
      </c>
      <c r="K1377" s="5">
        <v>-1750</v>
      </c>
      <c r="L1377" s="5">
        <v>5250</v>
      </c>
      <c r="M1377" s="5">
        <v>7000</v>
      </c>
      <c r="N1377" s="5">
        <v>28000</v>
      </c>
      <c r="O1377" t="s">
        <v>977</v>
      </c>
      <c r="P1377" s="5">
        <v>1750</v>
      </c>
      <c r="Q1377" t="str">
        <f>IF(Table4[[#This Row],[Current Arrears + Debit]]&lt;=5000,"Less_than_5000","Greater_than_5000")</f>
        <v>Less_than_5000</v>
      </c>
      <c r="R1377" t="str">
        <f>IF(Table4[[#This Row],[Full Balance]]=Table4[[#This Row],[Current Arrears + Debit]],"OC","Active")</f>
        <v>Active</v>
      </c>
    </row>
    <row r="1378" spans="1:18" x14ac:dyDescent="0.3">
      <c r="A1378" t="s">
        <v>8066</v>
      </c>
      <c r="B1378" t="s">
        <v>4696</v>
      </c>
      <c r="C1378" t="s">
        <v>8067</v>
      </c>
      <c r="D1378" t="s">
        <v>8068</v>
      </c>
      <c r="E1378" t="s">
        <v>43</v>
      </c>
      <c r="F1378" t="s">
        <v>697</v>
      </c>
      <c r="G1378" s="5">
        <v>25000</v>
      </c>
      <c r="H1378" s="5">
        <v>1750</v>
      </c>
      <c r="I1378" s="5">
        <v>35000</v>
      </c>
      <c r="J1378">
        <v>-1</v>
      </c>
      <c r="K1378" s="5">
        <v>-1750</v>
      </c>
      <c r="L1378" s="5">
        <v>5250</v>
      </c>
      <c r="M1378" s="5">
        <v>7000</v>
      </c>
      <c r="N1378" s="5">
        <v>28000</v>
      </c>
      <c r="O1378" t="s">
        <v>977</v>
      </c>
      <c r="P1378" s="5">
        <v>1750</v>
      </c>
      <c r="Q1378" t="str">
        <f>IF(Table4[[#This Row],[Current Arrears + Debit]]&lt;=5000,"Less_than_5000","Greater_than_5000")</f>
        <v>Less_than_5000</v>
      </c>
      <c r="R1378" t="str">
        <f>IF(Table4[[#This Row],[Full Balance]]=Table4[[#This Row],[Current Arrears + Debit]],"OC","Active")</f>
        <v>Active</v>
      </c>
    </row>
    <row r="1379" spans="1:18" x14ac:dyDescent="0.3">
      <c r="A1379" t="s">
        <v>8069</v>
      </c>
      <c r="B1379" t="s">
        <v>4696</v>
      </c>
      <c r="C1379" t="s">
        <v>8070</v>
      </c>
      <c r="D1379" t="s">
        <v>6977</v>
      </c>
      <c r="E1379" t="s">
        <v>43</v>
      </c>
      <c r="F1379" t="s">
        <v>697</v>
      </c>
      <c r="G1379" s="5">
        <v>25000</v>
      </c>
      <c r="H1379" s="5">
        <v>1750</v>
      </c>
      <c r="I1379" s="5">
        <v>35000</v>
      </c>
      <c r="J1379">
        <v>-1</v>
      </c>
      <c r="K1379" s="5">
        <v>-1750</v>
      </c>
      <c r="L1379" s="5">
        <v>5250</v>
      </c>
      <c r="M1379" s="5">
        <v>7000</v>
      </c>
      <c r="N1379" s="5">
        <v>28000</v>
      </c>
      <c r="O1379" t="s">
        <v>977</v>
      </c>
      <c r="P1379" s="5">
        <v>1750</v>
      </c>
      <c r="Q1379" t="str">
        <f>IF(Table4[[#This Row],[Current Arrears + Debit]]&lt;=5000,"Less_than_5000","Greater_than_5000")</f>
        <v>Less_than_5000</v>
      </c>
      <c r="R1379" t="str">
        <f>IF(Table4[[#This Row],[Full Balance]]=Table4[[#This Row],[Current Arrears + Debit]],"OC","Active")</f>
        <v>Active</v>
      </c>
    </row>
    <row r="1380" spans="1:18" x14ac:dyDescent="0.3">
      <c r="A1380" t="s">
        <v>8071</v>
      </c>
      <c r="B1380" t="s">
        <v>8072</v>
      </c>
      <c r="C1380" t="s">
        <v>8073</v>
      </c>
      <c r="D1380" t="s">
        <v>8074</v>
      </c>
      <c r="E1380" t="s">
        <v>44</v>
      </c>
      <c r="F1380" t="s">
        <v>3431</v>
      </c>
      <c r="G1380" s="5">
        <v>25000</v>
      </c>
      <c r="H1380" s="5">
        <v>1750</v>
      </c>
      <c r="I1380" s="5">
        <v>35000</v>
      </c>
      <c r="J1380">
        <v>-0.03</v>
      </c>
      <c r="K1380">
        <v>-50</v>
      </c>
      <c r="L1380" s="5">
        <v>5250</v>
      </c>
      <c r="M1380" s="5">
        <v>5300</v>
      </c>
      <c r="N1380" s="5">
        <v>29700</v>
      </c>
      <c r="O1380" t="s">
        <v>866</v>
      </c>
      <c r="P1380" s="5">
        <v>1750</v>
      </c>
      <c r="Q1380" t="str">
        <f>IF(Table4[[#This Row],[Current Arrears + Debit]]&lt;=5000,"Less_than_5000","Greater_than_5000")</f>
        <v>Less_than_5000</v>
      </c>
      <c r="R1380" t="str">
        <f>IF(Table4[[#This Row],[Full Balance]]=Table4[[#This Row],[Current Arrears + Debit]],"OC","Active")</f>
        <v>Active</v>
      </c>
    </row>
    <row r="1381" spans="1:18" x14ac:dyDescent="0.3">
      <c r="A1381" t="s">
        <v>8075</v>
      </c>
      <c r="B1381" t="s">
        <v>8076</v>
      </c>
      <c r="C1381" t="s">
        <v>8077</v>
      </c>
      <c r="D1381" t="s">
        <v>8078</v>
      </c>
      <c r="E1381" t="s">
        <v>20</v>
      </c>
      <c r="F1381" t="s">
        <v>948</v>
      </c>
      <c r="G1381" s="5">
        <v>20000</v>
      </c>
      <c r="H1381" s="5">
        <v>1625</v>
      </c>
      <c r="I1381" s="5">
        <v>26000</v>
      </c>
      <c r="J1381">
        <v>-1.08</v>
      </c>
      <c r="K1381" s="5">
        <v>-1750</v>
      </c>
      <c r="L1381" s="5">
        <v>6500</v>
      </c>
      <c r="M1381" s="5">
        <v>8250</v>
      </c>
      <c r="N1381" s="5">
        <v>17750</v>
      </c>
      <c r="O1381" t="s">
        <v>2583</v>
      </c>
      <c r="P1381" s="5">
        <v>1650</v>
      </c>
      <c r="Q1381" t="str">
        <f>IF(Table4[[#This Row],[Current Arrears + Debit]]&lt;=5000,"Less_than_5000","Greater_than_5000")</f>
        <v>Less_than_5000</v>
      </c>
      <c r="R1381" t="str">
        <f>IF(Table4[[#This Row],[Full Balance]]=Table4[[#This Row],[Current Arrears + Debit]],"OC","Active")</f>
        <v>Active</v>
      </c>
    </row>
    <row r="1382" spans="1:18" x14ac:dyDescent="0.3">
      <c r="A1382" t="s">
        <v>8079</v>
      </c>
      <c r="B1382" t="s">
        <v>8076</v>
      </c>
      <c r="C1382" t="s">
        <v>8080</v>
      </c>
      <c r="D1382" t="s">
        <v>8081</v>
      </c>
      <c r="E1382" t="s">
        <v>20</v>
      </c>
      <c r="F1382" t="s">
        <v>948</v>
      </c>
      <c r="G1382" s="5">
        <v>20000</v>
      </c>
      <c r="H1382" s="5">
        <v>1625</v>
      </c>
      <c r="I1382" s="5">
        <v>26000</v>
      </c>
      <c r="J1382">
        <v>-1.1100000000000001</v>
      </c>
      <c r="K1382" s="5">
        <v>-1800</v>
      </c>
      <c r="L1382" s="5">
        <v>6500</v>
      </c>
      <c r="M1382" s="5">
        <v>8300</v>
      </c>
      <c r="N1382" s="5">
        <v>17700</v>
      </c>
      <c r="O1382" t="s">
        <v>2583</v>
      </c>
      <c r="P1382" s="5">
        <v>1700</v>
      </c>
      <c r="Q1382" t="str">
        <f>IF(Table4[[#This Row],[Current Arrears + Debit]]&lt;=5000,"Less_than_5000","Greater_than_5000")</f>
        <v>Less_than_5000</v>
      </c>
      <c r="R1382" t="str">
        <f>IF(Table4[[#This Row],[Full Balance]]=Table4[[#This Row],[Current Arrears + Debit]],"OC","Active")</f>
        <v>Active</v>
      </c>
    </row>
    <row r="1383" spans="1:18" x14ac:dyDescent="0.3">
      <c r="A1383" t="s">
        <v>8082</v>
      </c>
      <c r="B1383" t="s">
        <v>8076</v>
      </c>
      <c r="C1383" t="s">
        <v>8083</v>
      </c>
      <c r="D1383" t="s">
        <v>8084</v>
      </c>
      <c r="E1383" t="s">
        <v>20</v>
      </c>
      <c r="F1383" t="s">
        <v>948</v>
      </c>
      <c r="G1383" s="5">
        <v>20000</v>
      </c>
      <c r="H1383" s="5">
        <v>1625</v>
      </c>
      <c r="I1383" s="5">
        <v>26000</v>
      </c>
      <c r="J1383">
        <v>-1.08</v>
      </c>
      <c r="K1383" s="5">
        <v>-1750</v>
      </c>
      <c r="L1383" s="5">
        <v>6500</v>
      </c>
      <c r="M1383" s="5">
        <v>8250</v>
      </c>
      <c r="N1383" s="5">
        <v>17750</v>
      </c>
      <c r="O1383" t="s">
        <v>2583</v>
      </c>
      <c r="P1383" s="5">
        <v>1650</v>
      </c>
      <c r="Q1383" t="str">
        <f>IF(Table4[[#This Row],[Current Arrears + Debit]]&lt;=5000,"Less_than_5000","Greater_than_5000")</f>
        <v>Less_than_5000</v>
      </c>
      <c r="R1383" t="str">
        <f>IF(Table4[[#This Row],[Full Balance]]=Table4[[#This Row],[Current Arrears + Debit]],"OC","Active")</f>
        <v>Active</v>
      </c>
    </row>
    <row r="1384" spans="1:18" x14ac:dyDescent="0.3">
      <c r="A1384" t="s">
        <v>8085</v>
      </c>
      <c r="B1384" t="s">
        <v>4796</v>
      </c>
      <c r="C1384" t="s">
        <v>8086</v>
      </c>
      <c r="D1384" t="s">
        <v>8087</v>
      </c>
      <c r="E1384" t="s">
        <v>41</v>
      </c>
      <c r="F1384" t="s">
        <v>3859</v>
      </c>
      <c r="G1384" s="5">
        <v>25000</v>
      </c>
      <c r="H1384" s="5">
        <v>1750</v>
      </c>
      <c r="I1384" s="5">
        <v>35000</v>
      </c>
      <c r="J1384">
        <v>0</v>
      </c>
      <c r="K1384">
        <v>0</v>
      </c>
      <c r="L1384" s="5">
        <v>3500</v>
      </c>
      <c r="M1384" s="5">
        <v>3500</v>
      </c>
      <c r="N1384" s="5">
        <v>31500</v>
      </c>
      <c r="O1384" t="s">
        <v>2583</v>
      </c>
      <c r="P1384" s="5">
        <v>1750</v>
      </c>
      <c r="Q1384" t="str">
        <f>IF(Table4[[#This Row],[Current Arrears + Debit]]&lt;=5000,"Less_than_5000","Greater_than_5000")</f>
        <v>Less_than_5000</v>
      </c>
      <c r="R1384" t="str">
        <f>IF(Table4[[#This Row],[Full Balance]]=Table4[[#This Row],[Current Arrears + Debit]],"OC","Active")</f>
        <v>Active</v>
      </c>
    </row>
    <row r="1385" spans="1:18" x14ac:dyDescent="0.3">
      <c r="A1385" t="s">
        <v>8088</v>
      </c>
      <c r="B1385" t="s">
        <v>5815</v>
      </c>
      <c r="C1385" t="s">
        <v>8089</v>
      </c>
      <c r="D1385" t="s">
        <v>8090</v>
      </c>
      <c r="E1385" t="s">
        <v>39</v>
      </c>
      <c r="F1385" t="s">
        <v>948</v>
      </c>
      <c r="G1385" s="5">
        <v>40000</v>
      </c>
      <c r="H1385" s="5">
        <v>3250</v>
      </c>
      <c r="I1385" s="5">
        <v>52000</v>
      </c>
      <c r="J1385">
        <v>-1</v>
      </c>
      <c r="K1385" s="5">
        <v>-3250</v>
      </c>
      <c r="L1385" s="5">
        <v>13000</v>
      </c>
      <c r="M1385" s="5">
        <v>16250</v>
      </c>
      <c r="N1385" s="5">
        <v>35750</v>
      </c>
      <c r="O1385" t="s">
        <v>977</v>
      </c>
      <c r="P1385" s="5">
        <v>3250</v>
      </c>
      <c r="Q1385" t="str">
        <f>IF(Table4[[#This Row],[Current Arrears + Debit]]&lt;=5000,"Less_than_5000","Greater_than_5000")</f>
        <v>Less_than_5000</v>
      </c>
      <c r="R1385" t="str">
        <f>IF(Table4[[#This Row],[Full Balance]]=Table4[[#This Row],[Current Arrears + Debit]],"OC","Active")</f>
        <v>Active</v>
      </c>
    </row>
    <row r="1386" spans="1:18" x14ac:dyDescent="0.3">
      <c r="A1386" t="s">
        <v>8091</v>
      </c>
      <c r="B1386" t="s">
        <v>8072</v>
      </c>
      <c r="C1386" t="s">
        <v>8092</v>
      </c>
      <c r="D1386" t="s">
        <v>8093</v>
      </c>
      <c r="E1386" t="s">
        <v>44</v>
      </c>
      <c r="F1386" t="s">
        <v>3431</v>
      </c>
      <c r="G1386" s="5">
        <v>25000</v>
      </c>
      <c r="H1386" s="5">
        <v>1750</v>
      </c>
      <c r="I1386" s="5">
        <v>35000</v>
      </c>
      <c r="J1386">
        <v>-0.03</v>
      </c>
      <c r="K1386">
        <v>-50</v>
      </c>
      <c r="L1386" s="5">
        <v>5250</v>
      </c>
      <c r="M1386" s="5">
        <v>5300</v>
      </c>
      <c r="N1386" s="5">
        <v>29700</v>
      </c>
      <c r="O1386" t="s">
        <v>866</v>
      </c>
      <c r="P1386" s="5">
        <v>1750</v>
      </c>
      <c r="Q1386" t="str">
        <f>IF(Table4[[#This Row],[Current Arrears + Debit]]&lt;=5000,"Less_than_5000","Greater_than_5000")</f>
        <v>Less_than_5000</v>
      </c>
      <c r="R1386" t="str">
        <f>IF(Table4[[#This Row],[Full Balance]]=Table4[[#This Row],[Current Arrears + Debit]],"OC","Active")</f>
        <v>Active</v>
      </c>
    </row>
    <row r="1387" spans="1:18" x14ac:dyDescent="0.3">
      <c r="A1387" t="s">
        <v>8094</v>
      </c>
      <c r="B1387" t="s">
        <v>8072</v>
      </c>
      <c r="C1387" t="s">
        <v>8095</v>
      </c>
      <c r="D1387" t="s">
        <v>8096</v>
      </c>
      <c r="E1387" t="s">
        <v>44</v>
      </c>
      <c r="F1387" t="s">
        <v>3431</v>
      </c>
      <c r="G1387" s="5">
        <v>25000</v>
      </c>
      <c r="H1387" s="5">
        <v>1750</v>
      </c>
      <c r="I1387" s="5">
        <v>35000</v>
      </c>
      <c r="J1387">
        <v>-0.03</v>
      </c>
      <c r="K1387">
        <v>-50</v>
      </c>
      <c r="L1387" s="5">
        <v>5250</v>
      </c>
      <c r="M1387" s="5">
        <v>5300</v>
      </c>
      <c r="N1387" s="5">
        <v>29700</v>
      </c>
      <c r="O1387" t="s">
        <v>866</v>
      </c>
      <c r="P1387" s="5">
        <v>1750</v>
      </c>
      <c r="Q1387" t="str">
        <f>IF(Table4[[#This Row],[Current Arrears + Debit]]&lt;=5000,"Less_than_5000","Greater_than_5000")</f>
        <v>Less_than_5000</v>
      </c>
      <c r="R1387" t="str">
        <f>IF(Table4[[#This Row],[Full Balance]]=Table4[[#This Row],[Current Arrears + Debit]],"OC","Active")</f>
        <v>Active</v>
      </c>
    </row>
    <row r="1388" spans="1:18" x14ac:dyDescent="0.3">
      <c r="A1388" t="s">
        <v>8097</v>
      </c>
      <c r="B1388" t="s">
        <v>8072</v>
      </c>
      <c r="C1388" t="s">
        <v>8098</v>
      </c>
      <c r="D1388" t="s">
        <v>8099</v>
      </c>
      <c r="E1388" t="s">
        <v>44</v>
      </c>
      <c r="F1388" t="s">
        <v>3431</v>
      </c>
      <c r="G1388" s="5">
        <v>25000</v>
      </c>
      <c r="H1388" s="5">
        <v>1750</v>
      </c>
      <c r="I1388" s="5">
        <v>35000</v>
      </c>
      <c r="J1388">
        <v>-0.03</v>
      </c>
      <c r="K1388">
        <v>-50</v>
      </c>
      <c r="L1388" s="5">
        <v>5250</v>
      </c>
      <c r="M1388" s="5">
        <v>5300</v>
      </c>
      <c r="N1388" s="5">
        <v>29700</v>
      </c>
      <c r="O1388" t="s">
        <v>866</v>
      </c>
      <c r="P1388" s="5">
        <v>1750</v>
      </c>
      <c r="Q1388" t="str">
        <f>IF(Table4[[#This Row],[Current Arrears + Debit]]&lt;=5000,"Less_than_5000","Greater_than_5000")</f>
        <v>Less_than_5000</v>
      </c>
      <c r="R1388" t="str">
        <f>IF(Table4[[#This Row],[Full Balance]]=Table4[[#This Row],[Current Arrears + Debit]],"OC","Active")</f>
        <v>Active</v>
      </c>
    </row>
    <row r="1389" spans="1:18" x14ac:dyDescent="0.3">
      <c r="A1389" t="s">
        <v>8100</v>
      </c>
      <c r="B1389" t="s">
        <v>7770</v>
      </c>
      <c r="C1389" t="s">
        <v>8101</v>
      </c>
      <c r="D1389" t="s">
        <v>8102</v>
      </c>
      <c r="E1389" t="s">
        <v>40</v>
      </c>
      <c r="F1389" t="s">
        <v>3859</v>
      </c>
      <c r="G1389" s="5">
        <v>25000</v>
      </c>
      <c r="H1389" s="5">
        <v>1750</v>
      </c>
      <c r="I1389" s="5">
        <v>35000</v>
      </c>
      <c r="J1389">
        <v>-1</v>
      </c>
      <c r="K1389" s="5">
        <v>-1750</v>
      </c>
      <c r="L1389" s="5">
        <v>3500</v>
      </c>
      <c r="M1389" s="5">
        <v>5250</v>
      </c>
      <c r="N1389" s="5">
        <v>29750</v>
      </c>
      <c r="O1389" t="s">
        <v>866</v>
      </c>
      <c r="P1389" s="5">
        <v>1750</v>
      </c>
      <c r="Q1389" t="str">
        <f>IF(Table4[[#This Row],[Current Arrears + Debit]]&lt;=5000,"Less_than_5000","Greater_than_5000")</f>
        <v>Less_than_5000</v>
      </c>
      <c r="R1389" t="str">
        <f>IF(Table4[[#This Row],[Full Balance]]=Table4[[#This Row],[Current Arrears + Debit]],"OC","Active")</f>
        <v>Active</v>
      </c>
    </row>
    <row r="1390" spans="1:18" x14ac:dyDescent="0.3">
      <c r="A1390" t="s">
        <v>8103</v>
      </c>
      <c r="B1390" t="s">
        <v>7770</v>
      </c>
      <c r="C1390" t="s">
        <v>8104</v>
      </c>
      <c r="D1390" t="s">
        <v>8105</v>
      </c>
      <c r="E1390" t="s">
        <v>40</v>
      </c>
      <c r="F1390" t="s">
        <v>3859</v>
      </c>
      <c r="G1390" s="5">
        <v>25000</v>
      </c>
      <c r="H1390" s="5">
        <v>1750</v>
      </c>
      <c r="I1390" s="5">
        <v>35000</v>
      </c>
      <c r="J1390">
        <v>-1</v>
      </c>
      <c r="K1390" s="5">
        <v>-1750</v>
      </c>
      <c r="L1390" s="5">
        <v>3500</v>
      </c>
      <c r="M1390" s="5">
        <v>5250</v>
      </c>
      <c r="N1390" s="5">
        <v>29750</v>
      </c>
      <c r="O1390" t="s">
        <v>977</v>
      </c>
      <c r="P1390" s="5">
        <v>1750</v>
      </c>
      <c r="Q1390" t="str">
        <f>IF(Table4[[#This Row],[Current Arrears + Debit]]&lt;=5000,"Less_than_5000","Greater_than_5000")</f>
        <v>Less_than_5000</v>
      </c>
      <c r="R1390" t="str">
        <f>IF(Table4[[#This Row],[Full Balance]]=Table4[[#This Row],[Current Arrears + Debit]],"OC","Active")</f>
        <v>Active</v>
      </c>
    </row>
    <row r="1391" spans="1:18" x14ac:dyDescent="0.3">
      <c r="A1391" t="s">
        <v>8106</v>
      </c>
      <c r="B1391" t="s">
        <v>7770</v>
      </c>
      <c r="C1391" t="s">
        <v>8107</v>
      </c>
      <c r="D1391" t="s">
        <v>8108</v>
      </c>
      <c r="E1391" t="s">
        <v>40</v>
      </c>
      <c r="F1391" t="s">
        <v>3859</v>
      </c>
      <c r="G1391" s="5">
        <v>25000</v>
      </c>
      <c r="H1391" s="5">
        <v>1750</v>
      </c>
      <c r="I1391" s="5">
        <v>35000</v>
      </c>
      <c r="J1391">
        <v>-1.29</v>
      </c>
      <c r="K1391" s="5">
        <v>-2250</v>
      </c>
      <c r="L1391" s="5">
        <v>3500</v>
      </c>
      <c r="M1391" s="5">
        <v>5750</v>
      </c>
      <c r="N1391" s="5">
        <v>29250</v>
      </c>
      <c r="O1391" t="s">
        <v>866</v>
      </c>
      <c r="P1391" s="5">
        <v>2000</v>
      </c>
      <c r="Q1391" t="str">
        <f>IF(Table4[[#This Row],[Current Arrears + Debit]]&lt;=5000,"Less_than_5000","Greater_than_5000")</f>
        <v>Less_than_5000</v>
      </c>
      <c r="R1391" t="str">
        <f>IF(Table4[[#This Row],[Full Balance]]=Table4[[#This Row],[Current Arrears + Debit]],"OC","Active")</f>
        <v>Active</v>
      </c>
    </row>
    <row r="1392" spans="1:18" x14ac:dyDescent="0.3">
      <c r="A1392" t="s">
        <v>8109</v>
      </c>
      <c r="B1392" t="s">
        <v>8110</v>
      </c>
      <c r="C1392" t="s">
        <v>8111</v>
      </c>
      <c r="D1392" t="s">
        <v>8112</v>
      </c>
      <c r="E1392" t="s">
        <v>40</v>
      </c>
      <c r="F1392" t="s">
        <v>3859</v>
      </c>
      <c r="G1392" s="5">
        <v>25000</v>
      </c>
      <c r="H1392" s="5">
        <v>2063</v>
      </c>
      <c r="I1392" s="5">
        <v>33000</v>
      </c>
      <c r="J1392">
        <v>-1.05</v>
      </c>
      <c r="K1392" s="5">
        <v>-2174</v>
      </c>
      <c r="L1392" s="5">
        <v>4126</v>
      </c>
      <c r="M1392" s="5">
        <v>6300</v>
      </c>
      <c r="N1392" s="5">
        <v>26700</v>
      </c>
      <c r="O1392" t="s">
        <v>866</v>
      </c>
      <c r="P1392" s="5">
        <v>2100</v>
      </c>
      <c r="Q1392" t="str">
        <f>IF(Table4[[#This Row],[Current Arrears + Debit]]&lt;=5000,"Less_than_5000","Greater_than_5000")</f>
        <v>Less_than_5000</v>
      </c>
      <c r="R1392" t="str">
        <f>IF(Table4[[#This Row],[Full Balance]]=Table4[[#This Row],[Current Arrears + Debit]],"OC","Active")</f>
        <v>Active</v>
      </c>
    </row>
    <row r="1393" spans="1:18" x14ac:dyDescent="0.3">
      <c r="A1393" t="s">
        <v>8113</v>
      </c>
      <c r="B1393" t="s">
        <v>8110</v>
      </c>
      <c r="C1393" t="s">
        <v>8114</v>
      </c>
      <c r="D1393" t="s">
        <v>8115</v>
      </c>
      <c r="E1393" t="s">
        <v>40</v>
      </c>
      <c r="F1393" t="s">
        <v>3859</v>
      </c>
      <c r="G1393" s="5">
        <v>25000</v>
      </c>
      <c r="H1393" s="5">
        <v>2063</v>
      </c>
      <c r="I1393" s="5">
        <v>33000</v>
      </c>
      <c r="J1393">
        <v>-1.05</v>
      </c>
      <c r="K1393" s="5">
        <v>-2174</v>
      </c>
      <c r="L1393" s="5">
        <v>4126</v>
      </c>
      <c r="M1393" s="5">
        <v>6300</v>
      </c>
      <c r="N1393" s="5">
        <v>26700</v>
      </c>
      <c r="O1393" t="s">
        <v>866</v>
      </c>
      <c r="P1393" s="5">
        <v>2100</v>
      </c>
      <c r="Q1393" t="str">
        <f>IF(Table4[[#This Row],[Current Arrears + Debit]]&lt;=5000,"Less_than_5000","Greater_than_5000")</f>
        <v>Less_than_5000</v>
      </c>
      <c r="R1393" t="str">
        <f>IF(Table4[[#This Row],[Full Balance]]=Table4[[#This Row],[Current Arrears + Debit]],"OC","Active")</f>
        <v>Active</v>
      </c>
    </row>
    <row r="1394" spans="1:18" x14ac:dyDescent="0.3">
      <c r="A1394" t="s">
        <v>8116</v>
      </c>
      <c r="B1394" t="s">
        <v>8110</v>
      </c>
      <c r="C1394" t="s">
        <v>8117</v>
      </c>
      <c r="D1394" t="s">
        <v>8118</v>
      </c>
      <c r="E1394" t="s">
        <v>40</v>
      </c>
      <c r="F1394" t="s">
        <v>3859</v>
      </c>
      <c r="G1394" s="5">
        <v>25000</v>
      </c>
      <c r="H1394" s="5">
        <v>2063</v>
      </c>
      <c r="I1394" s="5">
        <v>33000</v>
      </c>
      <c r="J1394">
        <v>-1.05</v>
      </c>
      <c r="K1394" s="5">
        <v>-2174</v>
      </c>
      <c r="L1394" s="5">
        <v>4126</v>
      </c>
      <c r="M1394" s="5">
        <v>6300</v>
      </c>
      <c r="N1394" s="5">
        <v>26700</v>
      </c>
      <c r="O1394" t="s">
        <v>866</v>
      </c>
      <c r="P1394" s="5">
        <v>2100</v>
      </c>
      <c r="Q1394" t="str">
        <f>IF(Table4[[#This Row],[Current Arrears + Debit]]&lt;=5000,"Less_than_5000","Greater_than_5000")</f>
        <v>Less_than_5000</v>
      </c>
      <c r="R1394" t="str">
        <f>IF(Table4[[#This Row],[Full Balance]]=Table4[[#This Row],[Current Arrears + Debit]],"OC","Active")</f>
        <v>Active</v>
      </c>
    </row>
    <row r="1395" spans="1:18" x14ac:dyDescent="0.3">
      <c r="A1395" t="s">
        <v>8119</v>
      </c>
      <c r="B1395" t="s">
        <v>8110</v>
      </c>
      <c r="C1395" t="s">
        <v>8120</v>
      </c>
      <c r="D1395" t="s">
        <v>8121</v>
      </c>
      <c r="E1395" t="s">
        <v>40</v>
      </c>
      <c r="F1395" t="s">
        <v>3859</v>
      </c>
      <c r="G1395" s="5">
        <v>25000</v>
      </c>
      <c r="H1395" s="5">
        <v>2063</v>
      </c>
      <c r="I1395" s="5">
        <v>33000</v>
      </c>
      <c r="J1395">
        <v>-1.05</v>
      </c>
      <c r="K1395" s="5">
        <v>-2174</v>
      </c>
      <c r="L1395" s="5">
        <v>4126</v>
      </c>
      <c r="M1395" s="5">
        <v>6300</v>
      </c>
      <c r="N1395" s="5">
        <v>26700</v>
      </c>
      <c r="O1395" t="s">
        <v>866</v>
      </c>
      <c r="P1395" s="5">
        <v>2100</v>
      </c>
      <c r="Q1395" t="str">
        <f>IF(Table4[[#This Row],[Current Arrears + Debit]]&lt;=5000,"Less_than_5000","Greater_than_5000")</f>
        <v>Less_than_5000</v>
      </c>
      <c r="R1395" t="str">
        <f>IF(Table4[[#This Row],[Full Balance]]=Table4[[#This Row],[Current Arrears + Debit]],"OC","Active")</f>
        <v>Active</v>
      </c>
    </row>
    <row r="1396" spans="1:18" x14ac:dyDescent="0.3">
      <c r="A1396" t="s">
        <v>8122</v>
      </c>
      <c r="B1396" t="s">
        <v>8123</v>
      </c>
      <c r="C1396" t="s">
        <v>8124</v>
      </c>
      <c r="D1396" t="s">
        <v>8125</v>
      </c>
      <c r="E1396" t="s">
        <v>42</v>
      </c>
      <c r="F1396" t="s">
        <v>3859</v>
      </c>
      <c r="G1396" s="5">
        <v>30000</v>
      </c>
      <c r="H1396" s="5">
        <v>2438</v>
      </c>
      <c r="I1396" s="5">
        <v>39000</v>
      </c>
      <c r="J1396">
        <v>-1.08</v>
      </c>
      <c r="K1396" s="5">
        <v>-2624</v>
      </c>
      <c r="L1396" s="5">
        <v>4876</v>
      </c>
      <c r="M1396" s="5">
        <v>7500</v>
      </c>
      <c r="N1396" s="5">
        <v>31500</v>
      </c>
      <c r="O1396" t="s">
        <v>866</v>
      </c>
      <c r="P1396" s="5">
        <v>2500</v>
      </c>
      <c r="Q1396" t="str">
        <f>IF(Table4[[#This Row],[Current Arrears + Debit]]&lt;=5000,"Less_than_5000","Greater_than_5000")</f>
        <v>Less_than_5000</v>
      </c>
      <c r="R1396" t="str">
        <f>IF(Table4[[#This Row],[Full Balance]]=Table4[[#This Row],[Current Arrears + Debit]],"OC","Active")</f>
        <v>Active</v>
      </c>
    </row>
    <row r="1397" spans="1:18" x14ac:dyDescent="0.3">
      <c r="A1397" t="s">
        <v>8126</v>
      </c>
      <c r="B1397" t="s">
        <v>8123</v>
      </c>
      <c r="C1397" t="s">
        <v>8127</v>
      </c>
      <c r="D1397" t="s">
        <v>8128</v>
      </c>
      <c r="E1397" t="s">
        <v>42</v>
      </c>
      <c r="F1397" t="s">
        <v>3859</v>
      </c>
      <c r="G1397" s="5">
        <v>30000</v>
      </c>
      <c r="H1397" s="5">
        <v>2438</v>
      </c>
      <c r="I1397" s="5">
        <v>39000</v>
      </c>
      <c r="J1397">
        <v>-1.08</v>
      </c>
      <c r="K1397" s="5">
        <v>-2624</v>
      </c>
      <c r="L1397" s="5">
        <v>4876</v>
      </c>
      <c r="M1397" s="5">
        <v>7500</v>
      </c>
      <c r="N1397" s="5">
        <v>31500</v>
      </c>
      <c r="O1397" t="s">
        <v>977</v>
      </c>
      <c r="P1397" s="5">
        <v>2500</v>
      </c>
      <c r="Q1397" t="str">
        <f>IF(Table4[[#This Row],[Current Arrears + Debit]]&lt;=5000,"Less_than_5000","Greater_than_5000")</f>
        <v>Less_than_5000</v>
      </c>
      <c r="R1397" t="str">
        <f>IF(Table4[[#This Row],[Full Balance]]=Table4[[#This Row],[Current Arrears + Debit]],"OC","Active")</f>
        <v>Active</v>
      </c>
    </row>
    <row r="1398" spans="1:18" x14ac:dyDescent="0.3">
      <c r="A1398" t="s">
        <v>8129</v>
      </c>
      <c r="B1398" t="s">
        <v>8123</v>
      </c>
      <c r="C1398" t="s">
        <v>8130</v>
      </c>
      <c r="D1398" t="s">
        <v>8131</v>
      </c>
      <c r="E1398" t="s">
        <v>42</v>
      </c>
      <c r="F1398" t="s">
        <v>3859</v>
      </c>
      <c r="G1398" s="5">
        <v>25000</v>
      </c>
      <c r="H1398" s="5">
        <v>2063</v>
      </c>
      <c r="I1398" s="5">
        <v>33000</v>
      </c>
      <c r="J1398">
        <v>-1.05</v>
      </c>
      <c r="K1398" s="5">
        <v>-2174</v>
      </c>
      <c r="L1398" s="5">
        <v>4126</v>
      </c>
      <c r="M1398" s="5">
        <v>6300</v>
      </c>
      <c r="N1398" s="5">
        <v>26700</v>
      </c>
      <c r="O1398" t="s">
        <v>866</v>
      </c>
      <c r="P1398" s="5">
        <v>2100</v>
      </c>
      <c r="Q1398" t="str">
        <f>IF(Table4[[#This Row],[Current Arrears + Debit]]&lt;=5000,"Less_than_5000","Greater_than_5000")</f>
        <v>Less_than_5000</v>
      </c>
      <c r="R1398" t="str">
        <f>IF(Table4[[#This Row],[Full Balance]]=Table4[[#This Row],[Current Arrears + Debit]],"OC","Active")</f>
        <v>Active</v>
      </c>
    </row>
    <row r="1399" spans="1:18" x14ac:dyDescent="0.3">
      <c r="A1399" t="s">
        <v>8132</v>
      </c>
      <c r="B1399" t="s">
        <v>8133</v>
      </c>
      <c r="C1399" t="s">
        <v>8134</v>
      </c>
      <c r="D1399" t="s">
        <v>7204</v>
      </c>
      <c r="E1399" t="s">
        <v>43</v>
      </c>
      <c r="F1399" t="s">
        <v>3859</v>
      </c>
      <c r="G1399" s="5">
        <v>25000</v>
      </c>
      <c r="H1399" s="5">
        <v>1750</v>
      </c>
      <c r="I1399" s="5">
        <v>35000</v>
      </c>
      <c r="J1399">
        <v>0</v>
      </c>
      <c r="K1399">
        <v>0</v>
      </c>
      <c r="L1399" s="5">
        <v>3500</v>
      </c>
      <c r="M1399" s="5">
        <v>3500</v>
      </c>
      <c r="N1399" s="5">
        <v>31500</v>
      </c>
      <c r="O1399" t="s">
        <v>2320</v>
      </c>
      <c r="P1399" s="5">
        <v>1750</v>
      </c>
      <c r="Q1399" t="str">
        <f>IF(Table4[[#This Row],[Current Arrears + Debit]]&lt;=5000,"Less_than_5000","Greater_than_5000")</f>
        <v>Less_than_5000</v>
      </c>
      <c r="R1399" t="str">
        <f>IF(Table4[[#This Row],[Full Balance]]=Table4[[#This Row],[Current Arrears + Debit]],"OC","Active")</f>
        <v>Active</v>
      </c>
    </row>
    <row r="1400" spans="1:18" x14ac:dyDescent="0.3">
      <c r="A1400" t="s">
        <v>8135</v>
      </c>
      <c r="B1400" t="s">
        <v>8133</v>
      </c>
      <c r="C1400" t="s">
        <v>8136</v>
      </c>
      <c r="D1400" t="s">
        <v>8137</v>
      </c>
      <c r="E1400" t="s">
        <v>43</v>
      </c>
      <c r="F1400" t="s">
        <v>2320</v>
      </c>
      <c r="G1400" s="5">
        <v>25000</v>
      </c>
      <c r="H1400" s="5">
        <v>1750</v>
      </c>
      <c r="I1400" s="5">
        <v>35000</v>
      </c>
      <c r="J1400">
        <v>-1</v>
      </c>
      <c r="K1400" s="5">
        <v>-1750</v>
      </c>
      <c r="L1400" s="5">
        <v>1750</v>
      </c>
      <c r="M1400" s="5">
        <v>3500</v>
      </c>
      <c r="N1400" s="5">
        <v>31500</v>
      </c>
      <c r="O1400" t="s">
        <v>866</v>
      </c>
      <c r="P1400" s="5">
        <v>1750</v>
      </c>
      <c r="Q1400" t="str">
        <f>IF(Table4[[#This Row],[Current Arrears + Debit]]&lt;=5000,"Less_than_5000","Greater_than_5000")</f>
        <v>Less_than_5000</v>
      </c>
      <c r="R1400" t="str">
        <f>IF(Table4[[#This Row],[Full Balance]]=Table4[[#This Row],[Current Arrears + Debit]],"OC","Active")</f>
        <v>Active</v>
      </c>
    </row>
    <row r="1401" spans="1:18" x14ac:dyDescent="0.3">
      <c r="A1401" t="s">
        <v>8138</v>
      </c>
      <c r="B1401" t="s">
        <v>8133</v>
      </c>
      <c r="C1401" t="s">
        <v>8139</v>
      </c>
      <c r="D1401" t="s">
        <v>8140</v>
      </c>
      <c r="E1401" t="s">
        <v>43</v>
      </c>
      <c r="F1401" t="s">
        <v>3859</v>
      </c>
      <c r="G1401" s="5">
        <v>25000</v>
      </c>
      <c r="H1401" s="5">
        <v>1750</v>
      </c>
      <c r="I1401" s="5">
        <v>35000</v>
      </c>
      <c r="J1401">
        <v>0</v>
      </c>
      <c r="K1401">
        <v>0</v>
      </c>
      <c r="L1401" s="5">
        <v>3500</v>
      </c>
      <c r="M1401" s="5">
        <v>3500</v>
      </c>
      <c r="N1401" s="5">
        <v>31500</v>
      </c>
      <c r="O1401" t="s">
        <v>2320</v>
      </c>
      <c r="P1401" s="5">
        <v>1750</v>
      </c>
      <c r="Q1401" t="str">
        <f>IF(Table4[[#This Row],[Current Arrears + Debit]]&lt;=5000,"Less_than_5000","Greater_than_5000")</f>
        <v>Less_than_5000</v>
      </c>
      <c r="R1401" t="str">
        <f>IF(Table4[[#This Row],[Full Balance]]=Table4[[#This Row],[Current Arrears + Debit]],"OC","Active")</f>
        <v>Active</v>
      </c>
    </row>
    <row r="1402" spans="1:18" x14ac:dyDescent="0.3">
      <c r="A1402" t="s">
        <v>8141</v>
      </c>
      <c r="B1402" t="s">
        <v>6342</v>
      </c>
      <c r="C1402" t="s">
        <v>8142</v>
      </c>
      <c r="D1402" t="s">
        <v>8143</v>
      </c>
      <c r="E1402" t="s">
        <v>39</v>
      </c>
      <c r="F1402" t="s">
        <v>3431</v>
      </c>
      <c r="G1402" s="5">
        <v>25000</v>
      </c>
      <c r="H1402" s="5">
        <v>1750</v>
      </c>
      <c r="I1402" s="5">
        <v>35000</v>
      </c>
      <c r="J1402">
        <v>-1.29</v>
      </c>
      <c r="K1402" s="5">
        <v>-2250</v>
      </c>
      <c r="L1402" s="5">
        <v>5250</v>
      </c>
      <c r="M1402" s="5">
        <v>7500</v>
      </c>
      <c r="N1402" s="5">
        <v>27500</v>
      </c>
      <c r="O1402" t="s">
        <v>977</v>
      </c>
      <c r="P1402" s="5">
        <v>2000</v>
      </c>
      <c r="Q1402" t="str">
        <f>IF(Table4[[#This Row],[Current Arrears + Debit]]&lt;=5000,"Less_than_5000","Greater_than_5000")</f>
        <v>Less_than_5000</v>
      </c>
      <c r="R1402" t="str">
        <f>IF(Table4[[#This Row],[Full Balance]]=Table4[[#This Row],[Current Arrears + Debit]],"OC","Active")</f>
        <v>Active</v>
      </c>
    </row>
    <row r="1403" spans="1:18" x14ac:dyDescent="0.3">
      <c r="A1403" t="s">
        <v>8144</v>
      </c>
      <c r="B1403" t="s">
        <v>8072</v>
      </c>
      <c r="C1403" t="s">
        <v>8145</v>
      </c>
      <c r="D1403" t="s">
        <v>8146</v>
      </c>
      <c r="E1403" t="s">
        <v>44</v>
      </c>
      <c r="F1403" t="s">
        <v>3431</v>
      </c>
      <c r="G1403" s="5">
        <v>25000</v>
      </c>
      <c r="H1403" s="5">
        <v>1750</v>
      </c>
      <c r="I1403" s="5">
        <v>35000</v>
      </c>
      <c r="J1403">
        <v>-0.01</v>
      </c>
      <c r="K1403">
        <v>-10</v>
      </c>
      <c r="L1403" s="5">
        <v>5250</v>
      </c>
      <c r="M1403" s="5">
        <v>5260</v>
      </c>
      <c r="N1403" s="5">
        <v>29740</v>
      </c>
      <c r="O1403" t="s">
        <v>866</v>
      </c>
      <c r="P1403" s="5">
        <v>1750</v>
      </c>
      <c r="Q1403" t="str">
        <f>IF(Table4[[#This Row],[Current Arrears + Debit]]&lt;=5000,"Less_than_5000","Greater_than_5000")</f>
        <v>Less_than_5000</v>
      </c>
      <c r="R1403" t="str">
        <f>IF(Table4[[#This Row],[Full Balance]]=Table4[[#This Row],[Current Arrears + Debit]],"OC","Active")</f>
        <v>Active</v>
      </c>
    </row>
    <row r="1404" spans="1:18" x14ac:dyDescent="0.3">
      <c r="A1404" t="s">
        <v>8147</v>
      </c>
      <c r="B1404" t="s">
        <v>5698</v>
      </c>
      <c r="C1404" t="s">
        <v>8148</v>
      </c>
      <c r="D1404" t="s">
        <v>8149</v>
      </c>
      <c r="E1404" t="s">
        <v>5</v>
      </c>
      <c r="F1404" t="s">
        <v>3859</v>
      </c>
      <c r="G1404" s="5">
        <v>25000</v>
      </c>
      <c r="H1404" s="5">
        <v>2063</v>
      </c>
      <c r="I1404" s="5">
        <v>33000</v>
      </c>
      <c r="J1404">
        <v>-0.04</v>
      </c>
      <c r="K1404">
        <v>-74</v>
      </c>
      <c r="L1404" s="5">
        <v>4126</v>
      </c>
      <c r="M1404" s="5">
        <v>4200</v>
      </c>
      <c r="N1404" s="5">
        <v>28800</v>
      </c>
      <c r="O1404" t="s">
        <v>977</v>
      </c>
      <c r="P1404" s="5">
        <v>2100</v>
      </c>
      <c r="Q1404" t="str">
        <f>IF(Table4[[#This Row],[Current Arrears + Debit]]&lt;=5000,"Less_than_5000","Greater_than_5000")</f>
        <v>Less_than_5000</v>
      </c>
      <c r="R1404" t="str">
        <f>IF(Table4[[#This Row],[Full Balance]]=Table4[[#This Row],[Current Arrears + Debit]],"OC","Active")</f>
        <v>Active</v>
      </c>
    </row>
    <row r="1405" spans="1:18" x14ac:dyDescent="0.3">
      <c r="A1405" t="s">
        <v>8150</v>
      </c>
      <c r="B1405" t="s">
        <v>7702</v>
      </c>
      <c r="C1405" t="s">
        <v>8151</v>
      </c>
      <c r="D1405" t="s">
        <v>8152</v>
      </c>
      <c r="E1405" t="s">
        <v>42</v>
      </c>
      <c r="F1405" t="s">
        <v>3859</v>
      </c>
      <c r="G1405" s="5">
        <v>25000</v>
      </c>
      <c r="H1405" s="5">
        <v>1750</v>
      </c>
      <c r="I1405" s="5">
        <v>35000</v>
      </c>
      <c r="J1405">
        <v>-1</v>
      </c>
      <c r="K1405" s="5">
        <v>-1750</v>
      </c>
      <c r="L1405" s="5">
        <v>3500</v>
      </c>
      <c r="M1405" s="5">
        <v>5250</v>
      </c>
      <c r="N1405" s="5">
        <v>29750</v>
      </c>
      <c r="O1405" t="s">
        <v>866</v>
      </c>
      <c r="P1405" s="5">
        <v>1750</v>
      </c>
      <c r="Q1405" t="str">
        <f>IF(Table4[[#This Row],[Current Arrears + Debit]]&lt;=5000,"Less_than_5000","Greater_than_5000")</f>
        <v>Less_than_5000</v>
      </c>
      <c r="R1405" t="str">
        <f>IF(Table4[[#This Row],[Full Balance]]=Table4[[#This Row],[Current Arrears + Debit]],"OC","Active")</f>
        <v>Active</v>
      </c>
    </row>
    <row r="1406" spans="1:18" x14ac:dyDescent="0.3">
      <c r="A1406" t="s">
        <v>8153</v>
      </c>
      <c r="B1406" t="s">
        <v>5557</v>
      </c>
      <c r="C1406" t="s">
        <v>8154</v>
      </c>
      <c r="D1406" t="s">
        <v>8155</v>
      </c>
      <c r="E1406" t="s">
        <v>21</v>
      </c>
      <c r="F1406" t="s">
        <v>697</v>
      </c>
      <c r="G1406" s="5">
        <v>30000</v>
      </c>
      <c r="H1406" s="5">
        <v>2100</v>
      </c>
      <c r="I1406" s="5">
        <v>42000</v>
      </c>
      <c r="J1406">
        <v>0</v>
      </c>
      <c r="K1406">
        <v>0</v>
      </c>
      <c r="L1406" s="5">
        <v>6300</v>
      </c>
      <c r="M1406" s="5">
        <v>6300</v>
      </c>
      <c r="N1406" s="5">
        <v>35700</v>
      </c>
      <c r="O1406" t="s">
        <v>866</v>
      </c>
      <c r="P1406" s="5">
        <v>2100</v>
      </c>
      <c r="Q1406" t="str">
        <f>IF(Table4[[#This Row],[Current Arrears + Debit]]&lt;=5000,"Less_than_5000","Greater_than_5000")</f>
        <v>Less_than_5000</v>
      </c>
      <c r="R1406" t="str">
        <f>IF(Table4[[#This Row],[Full Balance]]=Table4[[#This Row],[Current Arrears + Debit]],"OC","Active")</f>
        <v>Active</v>
      </c>
    </row>
    <row r="1407" spans="1:18" x14ac:dyDescent="0.3">
      <c r="A1407" t="s">
        <v>8156</v>
      </c>
      <c r="B1407" t="s">
        <v>5557</v>
      </c>
      <c r="C1407" t="s">
        <v>8157</v>
      </c>
      <c r="D1407" t="s">
        <v>8158</v>
      </c>
      <c r="E1407" t="s">
        <v>21</v>
      </c>
      <c r="F1407" t="s">
        <v>697</v>
      </c>
      <c r="G1407" s="5">
        <v>40000</v>
      </c>
      <c r="H1407" s="5">
        <v>3250</v>
      </c>
      <c r="I1407" s="5">
        <v>52000</v>
      </c>
      <c r="J1407">
        <v>-0.05</v>
      </c>
      <c r="K1407">
        <v>-150</v>
      </c>
      <c r="L1407" s="5">
        <v>9750</v>
      </c>
      <c r="M1407" s="5">
        <v>9900</v>
      </c>
      <c r="N1407" s="5">
        <v>42100</v>
      </c>
      <c r="O1407" t="s">
        <v>866</v>
      </c>
      <c r="P1407" s="5">
        <v>3300</v>
      </c>
      <c r="Q1407" t="str">
        <f>IF(Table4[[#This Row],[Current Arrears + Debit]]&lt;=5000,"Less_than_5000","Greater_than_5000")</f>
        <v>Less_than_5000</v>
      </c>
      <c r="R1407" t="str">
        <f>IF(Table4[[#This Row],[Full Balance]]=Table4[[#This Row],[Current Arrears + Debit]],"OC","Active")</f>
        <v>Active</v>
      </c>
    </row>
    <row r="1408" spans="1:18" x14ac:dyDescent="0.3">
      <c r="A1408" t="s">
        <v>8159</v>
      </c>
      <c r="B1408" t="s">
        <v>8160</v>
      </c>
      <c r="C1408" t="s">
        <v>8161</v>
      </c>
      <c r="D1408" t="s">
        <v>8162</v>
      </c>
      <c r="E1408" t="s">
        <v>43</v>
      </c>
      <c r="F1408" t="s">
        <v>3859</v>
      </c>
      <c r="G1408" s="5">
        <v>25000</v>
      </c>
      <c r="H1408" s="5">
        <v>1750</v>
      </c>
      <c r="I1408" s="5">
        <v>35000</v>
      </c>
      <c r="J1408">
        <v>-0.28999999999999998</v>
      </c>
      <c r="K1408">
        <v>-500</v>
      </c>
      <c r="L1408" s="5">
        <v>3500</v>
      </c>
      <c r="M1408" s="5">
        <v>4000</v>
      </c>
      <c r="N1408" s="5">
        <v>31000</v>
      </c>
      <c r="O1408" t="s">
        <v>977</v>
      </c>
      <c r="P1408" s="5">
        <v>2000</v>
      </c>
      <c r="Q1408" t="str">
        <f>IF(Table4[[#This Row],[Current Arrears + Debit]]&lt;=5000,"Less_than_5000","Greater_than_5000")</f>
        <v>Less_than_5000</v>
      </c>
      <c r="R1408" t="str">
        <f>IF(Table4[[#This Row],[Full Balance]]=Table4[[#This Row],[Current Arrears + Debit]],"OC","Active")</f>
        <v>Active</v>
      </c>
    </row>
    <row r="1409" spans="1:18" x14ac:dyDescent="0.3">
      <c r="A1409" t="s">
        <v>8163</v>
      </c>
      <c r="B1409" t="s">
        <v>8160</v>
      </c>
      <c r="C1409" t="s">
        <v>8164</v>
      </c>
      <c r="D1409" t="s">
        <v>8165</v>
      </c>
      <c r="E1409" t="s">
        <v>43</v>
      </c>
      <c r="F1409" t="s">
        <v>3859</v>
      </c>
      <c r="G1409" s="5">
        <v>25000</v>
      </c>
      <c r="H1409" s="5">
        <v>1750</v>
      </c>
      <c r="I1409" s="5">
        <v>35000</v>
      </c>
      <c r="J1409">
        <v>-0.28999999999999998</v>
      </c>
      <c r="K1409">
        <v>-500</v>
      </c>
      <c r="L1409" s="5">
        <v>3500</v>
      </c>
      <c r="M1409" s="5">
        <v>4000</v>
      </c>
      <c r="N1409" s="5">
        <v>31000</v>
      </c>
      <c r="O1409" t="s">
        <v>977</v>
      </c>
      <c r="P1409" s="5">
        <v>2000</v>
      </c>
      <c r="Q1409" t="str">
        <f>IF(Table4[[#This Row],[Current Arrears + Debit]]&lt;=5000,"Less_than_5000","Greater_than_5000")</f>
        <v>Less_than_5000</v>
      </c>
      <c r="R1409" t="str">
        <f>IF(Table4[[#This Row],[Full Balance]]=Table4[[#This Row],[Current Arrears + Debit]],"OC","Active")</f>
        <v>Active</v>
      </c>
    </row>
    <row r="1410" spans="1:18" x14ac:dyDescent="0.3">
      <c r="A1410" t="s">
        <v>8166</v>
      </c>
      <c r="B1410" t="s">
        <v>8160</v>
      </c>
      <c r="C1410" t="s">
        <v>8167</v>
      </c>
      <c r="D1410" t="s">
        <v>8168</v>
      </c>
      <c r="E1410" t="s">
        <v>43</v>
      </c>
      <c r="F1410" t="s">
        <v>3859</v>
      </c>
      <c r="G1410" s="5">
        <v>25000</v>
      </c>
      <c r="H1410" s="5">
        <v>1750</v>
      </c>
      <c r="I1410" s="5">
        <v>35000</v>
      </c>
      <c r="J1410">
        <v>0</v>
      </c>
      <c r="K1410">
        <v>0</v>
      </c>
      <c r="L1410" s="5">
        <v>3500</v>
      </c>
      <c r="M1410" s="5">
        <v>3500</v>
      </c>
      <c r="N1410" s="5">
        <v>31500</v>
      </c>
      <c r="O1410" t="s">
        <v>977</v>
      </c>
      <c r="P1410" s="5">
        <v>1750</v>
      </c>
      <c r="Q1410" t="str">
        <f>IF(Table4[[#This Row],[Current Arrears + Debit]]&lt;=5000,"Less_than_5000","Greater_than_5000")</f>
        <v>Less_than_5000</v>
      </c>
      <c r="R1410" t="str">
        <f>IF(Table4[[#This Row],[Full Balance]]=Table4[[#This Row],[Current Arrears + Debit]],"OC","Active")</f>
        <v>Active</v>
      </c>
    </row>
    <row r="1411" spans="1:18" x14ac:dyDescent="0.3">
      <c r="A1411" t="s">
        <v>8169</v>
      </c>
      <c r="B1411" t="s">
        <v>6820</v>
      </c>
      <c r="C1411" t="s">
        <v>8170</v>
      </c>
      <c r="D1411" t="s">
        <v>8171</v>
      </c>
      <c r="E1411" t="s">
        <v>9</v>
      </c>
      <c r="F1411" t="s">
        <v>3431</v>
      </c>
      <c r="G1411" s="5">
        <v>25000</v>
      </c>
      <c r="H1411" s="5">
        <v>1750</v>
      </c>
      <c r="I1411" s="5">
        <v>35000</v>
      </c>
      <c r="J1411">
        <v>-1</v>
      </c>
      <c r="K1411" s="5">
        <v>-1750</v>
      </c>
      <c r="L1411" s="5">
        <v>5250</v>
      </c>
      <c r="M1411" s="5">
        <v>7000</v>
      </c>
      <c r="N1411" s="5">
        <v>28000</v>
      </c>
      <c r="O1411" t="s">
        <v>2583</v>
      </c>
      <c r="P1411" s="5">
        <v>1750</v>
      </c>
      <c r="Q1411" t="str">
        <f>IF(Table4[[#This Row],[Current Arrears + Debit]]&lt;=5000,"Less_than_5000","Greater_than_5000")</f>
        <v>Less_than_5000</v>
      </c>
      <c r="R1411" t="str">
        <f>IF(Table4[[#This Row],[Full Balance]]=Table4[[#This Row],[Current Arrears + Debit]],"OC","Active")</f>
        <v>Active</v>
      </c>
    </row>
    <row r="1412" spans="1:18" x14ac:dyDescent="0.3">
      <c r="A1412" t="s">
        <v>8172</v>
      </c>
      <c r="B1412" t="s">
        <v>6627</v>
      </c>
      <c r="C1412" t="s">
        <v>8173</v>
      </c>
      <c r="D1412" t="s">
        <v>8174</v>
      </c>
      <c r="E1412" t="s">
        <v>26</v>
      </c>
      <c r="F1412" t="s">
        <v>3431</v>
      </c>
      <c r="G1412" s="5">
        <v>35000</v>
      </c>
      <c r="H1412" s="5">
        <v>2450</v>
      </c>
      <c r="I1412" s="5">
        <v>49000</v>
      </c>
      <c r="J1412">
        <v>-0.06</v>
      </c>
      <c r="K1412">
        <v>-150</v>
      </c>
      <c r="L1412" s="5">
        <v>7350</v>
      </c>
      <c r="M1412" s="5">
        <v>7500</v>
      </c>
      <c r="N1412" s="5">
        <v>41500</v>
      </c>
      <c r="O1412" t="s">
        <v>977</v>
      </c>
      <c r="P1412" s="5">
        <v>2500</v>
      </c>
      <c r="Q1412" t="str">
        <f>IF(Table4[[#This Row],[Current Arrears + Debit]]&lt;=5000,"Less_than_5000","Greater_than_5000")</f>
        <v>Less_than_5000</v>
      </c>
      <c r="R1412" t="str">
        <f>IF(Table4[[#This Row],[Full Balance]]=Table4[[#This Row],[Current Arrears + Debit]],"OC","Active")</f>
        <v>Active</v>
      </c>
    </row>
    <row r="1413" spans="1:18" x14ac:dyDescent="0.3">
      <c r="A1413" t="s">
        <v>8175</v>
      </c>
      <c r="B1413" t="s">
        <v>6512</v>
      </c>
      <c r="C1413" t="s">
        <v>8176</v>
      </c>
      <c r="D1413" t="s">
        <v>8177</v>
      </c>
      <c r="E1413" t="s">
        <v>26</v>
      </c>
      <c r="F1413" t="s">
        <v>3431</v>
      </c>
      <c r="G1413" s="5">
        <v>35000</v>
      </c>
      <c r="H1413" s="5">
        <v>2450</v>
      </c>
      <c r="I1413" s="5">
        <v>49000</v>
      </c>
      <c r="J1413">
        <v>-1.06</v>
      </c>
      <c r="K1413" s="5">
        <v>-2600</v>
      </c>
      <c r="L1413" s="5">
        <v>7350</v>
      </c>
      <c r="M1413" s="5">
        <v>9950</v>
      </c>
      <c r="N1413" s="5">
        <v>39050</v>
      </c>
      <c r="O1413" t="s">
        <v>977</v>
      </c>
      <c r="P1413" s="5">
        <v>2500</v>
      </c>
      <c r="Q1413" t="str">
        <f>IF(Table4[[#This Row],[Current Arrears + Debit]]&lt;=5000,"Less_than_5000","Greater_than_5000")</f>
        <v>Less_than_5000</v>
      </c>
      <c r="R1413" t="str">
        <f>IF(Table4[[#This Row],[Full Balance]]=Table4[[#This Row],[Current Arrears + Debit]],"OC","Active")</f>
        <v>Active</v>
      </c>
    </row>
    <row r="1414" spans="1:18" x14ac:dyDescent="0.3">
      <c r="A1414" t="s">
        <v>8178</v>
      </c>
      <c r="B1414" t="s">
        <v>7161</v>
      </c>
      <c r="C1414" t="s">
        <v>8179</v>
      </c>
      <c r="D1414" t="s">
        <v>8180</v>
      </c>
      <c r="E1414" t="s">
        <v>39</v>
      </c>
      <c r="F1414" t="s">
        <v>3431</v>
      </c>
      <c r="G1414" s="5">
        <v>35000</v>
      </c>
      <c r="H1414" s="5">
        <v>2450</v>
      </c>
      <c r="I1414" s="5">
        <v>49000</v>
      </c>
      <c r="J1414">
        <v>-1</v>
      </c>
      <c r="K1414" s="5">
        <v>-2450</v>
      </c>
      <c r="L1414" s="5">
        <v>7350</v>
      </c>
      <c r="M1414" s="5">
        <v>9800</v>
      </c>
      <c r="N1414" s="5">
        <v>39200</v>
      </c>
      <c r="O1414" t="s">
        <v>1142</v>
      </c>
      <c r="P1414" s="5">
        <v>2450</v>
      </c>
      <c r="Q1414" t="str">
        <f>IF(Table4[[#This Row],[Current Arrears + Debit]]&lt;=5000,"Less_than_5000","Greater_than_5000")</f>
        <v>Less_than_5000</v>
      </c>
      <c r="R1414" t="str">
        <f>IF(Table4[[#This Row],[Full Balance]]=Table4[[#This Row],[Current Arrears + Debit]],"OC","Active")</f>
        <v>Active</v>
      </c>
    </row>
    <row r="1415" spans="1:18" x14ac:dyDescent="0.3">
      <c r="A1415" t="s">
        <v>8181</v>
      </c>
      <c r="B1415" t="s">
        <v>8182</v>
      </c>
      <c r="C1415" t="s">
        <v>8183</v>
      </c>
      <c r="D1415" t="s">
        <v>8184</v>
      </c>
      <c r="E1415" t="s">
        <v>42</v>
      </c>
      <c r="F1415" t="s">
        <v>3859</v>
      </c>
      <c r="G1415" s="5">
        <v>30000</v>
      </c>
      <c r="H1415" s="5">
        <v>2100</v>
      </c>
      <c r="I1415" s="5">
        <v>42000</v>
      </c>
      <c r="J1415">
        <v>0</v>
      </c>
      <c r="K1415">
        <v>0</v>
      </c>
      <c r="L1415" s="5">
        <v>4200</v>
      </c>
      <c r="M1415" s="5">
        <v>4200</v>
      </c>
      <c r="N1415" s="5">
        <v>37800</v>
      </c>
      <c r="O1415" t="s">
        <v>2320</v>
      </c>
      <c r="P1415" s="5">
        <v>2100</v>
      </c>
      <c r="Q1415" t="str">
        <f>IF(Table4[[#This Row],[Current Arrears + Debit]]&lt;=5000,"Less_than_5000","Greater_than_5000")</f>
        <v>Less_than_5000</v>
      </c>
      <c r="R1415" t="str">
        <f>IF(Table4[[#This Row],[Full Balance]]=Table4[[#This Row],[Current Arrears + Debit]],"OC","Active")</f>
        <v>Active</v>
      </c>
    </row>
    <row r="1416" spans="1:18" x14ac:dyDescent="0.3">
      <c r="A1416" t="s">
        <v>8185</v>
      </c>
      <c r="B1416" t="s">
        <v>8182</v>
      </c>
      <c r="C1416" t="s">
        <v>8186</v>
      </c>
      <c r="D1416" t="s">
        <v>8187</v>
      </c>
      <c r="E1416" t="s">
        <v>42</v>
      </c>
      <c r="F1416" t="s">
        <v>3859</v>
      </c>
      <c r="G1416" s="5">
        <v>30000</v>
      </c>
      <c r="H1416" s="5">
        <v>2100</v>
      </c>
      <c r="I1416" s="5">
        <v>42000</v>
      </c>
      <c r="J1416">
        <v>-1</v>
      </c>
      <c r="K1416" s="5">
        <v>-2100</v>
      </c>
      <c r="L1416" s="5">
        <v>4200</v>
      </c>
      <c r="M1416" s="5">
        <v>6300</v>
      </c>
      <c r="N1416" s="5">
        <v>35700</v>
      </c>
      <c r="O1416" t="s">
        <v>977</v>
      </c>
      <c r="P1416" s="5">
        <v>2100</v>
      </c>
      <c r="Q1416" t="str">
        <f>IF(Table4[[#This Row],[Current Arrears + Debit]]&lt;=5000,"Less_than_5000","Greater_than_5000")</f>
        <v>Less_than_5000</v>
      </c>
      <c r="R1416" t="str">
        <f>IF(Table4[[#This Row],[Full Balance]]=Table4[[#This Row],[Current Arrears + Debit]],"OC","Active")</f>
        <v>Active</v>
      </c>
    </row>
    <row r="1417" spans="1:18" x14ac:dyDescent="0.3">
      <c r="A1417" t="s">
        <v>8188</v>
      </c>
      <c r="B1417" t="s">
        <v>8182</v>
      </c>
      <c r="C1417" t="s">
        <v>8189</v>
      </c>
      <c r="D1417" t="s">
        <v>8190</v>
      </c>
      <c r="E1417" t="s">
        <v>42</v>
      </c>
      <c r="F1417" t="s">
        <v>3859</v>
      </c>
      <c r="G1417" s="5">
        <v>30000</v>
      </c>
      <c r="H1417" s="5">
        <v>2100</v>
      </c>
      <c r="I1417" s="5">
        <v>42000</v>
      </c>
      <c r="J1417">
        <v>-1</v>
      </c>
      <c r="K1417" s="5">
        <v>-2100</v>
      </c>
      <c r="L1417" s="5">
        <v>4200</v>
      </c>
      <c r="M1417" s="5">
        <v>6300</v>
      </c>
      <c r="N1417" s="5">
        <v>35700</v>
      </c>
      <c r="O1417" t="s">
        <v>977</v>
      </c>
      <c r="P1417" s="5">
        <v>2100</v>
      </c>
      <c r="Q1417" t="str">
        <f>IF(Table4[[#This Row],[Current Arrears + Debit]]&lt;=5000,"Less_than_5000","Greater_than_5000")</f>
        <v>Less_than_5000</v>
      </c>
      <c r="R1417" t="str">
        <f>IF(Table4[[#This Row],[Full Balance]]=Table4[[#This Row],[Current Arrears + Debit]],"OC","Active")</f>
        <v>Active</v>
      </c>
    </row>
    <row r="1418" spans="1:18" x14ac:dyDescent="0.3">
      <c r="A1418" t="s">
        <v>8191</v>
      </c>
      <c r="B1418" t="s">
        <v>6288</v>
      </c>
      <c r="C1418" t="s">
        <v>8192</v>
      </c>
      <c r="D1418" t="s">
        <v>8193</v>
      </c>
      <c r="E1418" t="s">
        <v>30</v>
      </c>
      <c r="F1418" t="s">
        <v>2320</v>
      </c>
      <c r="G1418" s="5">
        <v>40000</v>
      </c>
      <c r="H1418" s="5">
        <v>2467</v>
      </c>
      <c r="I1418" s="5">
        <v>59200</v>
      </c>
      <c r="J1418">
        <v>-0.01</v>
      </c>
      <c r="K1418">
        <v>-33</v>
      </c>
      <c r="L1418" s="5">
        <v>2467</v>
      </c>
      <c r="M1418" s="5">
        <v>2500</v>
      </c>
      <c r="N1418" s="5">
        <v>56700</v>
      </c>
      <c r="O1418" t="s">
        <v>283</v>
      </c>
      <c r="P1418" s="5">
        <v>2500</v>
      </c>
      <c r="Q1418" t="str">
        <f>IF(Table4[[#This Row],[Current Arrears + Debit]]&lt;=5000,"Less_than_5000","Greater_than_5000")</f>
        <v>Less_than_5000</v>
      </c>
      <c r="R1418" t="str">
        <f>IF(Table4[[#This Row],[Full Balance]]=Table4[[#This Row],[Current Arrears + Debit]],"OC","Active")</f>
        <v>Active</v>
      </c>
    </row>
    <row r="1419" spans="1:18" x14ac:dyDescent="0.3">
      <c r="A1419" t="s">
        <v>8194</v>
      </c>
      <c r="B1419" t="s">
        <v>5698</v>
      </c>
      <c r="C1419" t="s">
        <v>8195</v>
      </c>
      <c r="D1419" t="s">
        <v>8196</v>
      </c>
      <c r="E1419" t="s">
        <v>5</v>
      </c>
      <c r="F1419" t="s">
        <v>3859</v>
      </c>
      <c r="G1419" s="5">
        <v>30000</v>
      </c>
      <c r="H1419" s="5">
        <v>2100</v>
      </c>
      <c r="I1419" s="5">
        <v>42000</v>
      </c>
      <c r="J1419">
        <v>0</v>
      </c>
      <c r="K1419">
        <v>0</v>
      </c>
      <c r="L1419" s="5">
        <v>4200</v>
      </c>
      <c r="M1419" s="5">
        <v>4200</v>
      </c>
      <c r="N1419" s="5">
        <v>37800</v>
      </c>
      <c r="O1419" t="s">
        <v>977</v>
      </c>
      <c r="P1419" s="5">
        <v>2100</v>
      </c>
      <c r="Q1419" t="str">
        <f>IF(Table4[[#This Row],[Current Arrears + Debit]]&lt;=5000,"Less_than_5000","Greater_than_5000")</f>
        <v>Less_than_5000</v>
      </c>
      <c r="R1419" t="str">
        <f>IF(Table4[[#This Row],[Full Balance]]=Table4[[#This Row],[Current Arrears + Debit]],"OC","Active")</f>
        <v>Active</v>
      </c>
    </row>
    <row r="1420" spans="1:18" x14ac:dyDescent="0.3">
      <c r="A1420" t="s">
        <v>8197</v>
      </c>
      <c r="B1420" t="s">
        <v>7855</v>
      </c>
      <c r="C1420" t="s">
        <v>8198</v>
      </c>
      <c r="D1420" t="s">
        <v>8199</v>
      </c>
      <c r="E1420" t="s">
        <v>12</v>
      </c>
      <c r="F1420" t="s">
        <v>2320</v>
      </c>
      <c r="G1420" s="5">
        <v>25000</v>
      </c>
      <c r="H1420" s="5">
        <v>1750</v>
      </c>
      <c r="I1420" s="5">
        <v>35000</v>
      </c>
      <c r="J1420">
        <v>0</v>
      </c>
      <c r="K1420">
        <v>0</v>
      </c>
      <c r="L1420" s="5">
        <v>1750</v>
      </c>
      <c r="M1420" s="5">
        <v>1750</v>
      </c>
      <c r="N1420" s="5">
        <v>33250</v>
      </c>
      <c r="O1420" t="s">
        <v>977</v>
      </c>
      <c r="P1420" s="5">
        <v>1750</v>
      </c>
      <c r="Q1420" t="str">
        <f>IF(Table4[[#This Row],[Current Arrears + Debit]]&lt;=5000,"Less_than_5000","Greater_than_5000")</f>
        <v>Less_than_5000</v>
      </c>
      <c r="R1420" t="str">
        <f>IF(Table4[[#This Row],[Full Balance]]=Table4[[#This Row],[Current Arrears + Debit]],"OC","Active")</f>
        <v>Active</v>
      </c>
    </row>
    <row r="1421" spans="1:18" x14ac:dyDescent="0.3">
      <c r="A1421" t="s">
        <v>8200</v>
      </c>
      <c r="B1421" t="s">
        <v>7855</v>
      </c>
      <c r="C1421" t="s">
        <v>8201</v>
      </c>
      <c r="D1421" t="s">
        <v>8202</v>
      </c>
      <c r="E1421" t="s">
        <v>12</v>
      </c>
      <c r="F1421" t="s">
        <v>2320</v>
      </c>
      <c r="G1421" s="5">
        <v>25000</v>
      </c>
      <c r="H1421" s="5">
        <v>1750</v>
      </c>
      <c r="I1421" s="5">
        <v>35000</v>
      </c>
      <c r="J1421">
        <v>0</v>
      </c>
      <c r="K1421">
        <v>0</v>
      </c>
      <c r="L1421" s="5">
        <v>1750</v>
      </c>
      <c r="M1421" s="5">
        <v>1750</v>
      </c>
      <c r="N1421" s="5">
        <v>33250</v>
      </c>
      <c r="O1421" t="s">
        <v>2583</v>
      </c>
      <c r="P1421" s="5">
        <v>1750</v>
      </c>
      <c r="Q1421" t="str">
        <f>IF(Table4[[#This Row],[Current Arrears + Debit]]&lt;=5000,"Less_than_5000","Greater_than_5000")</f>
        <v>Less_than_5000</v>
      </c>
      <c r="R1421" t="str">
        <f>IF(Table4[[#This Row],[Full Balance]]=Table4[[#This Row],[Current Arrears + Debit]],"OC","Active")</f>
        <v>Active</v>
      </c>
    </row>
    <row r="1422" spans="1:18" x14ac:dyDescent="0.3">
      <c r="A1422" t="s">
        <v>8203</v>
      </c>
      <c r="B1422" t="s">
        <v>7855</v>
      </c>
      <c r="C1422" t="s">
        <v>8204</v>
      </c>
      <c r="D1422" t="s">
        <v>8205</v>
      </c>
      <c r="E1422" t="s">
        <v>12</v>
      </c>
      <c r="F1422" t="s">
        <v>2320</v>
      </c>
      <c r="G1422" s="5">
        <v>25000</v>
      </c>
      <c r="H1422" s="5">
        <v>1750</v>
      </c>
      <c r="I1422" s="5">
        <v>35000</v>
      </c>
      <c r="J1422">
        <v>0</v>
      </c>
      <c r="K1422">
        <v>0</v>
      </c>
      <c r="L1422" s="5">
        <v>1750</v>
      </c>
      <c r="M1422" s="5">
        <v>1750</v>
      </c>
      <c r="N1422" s="5">
        <v>33250</v>
      </c>
      <c r="O1422" t="s">
        <v>977</v>
      </c>
      <c r="P1422" s="5">
        <v>1750</v>
      </c>
      <c r="Q1422" t="str">
        <f>IF(Table4[[#This Row],[Current Arrears + Debit]]&lt;=5000,"Less_than_5000","Greater_than_5000")</f>
        <v>Less_than_5000</v>
      </c>
      <c r="R1422" t="str">
        <f>IF(Table4[[#This Row],[Full Balance]]=Table4[[#This Row],[Current Arrears + Debit]],"OC","Active")</f>
        <v>Active</v>
      </c>
    </row>
    <row r="1423" spans="1:18" x14ac:dyDescent="0.3">
      <c r="A1423" t="s">
        <v>8206</v>
      </c>
      <c r="B1423" t="s">
        <v>4267</v>
      </c>
      <c r="C1423" t="s">
        <v>8207</v>
      </c>
      <c r="D1423" t="s">
        <v>8208</v>
      </c>
      <c r="E1423" t="s">
        <v>12</v>
      </c>
      <c r="F1423" t="s">
        <v>2320</v>
      </c>
      <c r="G1423" s="5">
        <v>25000</v>
      </c>
      <c r="H1423" s="5">
        <v>1750</v>
      </c>
      <c r="I1423" s="5">
        <v>35000</v>
      </c>
      <c r="J1423">
        <v>0</v>
      </c>
      <c r="K1423">
        <v>0</v>
      </c>
      <c r="L1423" s="5">
        <v>1750</v>
      </c>
      <c r="M1423" s="5">
        <v>1750</v>
      </c>
      <c r="N1423" s="5">
        <v>33250</v>
      </c>
      <c r="O1423" t="s">
        <v>2583</v>
      </c>
      <c r="P1423" s="5">
        <v>1750</v>
      </c>
      <c r="Q1423" t="str">
        <f>IF(Table4[[#This Row],[Current Arrears + Debit]]&lt;=5000,"Less_than_5000","Greater_than_5000")</f>
        <v>Less_than_5000</v>
      </c>
      <c r="R1423" t="str">
        <f>IF(Table4[[#This Row],[Full Balance]]=Table4[[#This Row],[Current Arrears + Debit]],"OC","Active")</f>
        <v>Active</v>
      </c>
    </row>
    <row r="1424" spans="1:18" x14ac:dyDescent="0.3">
      <c r="A1424" t="s">
        <v>8209</v>
      </c>
      <c r="B1424" t="s">
        <v>4267</v>
      </c>
      <c r="C1424" t="s">
        <v>8210</v>
      </c>
      <c r="D1424" t="s">
        <v>8211</v>
      </c>
      <c r="E1424" t="s">
        <v>12</v>
      </c>
      <c r="F1424" t="s">
        <v>2320</v>
      </c>
      <c r="G1424" s="5">
        <v>25000</v>
      </c>
      <c r="H1424" s="5">
        <v>1750</v>
      </c>
      <c r="I1424" s="5">
        <v>35000</v>
      </c>
      <c r="J1424">
        <v>0</v>
      </c>
      <c r="K1424">
        <v>0</v>
      </c>
      <c r="L1424" s="5">
        <v>1750</v>
      </c>
      <c r="M1424" s="5">
        <v>1750</v>
      </c>
      <c r="N1424" s="5">
        <v>33250</v>
      </c>
      <c r="O1424" t="s">
        <v>2583</v>
      </c>
      <c r="P1424" s="5">
        <v>1750</v>
      </c>
      <c r="Q1424" t="str">
        <f>IF(Table4[[#This Row],[Current Arrears + Debit]]&lt;=5000,"Less_than_5000","Greater_than_5000")</f>
        <v>Less_than_5000</v>
      </c>
      <c r="R1424" t="str">
        <f>IF(Table4[[#This Row],[Full Balance]]=Table4[[#This Row],[Current Arrears + Debit]],"OC","Active")</f>
        <v>Active</v>
      </c>
    </row>
    <row r="1425" spans="1:18" x14ac:dyDescent="0.3">
      <c r="A1425" t="s">
        <v>8212</v>
      </c>
      <c r="B1425" t="s">
        <v>4267</v>
      </c>
      <c r="C1425" t="s">
        <v>8213</v>
      </c>
      <c r="D1425" t="s">
        <v>8214</v>
      </c>
      <c r="E1425" t="s">
        <v>12</v>
      </c>
      <c r="F1425" t="s">
        <v>2320</v>
      </c>
      <c r="G1425" s="5">
        <v>25000</v>
      </c>
      <c r="H1425" s="5">
        <v>1750</v>
      </c>
      <c r="I1425" s="5">
        <v>35000</v>
      </c>
      <c r="J1425">
        <v>0</v>
      </c>
      <c r="K1425">
        <v>0</v>
      </c>
      <c r="L1425" s="5">
        <v>1750</v>
      </c>
      <c r="M1425" s="5">
        <v>1750</v>
      </c>
      <c r="N1425" s="5">
        <v>33250</v>
      </c>
      <c r="O1425" t="s">
        <v>2583</v>
      </c>
      <c r="P1425" s="5">
        <v>1750</v>
      </c>
      <c r="Q1425" t="str">
        <f>IF(Table4[[#This Row],[Current Arrears + Debit]]&lt;=5000,"Less_than_5000","Greater_than_5000")</f>
        <v>Less_than_5000</v>
      </c>
      <c r="R1425" t="str">
        <f>IF(Table4[[#This Row],[Full Balance]]=Table4[[#This Row],[Current Arrears + Debit]],"OC","Active")</f>
        <v>Active</v>
      </c>
    </row>
    <row r="1426" spans="1:18" x14ac:dyDescent="0.3">
      <c r="A1426" t="s">
        <v>8215</v>
      </c>
      <c r="B1426" t="s">
        <v>4267</v>
      </c>
      <c r="C1426" t="s">
        <v>8216</v>
      </c>
      <c r="D1426" t="s">
        <v>8217</v>
      </c>
      <c r="E1426" t="s">
        <v>12</v>
      </c>
      <c r="F1426" t="s">
        <v>2320</v>
      </c>
      <c r="G1426" s="5">
        <v>25000</v>
      </c>
      <c r="H1426" s="5">
        <v>1750</v>
      </c>
      <c r="I1426" s="5">
        <v>35000</v>
      </c>
      <c r="J1426">
        <v>0</v>
      </c>
      <c r="K1426">
        <v>0</v>
      </c>
      <c r="L1426" s="5">
        <v>1750</v>
      </c>
      <c r="M1426" s="5">
        <v>1750</v>
      </c>
      <c r="N1426" s="5">
        <v>33250</v>
      </c>
      <c r="O1426" t="s">
        <v>2583</v>
      </c>
      <c r="P1426" s="5">
        <v>1750</v>
      </c>
      <c r="Q1426" t="str">
        <f>IF(Table4[[#This Row],[Current Arrears + Debit]]&lt;=5000,"Less_than_5000","Greater_than_5000")</f>
        <v>Less_than_5000</v>
      </c>
      <c r="R1426" t="str">
        <f>IF(Table4[[#This Row],[Full Balance]]=Table4[[#This Row],[Current Arrears + Debit]],"OC","Active")</f>
        <v>Active</v>
      </c>
    </row>
    <row r="1427" spans="1:18" x14ac:dyDescent="0.3">
      <c r="A1427" t="s">
        <v>8218</v>
      </c>
      <c r="B1427" t="s">
        <v>4267</v>
      </c>
      <c r="C1427" t="s">
        <v>8219</v>
      </c>
      <c r="D1427" t="s">
        <v>8220</v>
      </c>
      <c r="E1427" t="s">
        <v>12</v>
      </c>
      <c r="F1427" t="s">
        <v>2320</v>
      </c>
      <c r="G1427" s="5">
        <v>25000</v>
      </c>
      <c r="H1427" s="5">
        <v>1750</v>
      </c>
      <c r="I1427" s="5">
        <v>35000</v>
      </c>
      <c r="J1427">
        <v>0</v>
      </c>
      <c r="K1427">
        <v>0</v>
      </c>
      <c r="L1427" s="5">
        <v>1750</v>
      </c>
      <c r="M1427" s="5">
        <v>1750</v>
      </c>
      <c r="N1427" s="5">
        <v>33250</v>
      </c>
      <c r="O1427" t="s">
        <v>2583</v>
      </c>
      <c r="P1427" s="5">
        <v>1750</v>
      </c>
      <c r="Q1427" t="str">
        <f>IF(Table4[[#This Row],[Current Arrears + Debit]]&lt;=5000,"Less_than_5000","Greater_than_5000")</f>
        <v>Less_than_5000</v>
      </c>
      <c r="R1427" t="str">
        <f>IF(Table4[[#This Row],[Full Balance]]=Table4[[#This Row],[Current Arrears + Debit]],"OC","Active")</f>
        <v>Active</v>
      </c>
    </row>
    <row r="1428" spans="1:18" x14ac:dyDescent="0.3">
      <c r="A1428" t="s">
        <v>8221</v>
      </c>
      <c r="B1428" t="s">
        <v>4267</v>
      </c>
      <c r="C1428" t="s">
        <v>8222</v>
      </c>
      <c r="D1428" t="s">
        <v>8223</v>
      </c>
      <c r="E1428" t="s">
        <v>12</v>
      </c>
      <c r="F1428" t="s">
        <v>2320</v>
      </c>
      <c r="G1428" s="5">
        <v>25000</v>
      </c>
      <c r="H1428" s="5">
        <v>1750</v>
      </c>
      <c r="I1428" s="5">
        <v>35000</v>
      </c>
      <c r="J1428">
        <v>0</v>
      </c>
      <c r="K1428">
        <v>0</v>
      </c>
      <c r="L1428" s="5">
        <v>1750</v>
      </c>
      <c r="M1428" s="5">
        <v>1750</v>
      </c>
      <c r="N1428" s="5">
        <v>33250</v>
      </c>
      <c r="O1428" t="s">
        <v>2583</v>
      </c>
      <c r="P1428" s="5">
        <v>1750</v>
      </c>
      <c r="Q1428" t="str">
        <f>IF(Table4[[#This Row],[Current Arrears + Debit]]&lt;=5000,"Less_than_5000","Greater_than_5000")</f>
        <v>Less_than_5000</v>
      </c>
      <c r="R1428" t="str">
        <f>IF(Table4[[#This Row],[Full Balance]]=Table4[[#This Row],[Current Arrears + Debit]],"OC","Active")</f>
        <v>Active</v>
      </c>
    </row>
    <row r="1429" spans="1:18" x14ac:dyDescent="0.3">
      <c r="A1429" t="s">
        <v>8224</v>
      </c>
      <c r="B1429" t="s">
        <v>4490</v>
      </c>
      <c r="C1429" t="s">
        <v>8225</v>
      </c>
      <c r="D1429" t="s">
        <v>5325</v>
      </c>
      <c r="E1429" t="s">
        <v>29</v>
      </c>
      <c r="F1429" t="s">
        <v>2320</v>
      </c>
      <c r="G1429" s="5">
        <v>40000</v>
      </c>
      <c r="H1429" s="5">
        <v>2467</v>
      </c>
      <c r="I1429" s="5">
        <v>59200</v>
      </c>
      <c r="J1429">
        <v>-0.01</v>
      </c>
      <c r="K1429">
        <v>-33</v>
      </c>
      <c r="L1429" s="5">
        <v>2467</v>
      </c>
      <c r="M1429" s="5">
        <v>2500</v>
      </c>
      <c r="N1429" s="5">
        <v>56700</v>
      </c>
      <c r="O1429" t="s">
        <v>283</v>
      </c>
      <c r="P1429" s="5">
        <v>2500</v>
      </c>
      <c r="Q1429" t="str">
        <f>IF(Table4[[#This Row],[Current Arrears + Debit]]&lt;=5000,"Less_than_5000","Greater_than_5000")</f>
        <v>Less_than_5000</v>
      </c>
      <c r="R1429" t="str">
        <f>IF(Table4[[#This Row],[Full Balance]]=Table4[[#This Row],[Current Arrears + Debit]],"OC","Active")</f>
        <v>Active</v>
      </c>
    </row>
    <row r="1430" spans="1:18" x14ac:dyDescent="0.3">
      <c r="A1430" t="s">
        <v>8226</v>
      </c>
      <c r="B1430" t="s">
        <v>4490</v>
      </c>
      <c r="C1430" t="s">
        <v>8227</v>
      </c>
      <c r="D1430" t="s">
        <v>8228</v>
      </c>
      <c r="E1430" t="s">
        <v>29</v>
      </c>
      <c r="F1430" t="s">
        <v>2320</v>
      </c>
      <c r="G1430" s="5">
        <v>40000</v>
      </c>
      <c r="H1430" s="5">
        <v>2467</v>
      </c>
      <c r="I1430" s="5">
        <v>59200</v>
      </c>
      <c r="J1430">
        <v>-0.01</v>
      </c>
      <c r="K1430">
        <v>-33</v>
      </c>
      <c r="L1430" s="5">
        <v>2467</v>
      </c>
      <c r="M1430" s="5">
        <v>2500</v>
      </c>
      <c r="N1430" s="5">
        <v>56700</v>
      </c>
      <c r="O1430" t="s">
        <v>2583</v>
      </c>
      <c r="P1430" s="5">
        <v>2500</v>
      </c>
      <c r="Q1430" t="str">
        <f>IF(Table4[[#This Row],[Current Arrears + Debit]]&lt;=5000,"Less_than_5000","Greater_than_5000")</f>
        <v>Less_than_5000</v>
      </c>
      <c r="R1430" t="str">
        <f>IF(Table4[[#This Row],[Full Balance]]=Table4[[#This Row],[Current Arrears + Debit]],"OC","Active")</f>
        <v>Active</v>
      </c>
    </row>
    <row r="1431" spans="1:18" x14ac:dyDescent="0.3">
      <c r="A1431" t="s">
        <v>8229</v>
      </c>
      <c r="B1431" t="s">
        <v>4490</v>
      </c>
      <c r="C1431" t="s">
        <v>8230</v>
      </c>
      <c r="D1431" t="s">
        <v>8231</v>
      </c>
      <c r="E1431" t="s">
        <v>29</v>
      </c>
      <c r="F1431" t="s">
        <v>2320</v>
      </c>
      <c r="G1431" s="5">
        <v>40000</v>
      </c>
      <c r="H1431" s="5">
        <v>2800</v>
      </c>
      <c r="I1431" s="5">
        <v>56000</v>
      </c>
      <c r="J1431">
        <v>0</v>
      </c>
      <c r="K1431">
        <v>0</v>
      </c>
      <c r="L1431" s="5">
        <v>2800</v>
      </c>
      <c r="M1431" s="5">
        <v>2800</v>
      </c>
      <c r="N1431" s="5">
        <v>53200</v>
      </c>
      <c r="O1431" t="s">
        <v>283</v>
      </c>
      <c r="P1431" s="5">
        <v>2800</v>
      </c>
      <c r="Q1431" t="str">
        <f>IF(Table4[[#This Row],[Current Arrears + Debit]]&lt;=5000,"Less_than_5000","Greater_than_5000")</f>
        <v>Less_than_5000</v>
      </c>
      <c r="R1431" t="str">
        <f>IF(Table4[[#This Row],[Full Balance]]=Table4[[#This Row],[Current Arrears + Debit]],"OC","Active")</f>
        <v>Active</v>
      </c>
    </row>
    <row r="1432" spans="1:18" x14ac:dyDescent="0.3">
      <c r="A1432" t="s">
        <v>8232</v>
      </c>
      <c r="B1432" t="s">
        <v>4490</v>
      </c>
      <c r="C1432" t="s">
        <v>8233</v>
      </c>
      <c r="D1432" t="s">
        <v>8234</v>
      </c>
      <c r="E1432" t="s">
        <v>29</v>
      </c>
      <c r="F1432" t="s">
        <v>2320</v>
      </c>
      <c r="G1432" s="5">
        <v>40000</v>
      </c>
      <c r="H1432" s="5">
        <v>2800</v>
      </c>
      <c r="I1432" s="5">
        <v>56000</v>
      </c>
      <c r="J1432">
        <v>0.11</v>
      </c>
      <c r="K1432">
        <v>300</v>
      </c>
      <c r="L1432" s="5">
        <v>2800</v>
      </c>
      <c r="M1432" s="5">
        <v>2500</v>
      </c>
      <c r="N1432" s="5">
        <v>53500</v>
      </c>
      <c r="O1432" t="s">
        <v>2583</v>
      </c>
      <c r="P1432" s="5">
        <v>2500</v>
      </c>
      <c r="Q1432" t="str">
        <f>IF(Table4[[#This Row],[Current Arrears + Debit]]&lt;=5000,"Less_than_5000","Greater_than_5000")</f>
        <v>Less_than_5000</v>
      </c>
      <c r="R1432" t="str">
        <f>IF(Table4[[#This Row],[Full Balance]]=Table4[[#This Row],[Current Arrears + Debit]],"OC","Active")</f>
        <v>Active</v>
      </c>
    </row>
    <row r="1433" spans="1:18" x14ac:dyDescent="0.3">
      <c r="A1433" t="s">
        <v>8235</v>
      </c>
      <c r="B1433" t="s">
        <v>1082</v>
      </c>
      <c r="C1433" t="s">
        <v>8236</v>
      </c>
      <c r="D1433" t="s">
        <v>8237</v>
      </c>
      <c r="E1433" t="s">
        <v>10</v>
      </c>
      <c r="F1433" t="s">
        <v>2648</v>
      </c>
      <c r="G1433" s="5">
        <v>25000</v>
      </c>
      <c r="H1433" s="5">
        <v>2063</v>
      </c>
      <c r="I1433" s="5">
        <v>33000</v>
      </c>
      <c r="J1433">
        <v>-1.07</v>
      </c>
      <c r="K1433" s="5">
        <v>-2211</v>
      </c>
      <c r="L1433" s="5">
        <v>6189</v>
      </c>
      <c r="M1433" s="5">
        <v>8400</v>
      </c>
      <c r="N1433" s="5">
        <v>24600</v>
      </c>
      <c r="O1433" t="s">
        <v>977</v>
      </c>
      <c r="P1433" s="5">
        <v>2100</v>
      </c>
      <c r="Q1433" t="str">
        <f>IF(Table4[[#This Row],[Current Arrears + Debit]]&lt;=5000,"Less_than_5000","Greater_than_5000")</f>
        <v>Less_than_5000</v>
      </c>
      <c r="R1433" t="str">
        <f>IF(Table4[[#This Row],[Full Balance]]=Table4[[#This Row],[Current Arrears + Debit]],"OC","Active")</f>
        <v>Active</v>
      </c>
    </row>
    <row r="1434" spans="1:18" x14ac:dyDescent="0.3">
      <c r="A1434" t="s">
        <v>8238</v>
      </c>
      <c r="B1434" t="s">
        <v>8239</v>
      </c>
      <c r="C1434" t="s">
        <v>8240</v>
      </c>
      <c r="D1434" t="s">
        <v>8241</v>
      </c>
      <c r="E1434" t="s">
        <v>41</v>
      </c>
      <c r="F1434" t="s">
        <v>1737</v>
      </c>
      <c r="G1434" s="5">
        <v>25000</v>
      </c>
      <c r="H1434" s="5">
        <v>1750</v>
      </c>
      <c r="I1434" s="5">
        <v>35000</v>
      </c>
      <c r="J1434">
        <v>0</v>
      </c>
      <c r="K1434">
        <v>0</v>
      </c>
      <c r="L1434" s="5">
        <v>1750</v>
      </c>
      <c r="M1434" s="5">
        <v>1750</v>
      </c>
      <c r="N1434" s="5">
        <v>33250</v>
      </c>
      <c r="O1434" t="s">
        <v>2583</v>
      </c>
      <c r="P1434" s="5">
        <v>1750</v>
      </c>
      <c r="Q1434" t="str">
        <f>IF(Table4[[#This Row],[Current Arrears + Debit]]&lt;=5000,"Less_than_5000","Greater_than_5000")</f>
        <v>Less_than_5000</v>
      </c>
      <c r="R1434" t="str">
        <f>IF(Table4[[#This Row],[Full Balance]]=Table4[[#This Row],[Current Arrears + Debit]],"OC","Active")</f>
        <v>Active</v>
      </c>
    </row>
    <row r="1435" spans="1:18" x14ac:dyDescent="0.3">
      <c r="A1435" t="s">
        <v>8242</v>
      </c>
      <c r="B1435" t="s">
        <v>8239</v>
      </c>
      <c r="C1435" t="s">
        <v>8243</v>
      </c>
      <c r="D1435" t="s">
        <v>8244</v>
      </c>
      <c r="E1435" t="s">
        <v>41</v>
      </c>
      <c r="F1435" t="s">
        <v>1737</v>
      </c>
      <c r="G1435" s="5">
        <v>25000</v>
      </c>
      <c r="H1435" s="5">
        <v>1750</v>
      </c>
      <c r="I1435" s="5">
        <v>35000</v>
      </c>
      <c r="J1435">
        <v>0</v>
      </c>
      <c r="K1435">
        <v>0</v>
      </c>
      <c r="L1435" s="5">
        <v>1750</v>
      </c>
      <c r="M1435" s="5">
        <v>1750</v>
      </c>
      <c r="N1435" s="5">
        <v>33250</v>
      </c>
      <c r="O1435" t="s">
        <v>2583</v>
      </c>
      <c r="P1435" s="5">
        <v>1750</v>
      </c>
      <c r="Q1435" t="str">
        <f>IF(Table4[[#This Row],[Current Arrears + Debit]]&lt;=5000,"Less_than_5000","Greater_than_5000")</f>
        <v>Less_than_5000</v>
      </c>
      <c r="R1435" t="str">
        <f>IF(Table4[[#This Row],[Full Balance]]=Table4[[#This Row],[Current Arrears + Debit]],"OC","Active")</f>
        <v>Active</v>
      </c>
    </row>
    <row r="1436" spans="1:18" x14ac:dyDescent="0.3">
      <c r="A1436" t="s">
        <v>8245</v>
      </c>
      <c r="B1436" t="s">
        <v>8239</v>
      </c>
      <c r="C1436" t="s">
        <v>8246</v>
      </c>
      <c r="D1436" t="s">
        <v>8247</v>
      </c>
      <c r="E1436" t="s">
        <v>41</v>
      </c>
      <c r="F1436" t="s">
        <v>1737</v>
      </c>
      <c r="G1436" s="5">
        <v>25000</v>
      </c>
      <c r="H1436" s="5">
        <v>1750</v>
      </c>
      <c r="I1436" s="5">
        <v>35000</v>
      </c>
      <c r="J1436">
        <v>-0.03</v>
      </c>
      <c r="K1436">
        <v>-50</v>
      </c>
      <c r="L1436" s="5">
        <v>1750</v>
      </c>
      <c r="M1436" s="5">
        <v>1800</v>
      </c>
      <c r="N1436" s="5">
        <v>33200</v>
      </c>
      <c r="O1436" t="s">
        <v>2583</v>
      </c>
      <c r="P1436" s="5">
        <v>1800</v>
      </c>
      <c r="Q1436" t="str">
        <f>IF(Table4[[#This Row],[Current Arrears + Debit]]&lt;=5000,"Less_than_5000","Greater_than_5000")</f>
        <v>Less_than_5000</v>
      </c>
      <c r="R1436" t="str">
        <f>IF(Table4[[#This Row],[Full Balance]]=Table4[[#This Row],[Current Arrears + Debit]],"OC","Active")</f>
        <v>Active</v>
      </c>
    </row>
    <row r="1437" spans="1:18" x14ac:dyDescent="0.3">
      <c r="A1437" t="s">
        <v>8248</v>
      </c>
      <c r="B1437" t="s">
        <v>8249</v>
      </c>
      <c r="C1437" t="s">
        <v>8250</v>
      </c>
      <c r="D1437" t="s">
        <v>8251</v>
      </c>
      <c r="E1437" t="s">
        <v>40</v>
      </c>
      <c r="F1437" t="s">
        <v>1142</v>
      </c>
      <c r="G1437" s="5">
        <v>25000</v>
      </c>
      <c r="H1437" s="5">
        <v>2063</v>
      </c>
      <c r="I1437" s="5">
        <v>33000</v>
      </c>
      <c r="J1437">
        <v>0</v>
      </c>
      <c r="K1437">
        <v>0</v>
      </c>
      <c r="L1437">
        <v>0</v>
      </c>
      <c r="M1437">
        <v>0</v>
      </c>
      <c r="N1437" s="5">
        <v>33000</v>
      </c>
      <c r="O1437" t="s">
        <v>1142</v>
      </c>
      <c r="P1437">
        <v>500</v>
      </c>
      <c r="Q1437" t="str">
        <f>IF(Table4[[#This Row],[Current Arrears + Debit]]&lt;=5000,"Less_than_5000","Greater_than_5000")</f>
        <v>Less_than_5000</v>
      </c>
      <c r="R1437" t="str">
        <f>IF(Table4[[#This Row],[Full Balance]]=Table4[[#This Row],[Current Arrears + Debit]],"OC","Active")</f>
        <v>Active</v>
      </c>
    </row>
    <row r="1438" spans="1:18" x14ac:dyDescent="0.3">
      <c r="A1438" t="s">
        <v>8252</v>
      </c>
      <c r="B1438" t="s">
        <v>8249</v>
      </c>
      <c r="C1438" t="s">
        <v>8253</v>
      </c>
      <c r="D1438" t="s">
        <v>8254</v>
      </c>
      <c r="E1438" t="s">
        <v>40</v>
      </c>
      <c r="F1438" t="s">
        <v>1142</v>
      </c>
      <c r="G1438" s="5">
        <v>25000</v>
      </c>
      <c r="H1438" s="5">
        <v>2063</v>
      </c>
      <c r="I1438" s="5">
        <v>33000</v>
      </c>
      <c r="J1438">
        <v>0</v>
      </c>
      <c r="K1438">
        <v>0</v>
      </c>
      <c r="L1438">
        <v>0</v>
      </c>
      <c r="M1438">
        <v>0</v>
      </c>
      <c r="N1438" s="5">
        <v>33000</v>
      </c>
      <c r="O1438" t="s">
        <v>1142</v>
      </c>
      <c r="P1438">
        <v>500</v>
      </c>
      <c r="Q1438" t="str">
        <f>IF(Table4[[#This Row],[Current Arrears + Debit]]&lt;=5000,"Less_than_5000","Greater_than_5000")</f>
        <v>Less_than_5000</v>
      </c>
      <c r="R1438" t="str">
        <f>IF(Table4[[#This Row],[Full Balance]]=Table4[[#This Row],[Current Arrears + Debit]],"OC","Active")</f>
        <v>Active</v>
      </c>
    </row>
    <row r="1439" spans="1:18" x14ac:dyDescent="0.3">
      <c r="A1439" t="s">
        <v>8255</v>
      </c>
      <c r="B1439" t="s">
        <v>8256</v>
      </c>
      <c r="C1439" t="s">
        <v>8257</v>
      </c>
      <c r="D1439" t="s">
        <v>8258</v>
      </c>
      <c r="E1439" t="s">
        <v>24</v>
      </c>
      <c r="F1439" t="s">
        <v>560</v>
      </c>
      <c r="G1439" s="5">
        <v>35000</v>
      </c>
      <c r="H1439" s="5">
        <v>2450</v>
      </c>
      <c r="I1439" s="5">
        <v>49000</v>
      </c>
      <c r="J1439">
        <v>-1.02</v>
      </c>
      <c r="K1439" s="5">
        <v>-2500</v>
      </c>
      <c r="L1439" s="5">
        <v>4900</v>
      </c>
      <c r="M1439" s="5">
        <v>7400</v>
      </c>
      <c r="N1439" s="5">
        <v>41600</v>
      </c>
      <c r="O1439" t="s">
        <v>866</v>
      </c>
      <c r="P1439" s="5">
        <v>2500</v>
      </c>
      <c r="Q1439" t="str">
        <f>IF(Table4[[#This Row],[Current Arrears + Debit]]&lt;=5000,"Less_than_5000","Greater_than_5000")</f>
        <v>Less_than_5000</v>
      </c>
      <c r="R1439" t="str">
        <f>IF(Table4[[#This Row],[Full Balance]]=Table4[[#This Row],[Current Arrears + Debit]],"OC","Active")</f>
        <v>Active</v>
      </c>
    </row>
    <row r="1440" spans="1:18" x14ac:dyDescent="0.3">
      <c r="A1440" t="s">
        <v>8259</v>
      </c>
      <c r="B1440" t="s">
        <v>8260</v>
      </c>
      <c r="C1440" t="s">
        <v>8261</v>
      </c>
      <c r="D1440" t="s">
        <v>8262</v>
      </c>
      <c r="E1440" t="s">
        <v>44</v>
      </c>
      <c r="F1440" t="s">
        <v>1737</v>
      </c>
      <c r="G1440" s="5">
        <v>25000</v>
      </c>
      <c r="H1440" s="5">
        <v>1750</v>
      </c>
      <c r="I1440" s="5">
        <v>35000</v>
      </c>
      <c r="J1440">
        <v>-0.03</v>
      </c>
      <c r="K1440">
        <v>-50</v>
      </c>
      <c r="L1440" s="5">
        <v>1750</v>
      </c>
      <c r="M1440" s="5">
        <v>1800</v>
      </c>
      <c r="N1440" s="5">
        <v>33200</v>
      </c>
      <c r="O1440" t="s">
        <v>866</v>
      </c>
      <c r="P1440" s="5">
        <v>1800</v>
      </c>
      <c r="Q1440" t="str">
        <f>IF(Table4[[#This Row],[Current Arrears + Debit]]&lt;=5000,"Less_than_5000","Greater_than_5000")</f>
        <v>Less_than_5000</v>
      </c>
      <c r="R1440" t="str">
        <f>IF(Table4[[#This Row],[Full Balance]]=Table4[[#This Row],[Current Arrears + Debit]],"OC","Active")</f>
        <v>Active</v>
      </c>
    </row>
    <row r="1441" spans="1:18" x14ac:dyDescent="0.3">
      <c r="A1441" t="s">
        <v>8263</v>
      </c>
      <c r="B1441" t="s">
        <v>8260</v>
      </c>
      <c r="C1441" t="s">
        <v>8264</v>
      </c>
      <c r="D1441" t="s">
        <v>8265</v>
      </c>
      <c r="E1441" t="s">
        <v>44</v>
      </c>
      <c r="F1441" t="s">
        <v>1737</v>
      </c>
      <c r="G1441" s="5">
        <v>25000</v>
      </c>
      <c r="H1441" s="5">
        <v>1750</v>
      </c>
      <c r="I1441" s="5">
        <v>35000</v>
      </c>
      <c r="J1441">
        <v>-0.14000000000000001</v>
      </c>
      <c r="K1441">
        <v>-250</v>
      </c>
      <c r="L1441" s="5">
        <v>1750</v>
      </c>
      <c r="M1441" s="5">
        <v>2000</v>
      </c>
      <c r="N1441" s="5">
        <v>33000</v>
      </c>
      <c r="O1441" t="s">
        <v>866</v>
      </c>
      <c r="P1441" s="5">
        <v>2000</v>
      </c>
      <c r="Q1441" t="str">
        <f>IF(Table4[[#This Row],[Current Arrears + Debit]]&lt;=5000,"Less_than_5000","Greater_than_5000")</f>
        <v>Less_than_5000</v>
      </c>
      <c r="R1441" t="str">
        <f>IF(Table4[[#This Row],[Full Balance]]=Table4[[#This Row],[Current Arrears + Debit]],"OC","Active")</f>
        <v>Active</v>
      </c>
    </row>
    <row r="1442" spans="1:18" x14ac:dyDescent="0.3">
      <c r="A1442" t="s">
        <v>8266</v>
      </c>
      <c r="B1442" t="s">
        <v>8260</v>
      </c>
      <c r="C1442" t="s">
        <v>8267</v>
      </c>
      <c r="D1442" t="s">
        <v>8268</v>
      </c>
      <c r="E1442" t="s">
        <v>44</v>
      </c>
      <c r="F1442" t="s">
        <v>1737</v>
      </c>
      <c r="G1442" s="5">
        <v>25000</v>
      </c>
      <c r="H1442" s="5">
        <v>1750</v>
      </c>
      <c r="I1442" s="5">
        <v>35000</v>
      </c>
      <c r="J1442">
        <v>-0.03</v>
      </c>
      <c r="K1442">
        <v>-50</v>
      </c>
      <c r="L1442" s="5">
        <v>1750</v>
      </c>
      <c r="M1442" s="5">
        <v>1800</v>
      </c>
      <c r="N1442" s="5">
        <v>33200</v>
      </c>
      <c r="O1442" t="s">
        <v>866</v>
      </c>
      <c r="P1442" s="5">
        <v>1800</v>
      </c>
      <c r="Q1442" t="str">
        <f>IF(Table4[[#This Row],[Current Arrears + Debit]]&lt;=5000,"Less_than_5000","Greater_than_5000")</f>
        <v>Less_than_5000</v>
      </c>
      <c r="R1442" t="str">
        <f>IF(Table4[[#This Row],[Full Balance]]=Table4[[#This Row],[Current Arrears + Debit]],"OC","Active")</f>
        <v>Active</v>
      </c>
    </row>
    <row r="1443" spans="1:18" x14ac:dyDescent="0.3">
      <c r="A1443" t="s">
        <v>8269</v>
      </c>
      <c r="B1443" t="s">
        <v>3370</v>
      </c>
      <c r="C1443" t="s">
        <v>8270</v>
      </c>
      <c r="D1443" t="s">
        <v>8271</v>
      </c>
      <c r="E1443" t="s">
        <v>24</v>
      </c>
      <c r="F1443" t="s">
        <v>560</v>
      </c>
      <c r="G1443" s="5">
        <v>40000</v>
      </c>
      <c r="H1443" s="5">
        <v>3250</v>
      </c>
      <c r="I1443" s="5">
        <v>52000</v>
      </c>
      <c r="J1443">
        <v>-1</v>
      </c>
      <c r="K1443" s="5">
        <v>-3250</v>
      </c>
      <c r="L1443" s="5">
        <v>6500</v>
      </c>
      <c r="M1443" s="5">
        <v>9750</v>
      </c>
      <c r="N1443" s="5">
        <v>42250</v>
      </c>
      <c r="O1443" t="s">
        <v>866</v>
      </c>
      <c r="P1443" s="5">
        <v>3250</v>
      </c>
      <c r="Q1443" t="str">
        <f>IF(Table4[[#This Row],[Current Arrears + Debit]]&lt;=5000,"Less_than_5000","Greater_than_5000")</f>
        <v>Less_than_5000</v>
      </c>
      <c r="R1443" t="str">
        <f>IF(Table4[[#This Row],[Full Balance]]=Table4[[#This Row],[Current Arrears + Debit]],"OC","Active")</f>
        <v>Active</v>
      </c>
    </row>
    <row r="1444" spans="1:18" x14ac:dyDescent="0.3">
      <c r="A1444" t="s">
        <v>8272</v>
      </c>
      <c r="B1444" t="s">
        <v>3370</v>
      </c>
      <c r="C1444" t="s">
        <v>8273</v>
      </c>
      <c r="D1444" t="s">
        <v>8274</v>
      </c>
      <c r="E1444" t="s">
        <v>24</v>
      </c>
      <c r="F1444" t="s">
        <v>560</v>
      </c>
      <c r="G1444" s="5">
        <v>30000</v>
      </c>
      <c r="H1444" s="5">
        <v>2100</v>
      </c>
      <c r="I1444" s="5">
        <v>42000</v>
      </c>
      <c r="J1444">
        <v>-1</v>
      </c>
      <c r="K1444" s="5">
        <v>-2100</v>
      </c>
      <c r="L1444" s="5">
        <v>4200</v>
      </c>
      <c r="M1444" s="5">
        <v>6300</v>
      </c>
      <c r="N1444" s="5">
        <v>35700</v>
      </c>
      <c r="O1444" t="s">
        <v>866</v>
      </c>
      <c r="P1444" s="5">
        <v>2100</v>
      </c>
      <c r="Q1444" t="str">
        <f>IF(Table4[[#This Row],[Current Arrears + Debit]]&lt;=5000,"Less_than_5000","Greater_than_5000")</f>
        <v>Less_than_5000</v>
      </c>
      <c r="R1444" t="str">
        <f>IF(Table4[[#This Row],[Full Balance]]=Table4[[#This Row],[Current Arrears + Debit]],"OC","Active")</f>
        <v>Active</v>
      </c>
    </row>
    <row r="1445" spans="1:18" x14ac:dyDescent="0.3">
      <c r="A1445" t="s">
        <v>8275</v>
      </c>
      <c r="B1445" t="s">
        <v>3370</v>
      </c>
      <c r="C1445" t="s">
        <v>8276</v>
      </c>
      <c r="D1445" t="s">
        <v>8277</v>
      </c>
      <c r="E1445" t="s">
        <v>24</v>
      </c>
      <c r="F1445" t="s">
        <v>2320</v>
      </c>
      <c r="G1445" s="5">
        <v>25000</v>
      </c>
      <c r="H1445" s="5">
        <v>1750</v>
      </c>
      <c r="I1445" s="5">
        <v>35000</v>
      </c>
      <c r="J1445">
        <v>-1</v>
      </c>
      <c r="K1445" s="5">
        <v>-1750</v>
      </c>
      <c r="L1445" s="5">
        <v>1750</v>
      </c>
      <c r="M1445" s="5">
        <v>3500</v>
      </c>
      <c r="N1445" s="5">
        <v>31500</v>
      </c>
      <c r="O1445" t="s">
        <v>866</v>
      </c>
      <c r="P1445" s="5">
        <v>1750</v>
      </c>
      <c r="Q1445" t="str">
        <f>IF(Table4[[#This Row],[Current Arrears + Debit]]&lt;=5000,"Less_than_5000","Greater_than_5000")</f>
        <v>Less_than_5000</v>
      </c>
      <c r="R1445" t="str">
        <f>IF(Table4[[#This Row],[Full Balance]]=Table4[[#This Row],[Current Arrears + Debit]],"OC","Active")</f>
        <v>Active</v>
      </c>
    </row>
    <row r="1446" spans="1:18" x14ac:dyDescent="0.3">
      <c r="A1446" t="s">
        <v>8278</v>
      </c>
      <c r="B1446" t="s">
        <v>6212</v>
      </c>
      <c r="C1446" t="s">
        <v>8279</v>
      </c>
      <c r="D1446" t="s">
        <v>8280</v>
      </c>
      <c r="E1446" t="s">
        <v>39</v>
      </c>
      <c r="F1446" t="s">
        <v>3859</v>
      </c>
      <c r="G1446" s="5">
        <v>25000</v>
      </c>
      <c r="H1446" s="5">
        <v>1750</v>
      </c>
      <c r="I1446" s="5">
        <v>35000</v>
      </c>
      <c r="J1446">
        <v>-1</v>
      </c>
      <c r="K1446" s="5">
        <v>-1750</v>
      </c>
      <c r="L1446" s="5">
        <v>3500</v>
      </c>
      <c r="M1446" s="5">
        <v>5250</v>
      </c>
      <c r="N1446" s="5">
        <v>29750</v>
      </c>
      <c r="O1446" t="s">
        <v>977</v>
      </c>
      <c r="P1446" s="5">
        <v>1750</v>
      </c>
      <c r="Q1446" t="str">
        <f>IF(Table4[[#This Row],[Current Arrears + Debit]]&lt;=5000,"Less_than_5000","Greater_than_5000")</f>
        <v>Less_than_5000</v>
      </c>
      <c r="R1446" t="str">
        <f>IF(Table4[[#This Row],[Full Balance]]=Table4[[#This Row],[Current Arrears + Debit]],"OC","Active")</f>
        <v>Active</v>
      </c>
    </row>
    <row r="1447" spans="1:18" x14ac:dyDescent="0.3">
      <c r="A1447" t="s">
        <v>8281</v>
      </c>
      <c r="B1447" t="s">
        <v>8282</v>
      </c>
      <c r="C1447" t="s">
        <v>8283</v>
      </c>
      <c r="D1447" t="s">
        <v>8284</v>
      </c>
      <c r="E1447" t="s">
        <v>43</v>
      </c>
      <c r="F1447" t="s">
        <v>2320</v>
      </c>
      <c r="G1447" s="5">
        <v>25000</v>
      </c>
      <c r="H1447" s="5">
        <v>1750</v>
      </c>
      <c r="I1447" s="5">
        <v>35000</v>
      </c>
      <c r="J1447">
        <v>-1.1399999999999999</v>
      </c>
      <c r="K1447" s="5">
        <v>-2000</v>
      </c>
      <c r="L1447" s="5">
        <v>1750</v>
      </c>
      <c r="M1447" s="5">
        <v>3750</v>
      </c>
      <c r="N1447" s="5">
        <v>31250</v>
      </c>
      <c r="O1447" t="s">
        <v>977</v>
      </c>
      <c r="P1447" s="5">
        <v>1750</v>
      </c>
      <c r="Q1447" t="str">
        <f>IF(Table4[[#This Row],[Current Arrears + Debit]]&lt;=5000,"Less_than_5000","Greater_than_5000")</f>
        <v>Less_than_5000</v>
      </c>
      <c r="R1447" t="str">
        <f>IF(Table4[[#This Row],[Full Balance]]=Table4[[#This Row],[Current Arrears + Debit]],"OC","Active")</f>
        <v>Active</v>
      </c>
    </row>
    <row r="1448" spans="1:18" x14ac:dyDescent="0.3">
      <c r="A1448" t="s">
        <v>8285</v>
      </c>
      <c r="B1448" t="s">
        <v>8282</v>
      </c>
      <c r="C1448" t="s">
        <v>8286</v>
      </c>
      <c r="D1448" t="s">
        <v>8287</v>
      </c>
      <c r="E1448" t="s">
        <v>43</v>
      </c>
      <c r="F1448" t="s">
        <v>2320</v>
      </c>
      <c r="G1448" s="5">
        <v>25000</v>
      </c>
      <c r="H1448" s="5">
        <v>1750</v>
      </c>
      <c r="I1448" s="5">
        <v>35000</v>
      </c>
      <c r="J1448">
        <v>-1.1399999999999999</v>
      </c>
      <c r="K1448" s="5">
        <v>-2000</v>
      </c>
      <c r="L1448" s="5">
        <v>1750</v>
      </c>
      <c r="M1448" s="5">
        <v>3750</v>
      </c>
      <c r="N1448" s="5">
        <v>31250</v>
      </c>
      <c r="O1448" t="s">
        <v>977</v>
      </c>
      <c r="P1448" s="5">
        <v>1750</v>
      </c>
      <c r="Q1448" t="str">
        <f>IF(Table4[[#This Row],[Current Arrears + Debit]]&lt;=5000,"Less_than_5000","Greater_than_5000")</f>
        <v>Less_than_5000</v>
      </c>
      <c r="R1448" t="str">
        <f>IF(Table4[[#This Row],[Full Balance]]=Table4[[#This Row],[Current Arrears + Debit]],"OC","Active")</f>
        <v>Active</v>
      </c>
    </row>
    <row r="1449" spans="1:18" x14ac:dyDescent="0.3">
      <c r="A1449" t="s">
        <v>8288</v>
      </c>
      <c r="B1449" t="s">
        <v>8282</v>
      </c>
      <c r="C1449" t="s">
        <v>8289</v>
      </c>
      <c r="D1449" t="s">
        <v>8251</v>
      </c>
      <c r="E1449" t="s">
        <v>43</v>
      </c>
      <c r="F1449" t="s">
        <v>2320</v>
      </c>
      <c r="G1449" s="5">
        <v>25000</v>
      </c>
      <c r="H1449" s="5">
        <v>1750</v>
      </c>
      <c r="I1449" s="5">
        <v>35000</v>
      </c>
      <c r="J1449">
        <v>-1.1399999999999999</v>
      </c>
      <c r="K1449" s="5">
        <v>-2000</v>
      </c>
      <c r="L1449" s="5">
        <v>1750</v>
      </c>
      <c r="M1449" s="5">
        <v>3750</v>
      </c>
      <c r="N1449" s="5">
        <v>31250</v>
      </c>
      <c r="O1449" t="s">
        <v>977</v>
      </c>
      <c r="P1449" s="5">
        <v>1750</v>
      </c>
      <c r="Q1449" t="str">
        <f>IF(Table4[[#This Row],[Current Arrears + Debit]]&lt;=5000,"Less_than_5000","Greater_than_5000")</f>
        <v>Less_than_5000</v>
      </c>
      <c r="R1449" t="str">
        <f>IF(Table4[[#This Row],[Full Balance]]=Table4[[#This Row],[Current Arrears + Debit]],"OC","Active")</f>
        <v>Active</v>
      </c>
    </row>
    <row r="1450" spans="1:18" x14ac:dyDescent="0.3">
      <c r="A1450" t="s">
        <v>8290</v>
      </c>
      <c r="B1450" t="s">
        <v>6713</v>
      </c>
      <c r="C1450" t="s">
        <v>8291</v>
      </c>
      <c r="D1450" t="s">
        <v>8292</v>
      </c>
      <c r="E1450" t="s">
        <v>39</v>
      </c>
      <c r="F1450" t="s">
        <v>777</v>
      </c>
      <c r="G1450" s="5">
        <v>35000</v>
      </c>
      <c r="H1450" s="5">
        <v>2450</v>
      </c>
      <c r="I1450" s="5">
        <v>49000</v>
      </c>
      <c r="J1450">
        <v>-1.04</v>
      </c>
      <c r="K1450" s="5">
        <v>-2550</v>
      </c>
      <c r="L1450" s="5">
        <v>4900</v>
      </c>
      <c r="M1450" s="5">
        <v>7450</v>
      </c>
      <c r="N1450" s="5">
        <v>41550</v>
      </c>
      <c r="O1450" t="s">
        <v>1142</v>
      </c>
      <c r="P1450" s="5">
        <v>2500</v>
      </c>
      <c r="Q1450" t="str">
        <f>IF(Table4[[#This Row],[Current Arrears + Debit]]&lt;=5000,"Less_than_5000","Greater_than_5000")</f>
        <v>Less_than_5000</v>
      </c>
      <c r="R1450" t="str">
        <f>IF(Table4[[#This Row],[Full Balance]]=Table4[[#This Row],[Current Arrears + Debit]],"OC","Active")</f>
        <v>Active</v>
      </c>
    </row>
    <row r="1451" spans="1:18" x14ac:dyDescent="0.3">
      <c r="A1451" t="s">
        <v>8293</v>
      </c>
      <c r="B1451" t="s">
        <v>6767</v>
      </c>
      <c r="C1451" t="s">
        <v>8294</v>
      </c>
      <c r="D1451" t="s">
        <v>8295</v>
      </c>
      <c r="E1451" t="s">
        <v>42</v>
      </c>
      <c r="F1451" t="s">
        <v>839</v>
      </c>
      <c r="G1451" s="5">
        <v>25000</v>
      </c>
      <c r="H1451" s="5">
        <v>2063</v>
      </c>
      <c r="I1451" s="5">
        <v>33000</v>
      </c>
      <c r="J1451">
        <v>-1.04</v>
      </c>
      <c r="K1451" s="5">
        <v>-2137</v>
      </c>
      <c r="L1451" s="5">
        <v>2063</v>
      </c>
      <c r="M1451" s="5">
        <v>4200</v>
      </c>
      <c r="N1451" s="5">
        <v>28800</v>
      </c>
      <c r="O1451" t="s">
        <v>977</v>
      </c>
      <c r="P1451" s="5">
        <v>2100</v>
      </c>
      <c r="Q1451" t="str">
        <f>IF(Table4[[#This Row],[Current Arrears + Debit]]&lt;=5000,"Less_than_5000","Greater_than_5000")</f>
        <v>Less_than_5000</v>
      </c>
      <c r="R1451" t="str">
        <f>IF(Table4[[#This Row],[Full Balance]]=Table4[[#This Row],[Current Arrears + Debit]],"OC","Active")</f>
        <v>Active</v>
      </c>
    </row>
    <row r="1452" spans="1:18" x14ac:dyDescent="0.3">
      <c r="A1452" t="s">
        <v>8296</v>
      </c>
      <c r="B1452" t="s">
        <v>6767</v>
      </c>
      <c r="C1452" t="s">
        <v>8297</v>
      </c>
      <c r="D1452" t="s">
        <v>8298</v>
      </c>
      <c r="E1452" t="s">
        <v>42</v>
      </c>
      <c r="F1452" t="s">
        <v>839</v>
      </c>
      <c r="G1452" s="5">
        <v>25000</v>
      </c>
      <c r="H1452" s="5">
        <v>2063</v>
      </c>
      <c r="I1452" s="5">
        <v>33000</v>
      </c>
      <c r="J1452">
        <v>-1.04</v>
      </c>
      <c r="K1452" s="5">
        <v>-2137</v>
      </c>
      <c r="L1452" s="5">
        <v>2063</v>
      </c>
      <c r="M1452" s="5">
        <v>4200</v>
      </c>
      <c r="N1452" s="5">
        <v>28800</v>
      </c>
      <c r="O1452" t="s">
        <v>977</v>
      </c>
      <c r="P1452" s="5">
        <v>2100</v>
      </c>
      <c r="Q1452" t="str">
        <f>IF(Table4[[#This Row],[Current Arrears + Debit]]&lt;=5000,"Less_than_5000","Greater_than_5000")</f>
        <v>Less_than_5000</v>
      </c>
      <c r="R1452" t="str">
        <f>IF(Table4[[#This Row],[Full Balance]]=Table4[[#This Row],[Current Arrears + Debit]],"OC","Active")</f>
        <v>Active</v>
      </c>
    </row>
    <row r="1453" spans="1:18" x14ac:dyDescent="0.3">
      <c r="A1453" t="s">
        <v>8299</v>
      </c>
      <c r="B1453" t="s">
        <v>6767</v>
      </c>
      <c r="C1453" t="s">
        <v>8300</v>
      </c>
      <c r="D1453" t="s">
        <v>8301</v>
      </c>
      <c r="E1453" t="s">
        <v>42</v>
      </c>
      <c r="F1453" t="s">
        <v>839</v>
      </c>
      <c r="G1453" s="5">
        <v>25000</v>
      </c>
      <c r="H1453" s="5">
        <v>2063</v>
      </c>
      <c r="I1453" s="5">
        <v>33000</v>
      </c>
      <c r="J1453">
        <v>-1.04</v>
      </c>
      <c r="K1453" s="5">
        <v>-2137</v>
      </c>
      <c r="L1453" s="5">
        <v>2063</v>
      </c>
      <c r="M1453" s="5">
        <v>4200</v>
      </c>
      <c r="N1453" s="5">
        <v>28800</v>
      </c>
      <c r="O1453" t="s">
        <v>977</v>
      </c>
      <c r="P1453" s="5">
        <v>2100</v>
      </c>
      <c r="Q1453" t="str">
        <f>IF(Table4[[#This Row],[Current Arrears + Debit]]&lt;=5000,"Less_than_5000","Greater_than_5000")</f>
        <v>Less_than_5000</v>
      </c>
      <c r="R1453" t="str">
        <f>IF(Table4[[#This Row],[Full Balance]]=Table4[[#This Row],[Current Arrears + Debit]],"OC","Active")</f>
        <v>Active</v>
      </c>
    </row>
    <row r="1454" spans="1:18" x14ac:dyDescent="0.3">
      <c r="A1454" t="s">
        <v>8302</v>
      </c>
      <c r="B1454" t="s">
        <v>8032</v>
      </c>
      <c r="C1454" t="s">
        <v>8303</v>
      </c>
      <c r="D1454" t="s">
        <v>8304</v>
      </c>
      <c r="E1454" t="s">
        <v>5</v>
      </c>
      <c r="F1454" t="s">
        <v>839</v>
      </c>
      <c r="G1454" s="5">
        <v>25000</v>
      </c>
      <c r="H1454" s="5">
        <v>1750</v>
      </c>
      <c r="I1454" s="5">
        <v>35000</v>
      </c>
      <c r="J1454">
        <v>0</v>
      </c>
      <c r="K1454">
        <v>0</v>
      </c>
      <c r="L1454" s="5">
        <v>1750</v>
      </c>
      <c r="M1454" s="5">
        <v>1750</v>
      </c>
      <c r="N1454" s="5">
        <v>33250</v>
      </c>
      <c r="O1454" t="s">
        <v>1142</v>
      </c>
      <c r="P1454" s="5">
        <v>1750</v>
      </c>
      <c r="Q1454" t="str">
        <f>IF(Table4[[#This Row],[Current Arrears + Debit]]&lt;=5000,"Less_than_5000","Greater_than_5000")</f>
        <v>Less_than_5000</v>
      </c>
      <c r="R1454" t="str">
        <f>IF(Table4[[#This Row],[Full Balance]]=Table4[[#This Row],[Current Arrears + Debit]],"OC","Active")</f>
        <v>Active</v>
      </c>
    </row>
    <row r="1455" spans="1:18" x14ac:dyDescent="0.3">
      <c r="A1455" t="s">
        <v>8305</v>
      </c>
      <c r="B1455" t="s">
        <v>1662</v>
      </c>
      <c r="C1455" t="s">
        <v>8306</v>
      </c>
      <c r="D1455" t="s">
        <v>8307</v>
      </c>
      <c r="E1455" t="s">
        <v>5</v>
      </c>
      <c r="F1455" t="s">
        <v>839</v>
      </c>
      <c r="G1455" s="5">
        <v>40000</v>
      </c>
      <c r="H1455" s="5">
        <v>2800</v>
      </c>
      <c r="I1455" s="5">
        <v>56000</v>
      </c>
      <c r="J1455">
        <v>0</v>
      </c>
      <c r="K1455">
        <v>0</v>
      </c>
      <c r="L1455" s="5">
        <v>2800</v>
      </c>
      <c r="M1455" s="5">
        <v>2800</v>
      </c>
      <c r="N1455" s="5">
        <v>53200</v>
      </c>
      <c r="O1455" t="s">
        <v>1142</v>
      </c>
      <c r="P1455" s="5">
        <v>2800</v>
      </c>
      <c r="Q1455" t="str">
        <f>IF(Table4[[#This Row],[Current Arrears + Debit]]&lt;=5000,"Less_than_5000","Greater_than_5000")</f>
        <v>Less_than_5000</v>
      </c>
      <c r="R1455" t="str">
        <f>IF(Table4[[#This Row],[Full Balance]]=Table4[[#This Row],[Current Arrears + Debit]],"OC","Active")</f>
        <v>Active</v>
      </c>
    </row>
    <row r="1456" spans="1:18" x14ac:dyDescent="0.3">
      <c r="A1456" t="s">
        <v>8308</v>
      </c>
      <c r="B1456" t="s">
        <v>1662</v>
      </c>
      <c r="C1456" t="s">
        <v>8309</v>
      </c>
      <c r="D1456" t="s">
        <v>8310</v>
      </c>
      <c r="E1456" t="s">
        <v>5</v>
      </c>
      <c r="F1456" t="s">
        <v>839</v>
      </c>
      <c r="G1456" s="5">
        <v>40000</v>
      </c>
      <c r="H1456" s="5">
        <v>2467</v>
      </c>
      <c r="I1456" s="5">
        <v>59200</v>
      </c>
      <c r="J1456">
        <v>-0.01</v>
      </c>
      <c r="K1456">
        <v>-33</v>
      </c>
      <c r="L1456" s="5">
        <v>2467</v>
      </c>
      <c r="M1456" s="5">
        <v>2500</v>
      </c>
      <c r="N1456" s="5">
        <v>56700</v>
      </c>
      <c r="O1456" t="s">
        <v>1142</v>
      </c>
      <c r="P1456" s="5">
        <v>2500</v>
      </c>
      <c r="Q1456" t="str">
        <f>IF(Table4[[#This Row],[Current Arrears + Debit]]&lt;=5000,"Less_than_5000","Greater_than_5000")</f>
        <v>Less_than_5000</v>
      </c>
      <c r="R1456" t="str">
        <f>IF(Table4[[#This Row],[Full Balance]]=Table4[[#This Row],[Current Arrears + Debit]],"OC","Active")</f>
        <v>Active</v>
      </c>
    </row>
    <row r="1457" spans="1:18" x14ac:dyDescent="0.3">
      <c r="A1457" t="s">
        <v>8311</v>
      </c>
      <c r="B1457" t="s">
        <v>8256</v>
      </c>
      <c r="C1457" t="s">
        <v>8312</v>
      </c>
      <c r="D1457" t="s">
        <v>8313</v>
      </c>
      <c r="E1457" t="s">
        <v>24</v>
      </c>
      <c r="F1457" t="s">
        <v>2320</v>
      </c>
      <c r="G1457" s="5">
        <v>35000</v>
      </c>
      <c r="H1457" s="5">
        <v>2450</v>
      </c>
      <c r="I1457" s="5">
        <v>49000</v>
      </c>
      <c r="J1457">
        <v>-1.02</v>
      </c>
      <c r="K1457" s="5">
        <v>-2500</v>
      </c>
      <c r="L1457" s="5">
        <v>2450</v>
      </c>
      <c r="M1457" s="5">
        <v>4950</v>
      </c>
      <c r="N1457" s="5">
        <v>44050</v>
      </c>
      <c r="O1457" t="s">
        <v>866</v>
      </c>
      <c r="P1457" s="5">
        <v>2500</v>
      </c>
      <c r="Q1457" t="str">
        <f>IF(Table4[[#This Row],[Current Arrears + Debit]]&lt;=5000,"Less_than_5000","Greater_than_5000")</f>
        <v>Less_than_5000</v>
      </c>
      <c r="R1457" t="str">
        <f>IF(Table4[[#This Row],[Full Balance]]=Table4[[#This Row],[Current Arrears + Debit]],"OC","Active")</f>
        <v>Active</v>
      </c>
    </row>
    <row r="1458" spans="1:18" x14ac:dyDescent="0.3">
      <c r="A1458" t="s">
        <v>8314</v>
      </c>
      <c r="B1458" t="s">
        <v>8256</v>
      </c>
      <c r="C1458" t="s">
        <v>8315</v>
      </c>
      <c r="D1458" t="s">
        <v>8316</v>
      </c>
      <c r="E1458" t="s">
        <v>24</v>
      </c>
      <c r="F1458" t="s">
        <v>2320</v>
      </c>
      <c r="G1458" s="5">
        <v>35000</v>
      </c>
      <c r="H1458" s="5">
        <v>2450</v>
      </c>
      <c r="I1458" s="5">
        <v>49000</v>
      </c>
      <c r="J1458">
        <v>-1.02</v>
      </c>
      <c r="K1458" s="5">
        <v>-2500</v>
      </c>
      <c r="L1458" s="5">
        <v>2450</v>
      </c>
      <c r="M1458" s="5">
        <v>4950</v>
      </c>
      <c r="N1458" s="5">
        <v>44050</v>
      </c>
      <c r="O1458" t="s">
        <v>866</v>
      </c>
      <c r="P1458" s="5">
        <v>2500</v>
      </c>
      <c r="Q1458" t="str">
        <f>IF(Table4[[#This Row],[Current Arrears + Debit]]&lt;=5000,"Less_than_5000","Greater_than_5000")</f>
        <v>Less_than_5000</v>
      </c>
      <c r="R1458" t="str">
        <f>IF(Table4[[#This Row],[Full Balance]]=Table4[[#This Row],[Current Arrears + Debit]],"OC","Active")</f>
        <v>Active</v>
      </c>
    </row>
    <row r="1459" spans="1:18" x14ac:dyDescent="0.3">
      <c r="A1459" t="s">
        <v>8317</v>
      </c>
      <c r="B1459" t="s">
        <v>8318</v>
      </c>
      <c r="C1459" t="s">
        <v>8319</v>
      </c>
      <c r="D1459" t="s">
        <v>8320</v>
      </c>
      <c r="E1459" t="s">
        <v>24</v>
      </c>
      <c r="F1459" t="s">
        <v>2320</v>
      </c>
      <c r="G1459" s="5">
        <v>35000</v>
      </c>
      <c r="H1459" s="5">
        <v>2450</v>
      </c>
      <c r="I1459" s="5">
        <v>49000</v>
      </c>
      <c r="J1459">
        <v>-1</v>
      </c>
      <c r="K1459" s="5">
        <v>-2450</v>
      </c>
      <c r="L1459" s="5">
        <v>2450</v>
      </c>
      <c r="M1459" s="5">
        <v>4900</v>
      </c>
      <c r="N1459" s="5">
        <v>44100</v>
      </c>
      <c r="O1459" t="s">
        <v>866</v>
      </c>
      <c r="P1459" s="5">
        <v>2450</v>
      </c>
      <c r="Q1459" t="str">
        <f>IF(Table4[[#This Row],[Current Arrears + Debit]]&lt;=5000,"Less_than_5000","Greater_than_5000")</f>
        <v>Less_than_5000</v>
      </c>
      <c r="R1459" t="str">
        <f>IF(Table4[[#This Row],[Full Balance]]=Table4[[#This Row],[Current Arrears + Debit]],"OC","Active")</f>
        <v>Active</v>
      </c>
    </row>
    <row r="1460" spans="1:18" x14ac:dyDescent="0.3">
      <c r="A1460" t="s">
        <v>8321</v>
      </c>
      <c r="B1460" t="s">
        <v>8318</v>
      </c>
      <c r="C1460" t="s">
        <v>8322</v>
      </c>
      <c r="D1460" t="s">
        <v>8323</v>
      </c>
      <c r="E1460" t="s">
        <v>24</v>
      </c>
      <c r="F1460" t="s">
        <v>2320</v>
      </c>
      <c r="G1460" s="5">
        <v>35000</v>
      </c>
      <c r="H1460" s="5">
        <v>2450</v>
      </c>
      <c r="I1460" s="5">
        <v>49000</v>
      </c>
      <c r="J1460">
        <v>-1</v>
      </c>
      <c r="K1460" s="5">
        <v>-2450</v>
      </c>
      <c r="L1460" s="5">
        <v>2450</v>
      </c>
      <c r="M1460" s="5">
        <v>4900</v>
      </c>
      <c r="N1460" s="5">
        <v>44100</v>
      </c>
      <c r="O1460" t="s">
        <v>866</v>
      </c>
      <c r="P1460" s="5">
        <v>2450</v>
      </c>
      <c r="Q1460" t="str">
        <f>IF(Table4[[#This Row],[Current Arrears + Debit]]&lt;=5000,"Less_than_5000","Greater_than_5000")</f>
        <v>Less_than_5000</v>
      </c>
      <c r="R1460" t="str">
        <f>IF(Table4[[#This Row],[Full Balance]]=Table4[[#This Row],[Current Arrears + Debit]],"OC","Active")</f>
        <v>Active</v>
      </c>
    </row>
    <row r="1461" spans="1:18" x14ac:dyDescent="0.3">
      <c r="A1461" t="s">
        <v>8324</v>
      </c>
      <c r="B1461" t="s">
        <v>8318</v>
      </c>
      <c r="C1461" t="s">
        <v>8325</v>
      </c>
      <c r="D1461" t="s">
        <v>8326</v>
      </c>
      <c r="E1461" t="s">
        <v>24</v>
      </c>
      <c r="F1461" t="s">
        <v>2320</v>
      </c>
      <c r="G1461" s="5">
        <v>35000</v>
      </c>
      <c r="H1461" s="5">
        <v>2450</v>
      </c>
      <c r="I1461" s="5">
        <v>49000</v>
      </c>
      <c r="J1461">
        <v>-1</v>
      </c>
      <c r="K1461" s="5">
        <v>-2450</v>
      </c>
      <c r="L1461" s="5">
        <v>2450</v>
      </c>
      <c r="M1461" s="5">
        <v>4900</v>
      </c>
      <c r="N1461" s="5">
        <v>44100</v>
      </c>
      <c r="O1461" t="s">
        <v>866</v>
      </c>
      <c r="P1461" s="5">
        <v>2450</v>
      </c>
      <c r="Q1461" t="str">
        <f>IF(Table4[[#This Row],[Current Arrears + Debit]]&lt;=5000,"Less_than_5000","Greater_than_5000")</f>
        <v>Less_than_5000</v>
      </c>
      <c r="R1461" t="str">
        <f>IF(Table4[[#This Row],[Full Balance]]=Table4[[#This Row],[Current Arrears + Debit]],"OC","Active")</f>
        <v>Active</v>
      </c>
    </row>
    <row r="1462" spans="1:18" x14ac:dyDescent="0.3">
      <c r="A1462" t="s">
        <v>8327</v>
      </c>
      <c r="B1462" t="s">
        <v>8256</v>
      </c>
      <c r="C1462" t="s">
        <v>8328</v>
      </c>
      <c r="D1462" t="s">
        <v>8329</v>
      </c>
      <c r="E1462" t="s">
        <v>24</v>
      </c>
      <c r="F1462" t="s">
        <v>839</v>
      </c>
      <c r="G1462" s="5">
        <v>25000</v>
      </c>
      <c r="H1462" s="5">
        <v>1750</v>
      </c>
      <c r="I1462" s="5">
        <v>35000</v>
      </c>
      <c r="J1462">
        <v>-1</v>
      </c>
      <c r="K1462" s="5">
        <v>-1750</v>
      </c>
      <c r="L1462" s="5">
        <v>1750</v>
      </c>
      <c r="M1462" s="5">
        <v>3500</v>
      </c>
      <c r="N1462" s="5">
        <v>31500</v>
      </c>
      <c r="O1462" t="s">
        <v>866</v>
      </c>
      <c r="P1462" s="5">
        <v>1750</v>
      </c>
      <c r="Q1462" t="str">
        <f>IF(Table4[[#This Row],[Current Arrears + Debit]]&lt;=5000,"Less_than_5000","Greater_than_5000")</f>
        <v>Less_than_5000</v>
      </c>
      <c r="R1462" t="str">
        <f>IF(Table4[[#This Row],[Full Balance]]=Table4[[#This Row],[Current Arrears + Debit]],"OC","Active")</f>
        <v>Active</v>
      </c>
    </row>
    <row r="1463" spans="1:18" x14ac:dyDescent="0.3">
      <c r="A1463" t="s">
        <v>8330</v>
      </c>
      <c r="B1463" t="s">
        <v>7955</v>
      </c>
      <c r="C1463" t="s">
        <v>8331</v>
      </c>
      <c r="D1463" t="s">
        <v>8332</v>
      </c>
      <c r="E1463" t="s">
        <v>42</v>
      </c>
      <c r="F1463" t="s">
        <v>839</v>
      </c>
      <c r="G1463" s="5">
        <v>25000</v>
      </c>
      <c r="H1463" s="5">
        <v>1750</v>
      </c>
      <c r="I1463" s="5">
        <v>35000</v>
      </c>
      <c r="J1463">
        <v>-1</v>
      </c>
      <c r="K1463" s="5">
        <v>-1750</v>
      </c>
      <c r="L1463" s="5">
        <v>1750</v>
      </c>
      <c r="M1463" s="5">
        <v>3500</v>
      </c>
      <c r="N1463" s="5">
        <v>31500</v>
      </c>
      <c r="O1463" t="s">
        <v>977</v>
      </c>
      <c r="P1463" s="5">
        <v>1750</v>
      </c>
      <c r="Q1463" t="str">
        <f>IF(Table4[[#This Row],[Current Arrears + Debit]]&lt;=5000,"Less_than_5000","Greater_than_5000")</f>
        <v>Less_than_5000</v>
      </c>
      <c r="R1463" t="str">
        <f>IF(Table4[[#This Row],[Full Balance]]=Table4[[#This Row],[Current Arrears + Debit]],"OC","Active")</f>
        <v>Active</v>
      </c>
    </row>
    <row r="1464" spans="1:18" x14ac:dyDescent="0.3">
      <c r="A1464" t="s">
        <v>8333</v>
      </c>
      <c r="B1464" t="s">
        <v>6075</v>
      </c>
      <c r="C1464" t="s">
        <v>8334</v>
      </c>
      <c r="D1464" t="s">
        <v>8335</v>
      </c>
      <c r="E1464" t="s">
        <v>29</v>
      </c>
      <c r="F1464" t="s">
        <v>1142</v>
      </c>
      <c r="G1464" s="5">
        <v>25000</v>
      </c>
      <c r="H1464" s="5">
        <v>1750</v>
      </c>
      <c r="I1464" s="5">
        <v>35000</v>
      </c>
      <c r="J1464">
        <v>0</v>
      </c>
      <c r="K1464">
        <v>0</v>
      </c>
      <c r="L1464">
        <v>0</v>
      </c>
      <c r="M1464">
        <v>0</v>
      </c>
      <c r="N1464" s="5">
        <v>35000</v>
      </c>
      <c r="O1464" t="s">
        <v>1142</v>
      </c>
      <c r="P1464">
        <v>500</v>
      </c>
      <c r="Q1464" t="str">
        <f>IF(Table4[[#This Row],[Current Arrears + Debit]]&lt;=5000,"Less_than_5000","Greater_than_5000")</f>
        <v>Less_than_5000</v>
      </c>
      <c r="R1464" t="str">
        <f>IF(Table4[[#This Row],[Full Balance]]=Table4[[#This Row],[Current Arrears + Debit]],"OC","Active")</f>
        <v>Active</v>
      </c>
    </row>
    <row r="1465" spans="1:18" x14ac:dyDescent="0.3">
      <c r="A1465" t="s">
        <v>8336</v>
      </c>
      <c r="B1465" t="s">
        <v>1623</v>
      </c>
      <c r="C1465" t="s">
        <v>8337</v>
      </c>
      <c r="D1465" t="s">
        <v>8338</v>
      </c>
      <c r="E1465" t="s">
        <v>42</v>
      </c>
      <c r="F1465" t="s">
        <v>839</v>
      </c>
      <c r="G1465" s="5">
        <v>25000</v>
      </c>
      <c r="H1465" s="5">
        <v>1750</v>
      </c>
      <c r="I1465" s="5">
        <v>35000</v>
      </c>
      <c r="J1465">
        <v>-1</v>
      </c>
      <c r="K1465" s="5">
        <v>-1750</v>
      </c>
      <c r="L1465" s="5">
        <v>1750</v>
      </c>
      <c r="M1465" s="5">
        <v>3500</v>
      </c>
      <c r="N1465" s="5">
        <v>31500</v>
      </c>
      <c r="O1465" t="s">
        <v>866</v>
      </c>
      <c r="P1465" s="5">
        <v>1750</v>
      </c>
      <c r="Q1465" t="str">
        <f>IF(Table4[[#This Row],[Current Arrears + Debit]]&lt;=5000,"Less_than_5000","Greater_than_5000")</f>
        <v>Less_than_5000</v>
      </c>
      <c r="R1465" t="str">
        <f>IF(Table4[[#This Row],[Full Balance]]=Table4[[#This Row],[Current Arrears + Debit]],"OC","Active")</f>
        <v>Active</v>
      </c>
    </row>
    <row r="1466" spans="1:18" x14ac:dyDescent="0.3">
      <c r="A1466" t="s">
        <v>8339</v>
      </c>
      <c r="B1466" t="s">
        <v>1623</v>
      </c>
      <c r="C1466" t="s">
        <v>8340</v>
      </c>
      <c r="D1466" t="s">
        <v>8341</v>
      </c>
      <c r="E1466" t="s">
        <v>42</v>
      </c>
      <c r="F1466" t="s">
        <v>839</v>
      </c>
      <c r="G1466" s="5">
        <v>25000</v>
      </c>
      <c r="H1466" s="5">
        <v>1750</v>
      </c>
      <c r="I1466" s="5">
        <v>35000</v>
      </c>
      <c r="J1466">
        <v>-1</v>
      </c>
      <c r="K1466" s="5">
        <v>-1750</v>
      </c>
      <c r="L1466" s="5">
        <v>1750</v>
      </c>
      <c r="M1466" s="5">
        <v>3500</v>
      </c>
      <c r="N1466" s="5">
        <v>31500</v>
      </c>
      <c r="O1466" t="s">
        <v>866</v>
      </c>
      <c r="P1466" s="5">
        <v>1750</v>
      </c>
      <c r="Q1466" t="str">
        <f>IF(Table4[[#This Row],[Current Arrears + Debit]]&lt;=5000,"Less_than_5000","Greater_than_5000")</f>
        <v>Less_than_5000</v>
      </c>
      <c r="R1466" t="str">
        <f>IF(Table4[[#This Row],[Full Balance]]=Table4[[#This Row],[Current Arrears + Debit]],"OC","Active")</f>
        <v>Active</v>
      </c>
    </row>
    <row r="1467" spans="1:18" x14ac:dyDescent="0.3">
      <c r="A1467" t="s">
        <v>8342</v>
      </c>
      <c r="B1467" t="s">
        <v>1623</v>
      </c>
      <c r="C1467" t="s">
        <v>8343</v>
      </c>
      <c r="D1467" t="s">
        <v>8344</v>
      </c>
      <c r="E1467" t="s">
        <v>42</v>
      </c>
      <c r="F1467" t="s">
        <v>839</v>
      </c>
      <c r="G1467" s="5">
        <v>25000</v>
      </c>
      <c r="H1467" s="5">
        <v>1750</v>
      </c>
      <c r="I1467" s="5">
        <v>35000</v>
      </c>
      <c r="J1467">
        <v>-1</v>
      </c>
      <c r="K1467" s="5">
        <v>-1750</v>
      </c>
      <c r="L1467" s="5">
        <v>1750</v>
      </c>
      <c r="M1467" s="5">
        <v>3500</v>
      </c>
      <c r="N1467" s="5">
        <v>31500</v>
      </c>
      <c r="O1467" t="s">
        <v>866</v>
      </c>
      <c r="P1467" s="5">
        <v>1750</v>
      </c>
      <c r="Q1467" t="str">
        <f>IF(Table4[[#This Row],[Current Arrears + Debit]]&lt;=5000,"Less_than_5000","Greater_than_5000")</f>
        <v>Less_than_5000</v>
      </c>
      <c r="R1467" t="str">
        <f>IF(Table4[[#This Row],[Full Balance]]=Table4[[#This Row],[Current Arrears + Debit]],"OC","Active")</f>
        <v>Active</v>
      </c>
    </row>
    <row r="1468" spans="1:18" x14ac:dyDescent="0.3">
      <c r="A1468" t="s">
        <v>8345</v>
      </c>
      <c r="B1468" t="s">
        <v>7178</v>
      </c>
      <c r="C1468" t="s">
        <v>8346</v>
      </c>
      <c r="D1468" t="s">
        <v>8347</v>
      </c>
      <c r="E1468" t="s">
        <v>26</v>
      </c>
      <c r="F1468" t="s">
        <v>1737</v>
      </c>
      <c r="G1468" s="5">
        <v>35000</v>
      </c>
      <c r="H1468" s="5">
        <v>2450</v>
      </c>
      <c r="I1468" s="5">
        <v>49000</v>
      </c>
      <c r="J1468">
        <v>-1.02</v>
      </c>
      <c r="K1468" s="5">
        <v>-2500</v>
      </c>
      <c r="L1468" s="5">
        <v>2450</v>
      </c>
      <c r="M1468" s="5">
        <v>4950</v>
      </c>
      <c r="N1468" s="5">
        <v>44050</v>
      </c>
      <c r="O1468" t="s">
        <v>866</v>
      </c>
      <c r="P1468" s="5">
        <v>2500</v>
      </c>
      <c r="Q1468" t="str">
        <f>IF(Table4[[#This Row],[Current Arrears + Debit]]&lt;=5000,"Less_than_5000","Greater_than_5000")</f>
        <v>Less_than_5000</v>
      </c>
      <c r="R1468" t="str">
        <f>IF(Table4[[#This Row],[Full Balance]]=Table4[[#This Row],[Current Arrears + Debit]],"OC","Active")</f>
        <v>Active</v>
      </c>
    </row>
    <row r="1469" spans="1:18" x14ac:dyDescent="0.3">
      <c r="A1469" t="s">
        <v>8348</v>
      </c>
      <c r="B1469" t="s">
        <v>6670</v>
      </c>
      <c r="C1469" t="s">
        <v>8349</v>
      </c>
      <c r="D1469" t="s">
        <v>8350</v>
      </c>
      <c r="E1469" t="s">
        <v>26</v>
      </c>
      <c r="F1469" t="s">
        <v>1737</v>
      </c>
      <c r="G1469" s="5">
        <v>30000</v>
      </c>
      <c r="H1469" s="5">
        <v>2100</v>
      </c>
      <c r="I1469" s="5">
        <v>42000</v>
      </c>
      <c r="J1469">
        <v>0</v>
      </c>
      <c r="K1469">
        <v>0</v>
      </c>
      <c r="L1469" s="5">
        <v>2100</v>
      </c>
      <c r="M1469" s="5">
        <v>2100</v>
      </c>
      <c r="N1469" s="5">
        <v>39900</v>
      </c>
      <c r="O1469" t="s">
        <v>1737</v>
      </c>
      <c r="P1469" s="5">
        <v>2100</v>
      </c>
      <c r="Q1469" t="str">
        <f>IF(Table4[[#This Row],[Current Arrears + Debit]]&lt;=5000,"Less_than_5000","Greater_than_5000")</f>
        <v>Less_than_5000</v>
      </c>
      <c r="R1469" t="str">
        <f>IF(Table4[[#This Row],[Full Balance]]=Table4[[#This Row],[Current Arrears + Debit]],"OC","Active")</f>
        <v>Active</v>
      </c>
    </row>
    <row r="1470" spans="1:18" x14ac:dyDescent="0.3">
      <c r="A1470" t="s">
        <v>8351</v>
      </c>
      <c r="B1470" t="s">
        <v>6670</v>
      </c>
      <c r="C1470" t="s">
        <v>8352</v>
      </c>
      <c r="D1470" t="s">
        <v>8353</v>
      </c>
      <c r="E1470" t="s">
        <v>26</v>
      </c>
      <c r="F1470" t="s">
        <v>1737</v>
      </c>
      <c r="G1470" s="5">
        <v>30000</v>
      </c>
      <c r="H1470" s="5">
        <v>2100</v>
      </c>
      <c r="I1470" s="5">
        <v>42000</v>
      </c>
      <c r="J1470">
        <v>0</v>
      </c>
      <c r="K1470">
        <v>0</v>
      </c>
      <c r="L1470" s="5">
        <v>2100</v>
      </c>
      <c r="M1470" s="5">
        <v>2100</v>
      </c>
      <c r="N1470" s="5">
        <v>39900</v>
      </c>
      <c r="O1470" t="s">
        <v>1737</v>
      </c>
      <c r="P1470" s="5">
        <v>2100</v>
      </c>
      <c r="Q1470" t="str">
        <f>IF(Table4[[#This Row],[Current Arrears + Debit]]&lt;=5000,"Less_than_5000","Greater_than_5000")</f>
        <v>Less_than_5000</v>
      </c>
      <c r="R1470" t="str">
        <f>IF(Table4[[#This Row],[Full Balance]]=Table4[[#This Row],[Current Arrears + Debit]],"OC","Active")</f>
        <v>Active</v>
      </c>
    </row>
    <row r="1471" spans="1:18" x14ac:dyDescent="0.3">
      <c r="A1471" t="s">
        <v>8354</v>
      </c>
      <c r="B1471" t="s">
        <v>6512</v>
      </c>
      <c r="C1471" t="s">
        <v>8355</v>
      </c>
      <c r="D1471" t="s">
        <v>8356</v>
      </c>
      <c r="E1471" t="s">
        <v>26</v>
      </c>
      <c r="F1471" t="s">
        <v>1737</v>
      </c>
      <c r="G1471" s="5">
        <v>25000</v>
      </c>
      <c r="H1471" s="5">
        <v>1750</v>
      </c>
      <c r="I1471" s="5">
        <v>35000</v>
      </c>
      <c r="J1471">
        <v>-1</v>
      </c>
      <c r="K1471" s="5">
        <v>-1750</v>
      </c>
      <c r="L1471" s="5">
        <v>1750</v>
      </c>
      <c r="M1471" s="5">
        <v>3500</v>
      </c>
      <c r="N1471" s="5">
        <v>31500</v>
      </c>
      <c r="O1471" t="s">
        <v>977</v>
      </c>
      <c r="P1471" s="5">
        <v>1750</v>
      </c>
      <c r="Q1471" t="str">
        <f>IF(Table4[[#This Row],[Current Arrears + Debit]]&lt;=5000,"Less_than_5000","Greater_than_5000")</f>
        <v>Less_than_5000</v>
      </c>
      <c r="R1471" t="str">
        <f>IF(Table4[[#This Row],[Full Balance]]=Table4[[#This Row],[Current Arrears + Debit]],"OC","Active")</f>
        <v>Active</v>
      </c>
    </row>
    <row r="1472" spans="1:18" x14ac:dyDescent="0.3">
      <c r="A1472" t="s">
        <v>8357</v>
      </c>
      <c r="B1472" t="s">
        <v>4740</v>
      </c>
      <c r="C1472" t="s">
        <v>8358</v>
      </c>
      <c r="D1472" t="s">
        <v>8359</v>
      </c>
      <c r="E1472" t="s">
        <v>26</v>
      </c>
      <c r="F1472" t="s">
        <v>1737</v>
      </c>
      <c r="G1472" s="5">
        <v>30000</v>
      </c>
      <c r="H1472" s="5">
        <v>2100</v>
      </c>
      <c r="I1472" s="5">
        <v>42000</v>
      </c>
      <c r="J1472">
        <v>0</v>
      </c>
      <c r="K1472">
        <v>0</v>
      </c>
      <c r="L1472" s="5">
        <v>2100</v>
      </c>
      <c r="M1472" s="5">
        <v>2100</v>
      </c>
      <c r="N1472" s="5">
        <v>39900</v>
      </c>
      <c r="O1472" t="s">
        <v>1737</v>
      </c>
      <c r="P1472" s="5">
        <v>2100</v>
      </c>
      <c r="Q1472" t="str">
        <f>IF(Table4[[#This Row],[Current Arrears + Debit]]&lt;=5000,"Less_than_5000","Greater_than_5000")</f>
        <v>Less_than_5000</v>
      </c>
      <c r="R1472" t="str">
        <f>IF(Table4[[#This Row],[Full Balance]]=Table4[[#This Row],[Current Arrears + Debit]],"OC","Active")</f>
        <v>Active</v>
      </c>
    </row>
    <row r="1473" spans="1:18" x14ac:dyDescent="0.3">
      <c r="A1473" t="s">
        <v>8360</v>
      </c>
      <c r="B1473" t="s">
        <v>4740</v>
      </c>
      <c r="C1473" t="s">
        <v>8361</v>
      </c>
      <c r="D1473" t="s">
        <v>8284</v>
      </c>
      <c r="E1473" t="s">
        <v>26</v>
      </c>
      <c r="F1473" t="s">
        <v>1737</v>
      </c>
      <c r="G1473" s="5">
        <v>30000</v>
      </c>
      <c r="H1473" s="5">
        <v>2100</v>
      </c>
      <c r="I1473" s="5">
        <v>42000</v>
      </c>
      <c r="J1473">
        <v>1</v>
      </c>
      <c r="K1473" s="5">
        <v>2100</v>
      </c>
      <c r="L1473" s="5">
        <v>2100</v>
      </c>
      <c r="M1473">
        <v>0</v>
      </c>
      <c r="N1473" s="5">
        <v>42000</v>
      </c>
      <c r="O1473" t="s">
        <v>1737</v>
      </c>
      <c r="P1473">
        <v>600</v>
      </c>
      <c r="Q1473" t="str">
        <f>IF(Table4[[#This Row],[Current Arrears + Debit]]&lt;=5000,"Less_than_5000","Greater_than_5000")</f>
        <v>Less_than_5000</v>
      </c>
      <c r="R1473" t="str">
        <f>IF(Table4[[#This Row],[Full Balance]]=Table4[[#This Row],[Current Arrears + Debit]],"OC","Active")</f>
        <v>Active</v>
      </c>
    </row>
    <row r="1474" spans="1:18" x14ac:dyDescent="0.3">
      <c r="A1474" t="s">
        <v>8362</v>
      </c>
      <c r="B1474" t="s">
        <v>4740</v>
      </c>
      <c r="C1474" t="s">
        <v>8363</v>
      </c>
      <c r="D1474" t="s">
        <v>8364</v>
      </c>
      <c r="E1474" t="s">
        <v>26</v>
      </c>
      <c r="F1474" t="s">
        <v>1737</v>
      </c>
      <c r="G1474" s="5">
        <v>30000</v>
      </c>
      <c r="H1474" s="5">
        <v>2100</v>
      </c>
      <c r="I1474" s="5">
        <v>42000</v>
      </c>
      <c r="J1474">
        <v>-1</v>
      </c>
      <c r="K1474" s="5">
        <v>-2100</v>
      </c>
      <c r="L1474" s="5">
        <v>2100</v>
      </c>
      <c r="M1474" s="5">
        <v>4200</v>
      </c>
      <c r="N1474" s="5">
        <v>37800</v>
      </c>
      <c r="O1474" t="s">
        <v>1142</v>
      </c>
      <c r="P1474" s="5">
        <v>2100</v>
      </c>
      <c r="Q1474" t="str">
        <f>IF(Table4[[#This Row],[Current Arrears + Debit]]&lt;=5000,"Less_than_5000","Greater_than_5000")</f>
        <v>Less_than_5000</v>
      </c>
      <c r="R1474" t="str">
        <f>IF(Table4[[#This Row],[Full Balance]]=Table4[[#This Row],[Current Arrears + Debit]],"OC","Active")</f>
        <v>Active</v>
      </c>
    </row>
    <row r="1475" spans="1:18" x14ac:dyDescent="0.3">
      <c r="A1475" t="s">
        <v>8365</v>
      </c>
      <c r="B1475" t="s">
        <v>3895</v>
      </c>
      <c r="C1475" t="s">
        <v>8366</v>
      </c>
      <c r="D1475" t="s">
        <v>8367</v>
      </c>
      <c r="E1475" t="s">
        <v>29</v>
      </c>
      <c r="F1475" t="s">
        <v>1142</v>
      </c>
      <c r="G1475" s="5">
        <v>30000</v>
      </c>
      <c r="H1475" s="5">
        <v>2100</v>
      </c>
      <c r="I1475" s="5">
        <v>42000</v>
      </c>
      <c r="J1475">
        <v>0</v>
      </c>
      <c r="K1475">
        <v>0</v>
      </c>
      <c r="L1475">
        <v>0</v>
      </c>
      <c r="M1475">
        <v>0</v>
      </c>
      <c r="N1475" s="5">
        <v>42000</v>
      </c>
      <c r="O1475" t="s">
        <v>1142</v>
      </c>
      <c r="P1475">
        <v>600</v>
      </c>
      <c r="Q1475" t="str">
        <f>IF(Table4[[#This Row],[Current Arrears + Debit]]&lt;=5000,"Less_than_5000","Greater_than_5000")</f>
        <v>Less_than_5000</v>
      </c>
      <c r="R1475" t="str">
        <f>IF(Table4[[#This Row],[Full Balance]]=Table4[[#This Row],[Current Arrears + Debit]],"OC","Active")</f>
        <v>Active</v>
      </c>
    </row>
    <row r="1476" spans="1:18" x14ac:dyDescent="0.3">
      <c r="A1476" t="s">
        <v>8368</v>
      </c>
      <c r="B1476" t="s">
        <v>3895</v>
      </c>
      <c r="C1476" t="s">
        <v>8369</v>
      </c>
      <c r="D1476" t="s">
        <v>8370</v>
      </c>
      <c r="E1476" t="s">
        <v>29</v>
      </c>
      <c r="F1476" t="s">
        <v>1142</v>
      </c>
      <c r="G1476" s="5">
        <v>40000</v>
      </c>
      <c r="H1476" s="5">
        <v>2467</v>
      </c>
      <c r="I1476" s="5">
        <v>59200</v>
      </c>
      <c r="J1476">
        <v>0</v>
      </c>
      <c r="K1476">
        <v>0</v>
      </c>
      <c r="L1476">
        <v>0</v>
      </c>
      <c r="M1476">
        <v>0</v>
      </c>
      <c r="N1476" s="5">
        <v>59200</v>
      </c>
      <c r="O1476" t="s">
        <v>1142</v>
      </c>
      <c r="P1476">
        <v>800</v>
      </c>
      <c r="Q1476" t="str">
        <f>IF(Table4[[#This Row],[Current Arrears + Debit]]&lt;=5000,"Less_than_5000","Greater_than_5000")</f>
        <v>Less_than_5000</v>
      </c>
      <c r="R1476" t="str">
        <f>IF(Table4[[#This Row],[Full Balance]]=Table4[[#This Row],[Current Arrears + Debit]],"OC","Active")</f>
        <v>Active</v>
      </c>
    </row>
    <row r="1477" spans="1:18" x14ac:dyDescent="0.3">
      <c r="A1477" t="s">
        <v>8371</v>
      </c>
      <c r="B1477" t="s">
        <v>6627</v>
      </c>
      <c r="C1477" t="s">
        <v>8372</v>
      </c>
      <c r="D1477" t="s">
        <v>8373</v>
      </c>
      <c r="E1477" t="s">
        <v>26</v>
      </c>
      <c r="F1477" t="s">
        <v>625</v>
      </c>
      <c r="G1477" s="5">
        <v>25000</v>
      </c>
      <c r="H1477" s="5">
        <v>1750</v>
      </c>
      <c r="I1477" s="5">
        <v>35000</v>
      </c>
      <c r="J1477">
        <v>-1.1399999999999999</v>
      </c>
      <c r="K1477" s="5">
        <v>-2000</v>
      </c>
      <c r="L1477" s="5">
        <v>1750</v>
      </c>
      <c r="M1477" s="5">
        <v>3750</v>
      </c>
      <c r="N1477" s="5">
        <v>31250</v>
      </c>
      <c r="O1477" t="s">
        <v>977</v>
      </c>
      <c r="P1477" s="5">
        <v>2000</v>
      </c>
      <c r="Q1477" t="str">
        <f>IF(Table4[[#This Row],[Current Arrears + Debit]]&lt;=5000,"Less_than_5000","Greater_than_5000")</f>
        <v>Less_than_5000</v>
      </c>
      <c r="R1477" t="str">
        <f>IF(Table4[[#This Row],[Full Balance]]=Table4[[#This Row],[Current Arrears + Debit]],"OC","Active")</f>
        <v>Active</v>
      </c>
    </row>
    <row r="1478" spans="1:18" x14ac:dyDescent="0.3">
      <c r="A1478" t="s">
        <v>8374</v>
      </c>
      <c r="B1478" t="s">
        <v>6627</v>
      </c>
      <c r="C1478" t="s">
        <v>8375</v>
      </c>
      <c r="D1478" t="s">
        <v>5768</v>
      </c>
      <c r="E1478" t="s">
        <v>26</v>
      </c>
      <c r="F1478" t="s">
        <v>625</v>
      </c>
      <c r="G1478" s="5">
        <v>25000</v>
      </c>
      <c r="H1478" s="5">
        <v>1750</v>
      </c>
      <c r="I1478" s="5">
        <v>35000</v>
      </c>
      <c r="J1478">
        <v>-1.1399999999999999</v>
      </c>
      <c r="K1478" s="5">
        <v>-2000</v>
      </c>
      <c r="L1478" s="5">
        <v>1750</v>
      </c>
      <c r="M1478" s="5">
        <v>3750</v>
      </c>
      <c r="N1478" s="5">
        <v>31250</v>
      </c>
      <c r="O1478" t="s">
        <v>977</v>
      </c>
      <c r="P1478" s="5">
        <v>2000</v>
      </c>
      <c r="Q1478" t="str">
        <f>IF(Table4[[#This Row],[Current Arrears + Debit]]&lt;=5000,"Less_than_5000","Greater_than_5000")</f>
        <v>Less_than_5000</v>
      </c>
      <c r="R1478" t="str">
        <f>IF(Table4[[#This Row],[Full Balance]]=Table4[[#This Row],[Current Arrears + Debit]],"OC","Active")</f>
        <v>Active</v>
      </c>
    </row>
    <row r="1479" spans="1:18" x14ac:dyDescent="0.3">
      <c r="A1479" t="s">
        <v>8376</v>
      </c>
      <c r="B1479" t="s">
        <v>6627</v>
      </c>
      <c r="C1479" t="s">
        <v>8377</v>
      </c>
      <c r="D1479" t="s">
        <v>8378</v>
      </c>
      <c r="E1479" t="s">
        <v>26</v>
      </c>
      <c r="F1479" t="s">
        <v>625</v>
      </c>
      <c r="G1479" s="5">
        <v>25000</v>
      </c>
      <c r="H1479" s="5">
        <v>1750</v>
      </c>
      <c r="I1479" s="5">
        <v>35000</v>
      </c>
      <c r="J1479">
        <v>-1</v>
      </c>
      <c r="K1479" s="5">
        <v>-1750</v>
      </c>
      <c r="L1479" s="5">
        <v>1750</v>
      </c>
      <c r="M1479" s="5">
        <v>3500</v>
      </c>
      <c r="N1479" s="5">
        <v>31500</v>
      </c>
      <c r="O1479" t="s">
        <v>977</v>
      </c>
      <c r="P1479" s="5">
        <v>1750</v>
      </c>
      <c r="Q1479" t="str">
        <f>IF(Table4[[#This Row],[Current Arrears + Debit]]&lt;=5000,"Less_than_5000","Greater_than_5000")</f>
        <v>Less_than_5000</v>
      </c>
      <c r="R1479" t="str">
        <f>IF(Table4[[#This Row],[Full Balance]]=Table4[[#This Row],[Current Arrears + Debit]],"OC","Active")</f>
        <v>Active</v>
      </c>
    </row>
    <row r="1480" spans="1:18" x14ac:dyDescent="0.3">
      <c r="A1480" t="s">
        <v>8379</v>
      </c>
      <c r="B1480" t="s">
        <v>5811</v>
      </c>
      <c r="C1480" t="s">
        <v>8380</v>
      </c>
      <c r="D1480" t="s">
        <v>8381</v>
      </c>
      <c r="E1480" t="s">
        <v>26</v>
      </c>
      <c r="F1480" t="s">
        <v>625</v>
      </c>
      <c r="G1480" s="5">
        <v>30000</v>
      </c>
      <c r="H1480" s="5">
        <v>2100</v>
      </c>
      <c r="I1480" s="5">
        <v>42000</v>
      </c>
      <c r="J1480">
        <v>0</v>
      </c>
      <c r="K1480">
        <v>0</v>
      </c>
      <c r="L1480" s="5">
        <v>2100</v>
      </c>
      <c r="M1480" s="5">
        <v>2100</v>
      </c>
      <c r="N1480" s="5">
        <v>39900</v>
      </c>
      <c r="O1480" t="s">
        <v>866</v>
      </c>
      <c r="P1480" s="5">
        <v>2100</v>
      </c>
      <c r="Q1480" t="str">
        <f>IF(Table4[[#This Row],[Current Arrears + Debit]]&lt;=5000,"Less_than_5000","Greater_than_5000")</f>
        <v>Less_than_5000</v>
      </c>
      <c r="R1480" t="str">
        <f>IF(Table4[[#This Row],[Full Balance]]=Table4[[#This Row],[Current Arrears + Debit]],"OC","Active")</f>
        <v>Active</v>
      </c>
    </row>
    <row r="1481" spans="1:18" x14ac:dyDescent="0.3">
      <c r="A1481" t="s">
        <v>8382</v>
      </c>
      <c r="B1481" t="s">
        <v>5811</v>
      </c>
      <c r="C1481" t="s">
        <v>8383</v>
      </c>
      <c r="D1481" t="s">
        <v>8384</v>
      </c>
      <c r="E1481" t="s">
        <v>26</v>
      </c>
      <c r="F1481" t="s">
        <v>625</v>
      </c>
      <c r="G1481" s="5">
        <v>30000</v>
      </c>
      <c r="H1481" s="5">
        <v>2100</v>
      </c>
      <c r="I1481" s="5">
        <v>42000</v>
      </c>
      <c r="J1481">
        <v>-0.02</v>
      </c>
      <c r="K1481">
        <v>-50</v>
      </c>
      <c r="L1481" s="5">
        <v>2100</v>
      </c>
      <c r="M1481" s="5">
        <v>2150</v>
      </c>
      <c r="N1481" s="5">
        <v>39850</v>
      </c>
      <c r="O1481" t="s">
        <v>866</v>
      </c>
      <c r="P1481" s="5">
        <v>2150</v>
      </c>
      <c r="Q1481" t="str">
        <f>IF(Table4[[#This Row],[Current Arrears + Debit]]&lt;=5000,"Less_than_5000","Greater_than_5000")</f>
        <v>Less_than_5000</v>
      </c>
      <c r="R1481" t="str">
        <f>IF(Table4[[#This Row],[Full Balance]]=Table4[[#This Row],[Current Arrears + Debit]],"OC","Active")</f>
        <v>Active</v>
      </c>
    </row>
    <row r="1482" spans="1:18" x14ac:dyDescent="0.3">
      <c r="A1482" t="s">
        <v>8385</v>
      </c>
      <c r="B1482" t="s">
        <v>6860</v>
      </c>
      <c r="C1482" t="s">
        <v>8386</v>
      </c>
      <c r="D1482" t="s">
        <v>8387</v>
      </c>
      <c r="E1482" t="s">
        <v>24</v>
      </c>
      <c r="F1482" t="s">
        <v>839</v>
      </c>
      <c r="G1482" s="5">
        <v>35000</v>
      </c>
      <c r="H1482" s="5">
        <v>2450</v>
      </c>
      <c r="I1482" s="5">
        <v>49000</v>
      </c>
      <c r="J1482">
        <v>-1.02</v>
      </c>
      <c r="K1482" s="5">
        <v>-2500</v>
      </c>
      <c r="L1482" s="5">
        <v>2450</v>
      </c>
      <c r="M1482" s="5">
        <v>4950</v>
      </c>
      <c r="N1482" s="5">
        <v>44050</v>
      </c>
      <c r="O1482" t="s">
        <v>866</v>
      </c>
      <c r="P1482" s="5">
        <v>2500</v>
      </c>
      <c r="Q1482" t="str">
        <f>IF(Table4[[#This Row],[Current Arrears + Debit]]&lt;=5000,"Less_than_5000","Greater_than_5000")</f>
        <v>Less_than_5000</v>
      </c>
      <c r="R1482" t="str">
        <f>IF(Table4[[#This Row],[Full Balance]]=Table4[[#This Row],[Current Arrears + Debit]],"OC","Active")</f>
        <v>Active</v>
      </c>
    </row>
    <row r="1483" spans="1:18" x14ac:dyDescent="0.3">
      <c r="A1483" t="s">
        <v>8388</v>
      </c>
      <c r="B1483" t="s">
        <v>8389</v>
      </c>
      <c r="C1483" t="s">
        <v>8390</v>
      </c>
      <c r="D1483" t="s">
        <v>8391</v>
      </c>
      <c r="E1483" t="s">
        <v>24</v>
      </c>
      <c r="F1483" t="s">
        <v>839</v>
      </c>
      <c r="G1483" s="5">
        <v>35000</v>
      </c>
      <c r="H1483" s="5">
        <v>2450</v>
      </c>
      <c r="I1483" s="5">
        <v>49000</v>
      </c>
      <c r="J1483">
        <v>-1.02</v>
      </c>
      <c r="K1483" s="5">
        <v>-2500</v>
      </c>
      <c r="L1483" s="5">
        <v>2450</v>
      </c>
      <c r="M1483" s="5">
        <v>4950</v>
      </c>
      <c r="N1483" s="5">
        <v>44050</v>
      </c>
      <c r="O1483" t="s">
        <v>866</v>
      </c>
      <c r="P1483" s="5">
        <v>2500</v>
      </c>
      <c r="Q1483" t="str">
        <f>IF(Table4[[#This Row],[Current Arrears + Debit]]&lt;=5000,"Less_than_5000","Greater_than_5000")</f>
        <v>Less_than_5000</v>
      </c>
      <c r="R1483" t="str">
        <f>IF(Table4[[#This Row],[Full Balance]]=Table4[[#This Row],[Current Arrears + Debit]],"OC","Active")</f>
        <v>Active</v>
      </c>
    </row>
    <row r="1484" spans="1:18" x14ac:dyDescent="0.3">
      <c r="A1484" t="s">
        <v>8392</v>
      </c>
      <c r="B1484" t="s">
        <v>8389</v>
      </c>
      <c r="C1484" t="s">
        <v>8393</v>
      </c>
      <c r="D1484" t="s">
        <v>8394</v>
      </c>
      <c r="E1484" t="s">
        <v>24</v>
      </c>
      <c r="F1484" t="s">
        <v>839</v>
      </c>
      <c r="G1484" s="5">
        <v>40000</v>
      </c>
      <c r="H1484" s="5">
        <v>3250</v>
      </c>
      <c r="I1484" s="5">
        <v>52000</v>
      </c>
      <c r="J1484">
        <v>-1</v>
      </c>
      <c r="K1484" s="5">
        <v>-3250</v>
      </c>
      <c r="L1484" s="5">
        <v>3250</v>
      </c>
      <c r="M1484" s="5">
        <v>6500</v>
      </c>
      <c r="N1484" s="5">
        <v>45500</v>
      </c>
      <c r="O1484" t="s">
        <v>866</v>
      </c>
      <c r="P1484" s="5">
        <v>3250</v>
      </c>
      <c r="Q1484" t="str">
        <f>IF(Table4[[#This Row],[Current Arrears + Debit]]&lt;=5000,"Less_than_5000","Greater_than_5000")</f>
        <v>Less_than_5000</v>
      </c>
      <c r="R1484" t="str">
        <f>IF(Table4[[#This Row],[Full Balance]]=Table4[[#This Row],[Current Arrears + Debit]],"OC","Active")</f>
        <v>Active</v>
      </c>
    </row>
    <row r="1485" spans="1:18" x14ac:dyDescent="0.3">
      <c r="A1485" t="s">
        <v>8395</v>
      </c>
      <c r="B1485" t="s">
        <v>8389</v>
      </c>
      <c r="C1485" t="s">
        <v>8396</v>
      </c>
      <c r="D1485" t="s">
        <v>8397</v>
      </c>
      <c r="E1485" t="s">
        <v>24</v>
      </c>
      <c r="F1485" t="s">
        <v>839</v>
      </c>
      <c r="G1485" s="5">
        <v>45000</v>
      </c>
      <c r="H1485" s="5">
        <v>3656</v>
      </c>
      <c r="I1485" s="5">
        <v>58500</v>
      </c>
      <c r="J1485">
        <v>-0.01</v>
      </c>
      <c r="K1485">
        <v>-44</v>
      </c>
      <c r="L1485" s="5">
        <v>3656</v>
      </c>
      <c r="M1485" s="5">
        <v>3700</v>
      </c>
      <c r="N1485" s="5">
        <v>54800</v>
      </c>
      <c r="O1485" t="s">
        <v>866</v>
      </c>
      <c r="P1485" s="5">
        <v>3700</v>
      </c>
      <c r="Q1485" t="str">
        <f>IF(Table4[[#This Row],[Current Arrears + Debit]]&lt;=5000,"Less_than_5000","Greater_than_5000")</f>
        <v>Less_than_5000</v>
      </c>
      <c r="R1485" t="str">
        <f>IF(Table4[[#This Row],[Full Balance]]=Table4[[#This Row],[Current Arrears + Debit]],"OC","Active")</f>
        <v>Active</v>
      </c>
    </row>
    <row r="1486" spans="1:18" x14ac:dyDescent="0.3">
      <c r="A1486" t="s">
        <v>8398</v>
      </c>
      <c r="B1486" t="s">
        <v>8389</v>
      </c>
      <c r="C1486" t="s">
        <v>8399</v>
      </c>
      <c r="D1486" t="s">
        <v>8400</v>
      </c>
      <c r="E1486" t="s">
        <v>24</v>
      </c>
      <c r="F1486" t="s">
        <v>839</v>
      </c>
      <c r="G1486" s="5">
        <v>15000</v>
      </c>
      <c r="H1486" s="5">
        <v>1219</v>
      </c>
      <c r="I1486" s="5">
        <v>19500</v>
      </c>
      <c r="J1486">
        <v>-0.64</v>
      </c>
      <c r="K1486">
        <v>-781</v>
      </c>
      <c r="L1486" s="5">
        <v>1219</v>
      </c>
      <c r="M1486" s="5">
        <v>2000</v>
      </c>
      <c r="N1486" s="5">
        <v>17500</v>
      </c>
      <c r="O1486" t="s">
        <v>866</v>
      </c>
      <c r="P1486" s="5">
        <v>2000</v>
      </c>
      <c r="Q1486" t="str">
        <f>IF(Table4[[#This Row],[Current Arrears + Debit]]&lt;=5000,"Less_than_5000","Greater_than_5000")</f>
        <v>Less_than_5000</v>
      </c>
      <c r="R1486" t="str">
        <f>IF(Table4[[#This Row],[Full Balance]]=Table4[[#This Row],[Current Arrears + Debit]],"OC","Active")</f>
        <v>Active</v>
      </c>
    </row>
    <row r="1487" spans="1:18" x14ac:dyDescent="0.3">
      <c r="A1487" t="s">
        <v>8401</v>
      </c>
      <c r="B1487" t="s">
        <v>5508</v>
      </c>
      <c r="C1487" t="s">
        <v>8402</v>
      </c>
      <c r="D1487" t="s">
        <v>8403</v>
      </c>
      <c r="E1487" t="s">
        <v>39</v>
      </c>
      <c r="F1487" t="s">
        <v>839</v>
      </c>
      <c r="G1487" s="5">
        <v>35000</v>
      </c>
      <c r="H1487" s="5">
        <v>2450</v>
      </c>
      <c r="I1487" s="5">
        <v>49000</v>
      </c>
      <c r="J1487">
        <v>-1.02</v>
      </c>
      <c r="K1487" s="5">
        <v>-2500</v>
      </c>
      <c r="L1487" s="5">
        <v>2450</v>
      </c>
      <c r="M1487" s="5">
        <v>4950</v>
      </c>
      <c r="N1487" s="5">
        <v>44050</v>
      </c>
      <c r="O1487" t="s">
        <v>2583</v>
      </c>
      <c r="P1487" s="5">
        <v>2500</v>
      </c>
      <c r="Q1487" t="str">
        <f>IF(Table4[[#This Row],[Current Arrears + Debit]]&lt;=5000,"Less_than_5000","Greater_than_5000")</f>
        <v>Less_than_5000</v>
      </c>
      <c r="R1487" t="str">
        <f>IF(Table4[[#This Row],[Full Balance]]=Table4[[#This Row],[Current Arrears + Debit]],"OC","Active")</f>
        <v>Active</v>
      </c>
    </row>
    <row r="1488" spans="1:18" x14ac:dyDescent="0.3">
      <c r="A1488" t="s">
        <v>8404</v>
      </c>
      <c r="B1488" t="s">
        <v>8405</v>
      </c>
      <c r="C1488" t="s">
        <v>8406</v>
      </c>
      <c r="D1488" t="s">
        <v>8407</v>
      </c>
      <c r="E1488" t="s">
        <v>20</v>
      </c>
      <c r="F1488" t="s">
        <v>839</v>
      </c>
      <c r="G1488" s="5">
        <v>25000</v>
      </c>
      <c r="H1488" s="5">
        <v>1750</v>
      </c>
      <c r="I1488" s="5">
        <v>35000</v>
      </c>
      <c r="J1488">
        <v>0</v>
      </c>
      <c r="K1488">
        <v>0</v>
      </c>
      <c r="L1488" s="5">
        <v>1750</v>
      </c>
      <c r="M1488" s="5">
        <v>1750</v>
      </c>
      <c r="N1488" s="5">
        <v>33250</v>
      </c>
      <c r="O1488" t="s">
        <v>839</v>
      </c>
      <c r="P1488" s="5">
        <v>1750</v>
      </c>
      <c r="Q1488" t="str">
        <f>IF(Table4[[#This Row],[Current Arrears + Debit]]&lt;=5000,"Less_than_5000","Greater_than_5000")</f>
        <v>Less_than_5000</v>
      </c>
      <c r="R1488" t="str">
        <f>IF(Table4[[#This Row],[Full Balance]]=Table4[[#This Row],[Current Arrears + Debit]],"OC","Active")</f>
        <v>Active</v>
      </c>
    </row>
    <row r="1489" spans="1:18" x14ac:dyDescent="0.3">
      <c r="A1489" t="s">
        <v>8408</v>
      </c>
      <c r="B1489" t="s">
        <v>8405</v>
      </c>
      <c r="C1489" t="s">
        <v>8409</v>
      </c>
      <c r="D1489" t="s">
        <v>8410</v>
      </c>
      <c r="E1489" t="s">
        <v>20</v>
      </c>
      <c r="F1489" t="s">
        <v>839</v>
      </c>
      <c r="G1489" s="5">
        <v>25000</v>
      </c>
      <c r="H1489" s="5">
        <v>1750</v>
      </c>
      <c r="I1489" s="5">
        <v>35000</v>
      </c>
      <c r="J1489">
        <v>0</v>
      </c>
      <c r="K1489">
        <v>0</v>
      </c>
      <c r="L1489" s="5">
        <v>1750</v>
      </c>
      <c r="M1489" s="5">
        <v>1750</v>
      </c>
      <c r="N1489" s="5">
        <v>33250</v>
      </c>
      <c r="O1489" t="s">
        <v>839</v>
      </c>
      <c r="P1489" s="5">
        <v>1750</v>
      </c>
      <c r="Q1489" t="str">
        <f>IF(Table4[[#This Row],[Current Arrears + Debit]]&lt;=5000,"Less_than_5000","Greater_than_5000")</f>
        <v>Less_than_5000</v>
      </c>
      <c r="R1489" t="str">
        <f>IF(Table4[[#This Row],[Full Balance]]=Table4[[#This Row],[Current Arrears + Debit]],"OC","Active")</f>
        <v>Active</v>
      </c>
    </row>
    <row r="1490" spans="1:18" x14ac:dyDescent="0.3">
      <c r="A1490" t="s">
        <v>8411</v>
      </c>
      <c r="B1490" t="s">
        <v>8405</v>
      </c>
      <c r="C1490" t="s">
        <v>8412</v>
      </c>
      <c r="D1490" t="s">
        <v>8413</v>
      </c>
      <c r="E1490" t="s">
        <v>20</v>
      </c>
      <c r="F1490" t="s">
        <v>839</v>
      </c>
      <c r="G1490" s="5">
        <v>25000</v>
      </c>
      <c r="H1490" s="5">
        <v>1750</v>
      </c>
      <c r="I1490" s="5">
        <v>35000</v>
      </c>
      <c r="J1490">
        <v>0</v>
      </c>
      <c r="K1490">
        <v>0</v>
      </c>
      <c r="L1490" s="5">
        <v>1750</v>
      </c>
      <c r="M1490" s="5">
        <v>1750</v>
      </c>
      <c r="N1490" s="5">
        <v>33250</v>
      </c>
      <c r="O1490" t="s">
        <v>839</v>
      </c>
      <c r="P1490" s="5">
        <v>1750</v>
      </c>
      <c r="Q1490" t="str">
        <f>IF(Table4[[#This Row],[Current Arrears + Debit]]&lt;=5000,"Less_than_5000","Greater_than_5000")</f>
        <v>Less_than_5000</v>
      </c>
      <c r="R1490" t="str">
        <f>IF(Table4[[#This Row],[Full Balance]]=Table4[[#This Row],[Current Arrears + Debit]],"OC","Active")</f>
        <v>Active</v>
      </c>
    </row>
    <row r="1491" spans="1:18" x14ac:dyDescent="0.3">
      <c r="A1491" t="s">
        <v>8414</v>
      </c>
      <c r="B1491" t="s">
        <v>5674</v>
      </c>
      <c r="C1491" t="s">
        <v>8415</v>
      </c>
      <c r="D1491" t="s">
        <v>8416</v>
      </c>
      <c r="E1491" t="s">
        <v>21</v>
      </c>
      <c r="F1491" t="s">
        <v>839</v>
      </c>
      <c r="G1491" s="5">
        <v>35000</v>
      </c>
      <c r="H1491" s="5">
        <v>2450</v>
      </c>
      <c r="I1491" s="5">
        <v>49000</v>
      </c>
      <c r="J1491">
        <v>-0.06</v>
      </c>
      <c r="K1491">
        <v>-150</v>
      </c>
      <c r="L1491" s="5">
        <v>2450</v>
      </c>
      <c r="M1491" s="5">
        <v>2600</v>
      </c>
      <c r="N1491" s="5">
        <v>46400</v>
      </c>
      <c r="O1491" t="s">
        <v>2583</v>
      </c>
      <c r="P1491" s="5">
        <v>2600</v>
      </c>
      <c r="Q1491" t="str">
        <f>IF(Table4[[#This Row],[Current Arrears + Debit]]&lt;=5000,"Less_than_5000","Greater_than_5000")</f>
        <v>Less_than_5000</v>
      </c>
      <c r="R1491" t="str">
        <f>IF(Table4[[#This Row],[Full Balance]]=Table4[[#This Row],[Current Arrears + Debit]],"OC","Active")</f>
        <v>Active</v>
      </c>
    </row>
    <row r="1492" spans="1:18" x14ac:dyDescent="0.3">
      <c r="A1492" t="s">
        <v>8417</v>
      </c>
      <c r="B1492" t="s">
        <v>5745</v>
      </c>
      <c r="C1492" t="s">
        <v>8418</v>
      </c>
      <c r="D1492" t="s">
        <v>8419</v>
      </c>
      <c r="E1492" t="s">
        <v>20</v>
      </c>
      <c r="F1492" t="s">
        <v>839</v>
      </c>
      <c r="G1492" s="5">
        <v>20000</v>
      </c>
      <c r="H1492" s="5">
        <v>1625</v>
      </c>
      <c r="I1492" s="5">
        <v>26000</v>
      </c>
      <c r="J1492">
        <v>-0.05</v>
      </c>
      <c r="K1492">
        <v>-75</v>
      </c>
      <c r="L1492" s="5">
        <v>1625</v>
      </c>
      <c r="M1492" s="5">
        <v>1700</v>
      </c>
      <c r="N1492" s="5">
        <v>24300</v>
      </c>
      <c r="O1492" t="s">
        <v>866</v>
      </c>
      <c r="P1492" s="5">
        <v>1700</v>
      </c>
      <c r="Q1492" t="str">
        <f>IF(Table4[[#This Row],[Current Arrears + Debit]]&lt;=5000,"Less_than_5000","Greater_than_5000")</f>
        <v>Less_than_5000</v>
      </c>
      <c r="R1492" t="str">
        <f>IF(Table4[[#This Row],[Full Balance]]=Table4[[#This Row],[Current Arrears + Debit]],"OC","Active")</f>
        <v>Active</v>
      </c>
    </row>
    <row r="1493" spans="1:18" x14ac:dyDescent="0.3">
      <c r="A1493" t="s">
        <v>8420</v>
      </c>
      <c r="B1493" t="s">
        <v>8421</v>
      </c>
      <c r="C1493" t="s">
        <v>8422</v>
      </c>
      <c r="D1493" t="s">
        <v>8423</v>
      </c>
      <c r="E1493" t="s">
        <v>9</v>
      </c>
      <c r="F1493" t="s">
        <v>977</v>
      </c>
      <c r="G1493" s="5">
        <v>25000</v>
      </c>
      <c r="H1493" s="5">
        <v>1750</v>
      </c>
      <c r="I1493" s="5">
        <v>35000</v>
      </c>
      <c r="J1493">
        <v>-1</v>
      </c>
      <c r="K1493" s="5">
        <v>-1750</v>
      </c>
      <c r="L1493">
        <v>0</v>
      </c>
      <c r="M1493" s="5">
        <v>1750</v>
      </c>
      <c r="N1493" s="5">
        <v>33250</v>
      </c>
      <c r="O1493" t="s">
        <v>977</v>
      </c>
      <c r="P1493" s="5">
        <v>1750</v>
      </c>
      <c r="Q1493" t="str">
        <f>IF(Table4[[#This Row],[Current Arrears + Debit]]&lt;=5000,"Less_than_5000","Greater_than_5000")</f>
        <v>Less_than_5000</v>
      </c>
      <c r="R1493" t="str">
        <f>IF(Table4[[#This Row],[Full Balance]]=Table4[[#This Row],[Current Arrears + Debit]],"OC","Active")</f>
        <v>Active</v>
      </c>
    </row>
    <row r="1494" spans="1:18" x14ac:dyDescent="0.3">
      <c r="A1494" t="s">
        <v>8424</v>
      </c>
      <c r="B1494" t="s">
        <v>8421</v>
      </c>
      <c r="C1494" t="s">
        <v>8425</v>
      </c>
      <c r="D1494" t="s">
        <v>8426</v>
      </c>
      <c r="E1494" t="s">
        <v>9</v>
      </c>
      <c r="F1494" t="s">
        <v>625</v>
      </c>
      <c r="G1494" s="5">
        <v>30000</v>
      </c>
      <c r="H1494" s="5">
        <v>2100</v>
      </c>
      <c r="I1494" s="5">
        <v>42000</v>
      </c>
      <c r="J1494">
        <v>0</v>
      </c>
      <c r="K1494">
        <v>0</v>
      </c>
      <c r="L1494" s="5">
        <v>2100</v>
      </c>
      <c r="M1494" s="5">
        <v>2100</v>
      </c>
      <c r="N1494" s="5">
        <v>39900</v>
      </c>
      <c r="O1494" t="s">
        <v>1142</v>
      </c>
      <c r="P1494" s="5">
        <v>2100</v>
      </c>
      <c r="Q1494" t="str">
        <f>IF(Table4[[#This Row],[Current Arrears + Debit]]&lt;=5000,"Less_than_5000","Greater_than_5000")</f>
        <v>Less_than_5000</v>
      </c>
      <c r="R1494" t="str">
        <f>IF(Table4[[#This Row],[Full Balance]]=Table4[[#This Row],[Current Arrears + Debit]],"OC","Active")</f>
        <v>Active</v>
      </c>
    </row>
    <row r="1495" spans="1:18" x14ac:dyDescent="0.3">
      <c r="A1495" t="s">
        <v>8427</v>
      </c>
      <c r="B1495" t="s">
        <v>5898</v>
      </c>
      <c r="C1495" t="s">
        <v>8428</v>
      </c>
      <c r="D1495" t="s">
        <v>8429</v>
      </c>
      <c r="E1495" t="s">
        <v>21</v>
      </c>
      <c r="F1495" t="s">
        <v>625</v>
      </c>
      <c r="G1495" s="5">
        <v>35000</v>
      </c>
      <c r="H1495" s="5">
        <v>2450</v>
      </c>
      <c r="I1495" s="5">
        <v>49000</v>
      </c>
      <c r="J1495">
        <v>0</v>
      </c>
      <c r="K1495">
        <v>0</v>
      </c>
      <c r="L1495" s="5">
        <v>2450</v>
      </c>
      <c r="M1495" s="5">
        <v>2450</v>
      </c>
      <c r="N1495" s="5">
        <v>46550</v>
      </c>
      <c r="O1495" t="s">
        <v>2583</v>
      </c>
      <c r="P1495" s="5">
        <v>2450</v>
      </c>
      <c r="Q1495" t="str">
        <f>IF(Table4[[#This Row],[Current Arrears + Debit]]&lt;=5000,"Less_than_5000","Greater_than_5000")</f>
        <v>Less_than_5000</v>
      </c>
      <c r="R1495" t="str">
        <f>IF(Table4[[#This Row],[Full Balance]]=Table4[[#This Row],[Current Arrears + Debit]],"OC","Active")</f>
        <v>Active</v>
      </c>
    </row>
    <row r="1496" spans="1:18" x14ac:dyDescent="0.3">
      <c r="A1496" t="s">
        <v>8430</v>
      </c>
      <c r="B1496" t="s">
        <v>5745</v>
      </c>
      <c r="C1496" t="s">
        <v>8431</v>
      </c>
      <c r="D1496" t="s">
        <v>8432</v>
      </c>
      <c r="E1496" t="s">
        <v>20</v>
      </c>
      <c r="F1496" t="s">
        <v>625</v>
      </c>
      <c r="G1496" s="5">
        <v>20000</v>
      </c>
      <c r="H1496" s="5">
        <v>1625</v>
      </c>
      <c r="I1496" s="5">
        <v>26000</v>
      </c>
      <c r="J1496">
        <v>-0.05</v>
      </c>
      <c r="K1496">
        <v>-75</v>
      </c>
      <c r="L1496" s="5">
        <v>1625</v>
      </c>
      <c r="M1496" s="5">
        <v>1700</v>
      </c>
      <c r="N1496" s="5">
        <v>24300</v>
      </c>
      <c r="O1496" t="s">
        <v>866</v>
      </c>
      <c r="P1496" s="5">
        <v>1700</v>
      </c>
      <c r="Q1496" t="str">
        <f>IF(Table4[[#This Row],[Current Arrears + Debit]]&lt;=5000,"Less_than_5000","Greater_than_5000")</f>
        <v>Less_than_5000</v>
      </c>
      <c r="R1496" t="str">
        <f>IF(Table4[[#This Row],[Full Balance]]=Table4[[#This Row],[Current Arrears + Debit]],"OC","Active")</f>
        <v>Active</v>
      </c>
    </row>
    <row r="1497" spans="1:18" x14ac:dyDescent="0.3">
      <c r="A1497" t="s">
        <v>8433</v>
      </c>
      <c r="B1497" t="s">
        <v>8434</v>
      </c>
      <c r="C1497" t="s">
        <v>8435</v>
      </c>
      <c r="D1497" t="s">
        <v>8436</v>
      </c>
      <c r="E1497" t="s">
        <v>44</v>
      </c>
      <c r="F1497" t="s">
        <v>1142</v>
      </c>
      <c r="G1497" s="5">
        <v>25000</v>
      </c>
      <c r="H1497" s="5">
        <v>1750</v>
      </c>
      <c r="I1497" s="5">
        <v>35000</v>
      </c>
      <c r="J1497">
        <v>0</v>
      </c>
      <c r="K1497">
        <v>0</v>
      </c>
      <c r="L1497">
        <v>0</v>
      </c>
      <c r="M1497">
        <v>0</v>
      </c>
      <c r="N1497" s="5">
        <v>35000</v>
      </c>
      <c r="O1497" t="s">
        <v>1142</v>
      </c>
      <c r="P1497">
        <v>500</v>
      </c>
      <c r="Q1497" t="str">
        <f>IF(Table4[[#This Row],[Current Arrears + Debit]]&lt;=5000,"Less_than_5000","Greater_than_5000")</f>
        <v>Less_than_5000</v>
      </c>
      <c r="R1497" t="str">
        <f>IF(Table4[[#This Row],[Full Balance]]=Table4[[#This Row],[Current Arrears + Debit]],"OC","Active")</f>
        <v>Active</v>
      </c>
    </row>
    <row r="1498" spans="1:18" x14ac:dyDescent="0.3">
      <c r="A1498" t="s">
        <v>8437</v>
      </c>
      <c r="B1498" t="s">
        <v>8434</v>
      </c>
      <c r="C1498" t="s">
        <v>8438</v>
      </c>
      <c r="D1498" t="s">
        <v>8439</v>
      </c>
      <c r="E1498" t="s">
        <v>44</v>
      </c>
      <c r="F1498" t="s">
        <v>1142</v>
      </c>
      <c r="G1498" s="5">
        <v>25000</v>
      </c>
      <c r="H1498" s="5">
        <v>1750</v>
      </c>
      <c r="I1498" s="5">
        <v>35000</v>
      </c>
      <c r="J1498">
        <v>0</v>
      </c>
      <c r="K1498">
        <v>0</v>
      </c>
      <c r="L1498">
        <v>0</v>
      </c>
      <c r="M1498">
        <v>0</v>
      </c>
      <c r="N1498" s="5">
        <v>35000</v>
      </c>
      <c r="O1498" t="s">
        <v>1142</v>
      </c>
      <c r="P1498">
        <v>500</v>
      </c>
      <c r="Q1498" t="str">
        <f>IF(Table4[[#This Row],[Current Arrears + Debit]]&lt;=5000,"Less_than_5000","Greater_than_5000")</f>
        <v>Less_than_5000</v>
      </c>
      <c r="R1498" t="str">
        <f>IF(Table4[[#This Row],[Full Balance]]=Table4[[#This Row],[Current Arrears + Debit]],"OC","Active")</f>
        <v>Active</v>
      </c>
    </row>
    <row r="1499" spans="1:18" x14ac:dyDescent="0.3">
      <c r="A1499" t="s">
        <v>8440</v>
      </c>
      <c r="B1499" t="s">
        <v>8434</v>
      </c>
      <c r="C1499" t="s">
        <v>8441</v>
      </c>
      <c r="D1499" t="s">
        <v>8442</v>
      </c>
      <c r="E1499" t="s">
        <v>44</v>
      </c>
      <c r="F1499" t="s">
        <v>1142</v>
      </c>
      <c r="G1499" s="5">
        <v>25000</v>
      </c>
      <c r="H1499" s="5">
        <v>1750</v>
      </c>
      <c r="I1499" s="5">
        <v>35000</v>
      </c>
      <c r="J1499">
        <v>0</v>
      </c>
      <c r="K1499">
        <v>0</v>
      </c>
      <c r="L1499">
        <v>0</v>
      </c>
      <c r="M1499">
        <v>0</v>
      </c>
      <c r="N1499" s="5">
        <v>35000</v>
      </c>
      <c r="O1499" t="s">
        <v>1142</v>
      </c>
      <c r="P1499">
        <v>500</v>
      </c>
      <c r="Q1499" t="str">
        <f>IF(Table4[[#This Row],[Current Arrears + Debit]]&lt;=5000,"Less_than_5000","Greater_than_5000")</f>
        <v>Less_than_5000</v>
      </c>
      <c r="R1499" t="str">
        <f>IF(Table4[[#This Row],[Full Balance]]=Table4[[#This Row],[Current Arrears + Debit]],"OC","Active")</f>
        <v>Active</v>
      </c>
    </row>
    <row r="1500" spans="1:18" x14ac:dyDescent="0.3">
      <c r="A1500" t="s">
        <v>8443</v>
      </c>
      <c r="B1500" t="s">
        <v>8434</v>
      </c>
      <c r="C1500" t="s">
        <v>8444</v>
      </c>
      <c r="D1500" t="s">
        <v>8445</v>
      </c>
      <c r="E1500" t="s">
        <v>44</v>
      </c>
      <c r="F1500" t="s">
        <v>1142</v>
      </c>
      <c r="G1500" s="5">
        <v>25000</v>
      </c>
      <c r="H1500" s="5">
        <v>1750</v>
      </c>
      <c r="I1500" s="5">
        <v>35000</v>
      </c>
      <c r="J1500">
        <v>0</v>
      </c>
      <c r="K1500">
        <v>0</v>
      </c>
      <c r="L1500">
        <v>0</v>
      </c>
      <c r="M1500">
        <v>0</v>
      </c>
      <c r="N1500" s="5">
        <v>35000</v>
      </c>
      <c r="O1500" t="s">
        <v>1142</v>
      </c>
      <c r="P1500">
        <v>500</v>
      </c>
      <c r="Q1500" t="str">
        <f>IF(Table4[[#This Row],[Current Arrears + Debit]]&lt;=5000,"Less_than_5000","Greater_than_5000")</f>
        <v>Less_than_5000</v>
      </c>
      <c r="R1500" t="str">
        <f>IF(Table4[[#This Row],[Full Balance]]=Table4[[#This Row],[Current Arrears + Debit]],"OC","Active")</f>
        <v>Active</v>
      </c>
    </row>
    <row r="1501" spans="1:18" x14ac:dyDescent="0.3">
      <c r="A1501" t="s">
        <v>8446</v>
      </c>
      <c r="B1501" t="s">
        <v>8434</v>
      </c>
      <c r="C1501" t="s">
        <v>8447</v>
      </c>
      <c r="D1501" t="s">
        <v>8448</v>
      </c>
      <c r="E1501" t="s">
        <v>44</v>
      </c>
      <c r="F1501" t="s">
        <v>1142</v>
      </c>
      <c r="G1501" s="5">
        <v>25000</v>
      </c>
      <c r="H1501" s="5">
        <v>1750</v>
      </c>
      <c r="I1501" s="5">
        <v>35000</v>
      </c>
      <c r="J1501">
        <v>0</v>
      </c>
      <c r="K1501">
        <v>0</v>
      </c>
      <c r="L1501">
        <v>0</v>
      </c>
      <c r="M1501">
        <v>0</v>
      </c>
      <c r="N1501" s="5">
        <v>35000</v>
      </c>
      <c r="O1501" t="s">
        <v>1142</v>
      </c>
      <c r="P1501">
        <v>500</v>
      </c>
      <c r="Q1501" t="str">
        <f>IF(Table4[[#This Row],[Current Arrears + Debit]]&lt;=5000,"Less_than_5000","Greater_than_5000")</f>
        <v>Less_than_5000</v>
      </c>
      <c r="R1501" t="str">
        <f>IF(Table4[[#This Row],[Full Balance]]=Table4[[#This Row],[Current Arrears + Debit]],"OC","Active")</f>
        <v>Active</v>
      </c>
    </row>
    <row r="1502" spans="1:18" x14ac:dyDescent="0.3">
      <c r="A1502" t="s">
        <v>8449</v>
      </c>
      <c r="B1502" t="s">
        <v>8434</v>
      </c>
      <c r="C1502" t="s">
        <v>8450</v>
      </c>
      <c r="D1502" t="s">
        <v>8451</v>
      </c>
      <c r="E1502" t="s">
        <v>44</v>
      </c>
      <c r="F1502" t="s">
        <v>1142</v>
      </c>
      <c r="G1502" s="5">
        <v>25000</v>
      </c>
      <c r="H1502" s="5">
        <v>1750</v>
      </c>
      <c r="I1502" s="5">
        <v>35000</v>
      </c>
      <c r="J1502">
        <v>0</v>
      </c>
      <c r="K1502">
        <v>0</v>
      </c>
      <c r="L1502">
        <v>0</v>
      </c>
      <c r="M1502">
        <v>0</v>
      </c>
      <c r="N1502" s="5">
        <v>35000</v>
      </c>
      <c r="O1502" t="s">
        <v>1142</v>
      </c>
      <c r="P1502">
        <v>500</v>
      </c>
      <c r="Q1502" t="str">
        <f>IF(Table4[[#This Row],[Current Arrears + Debit]]&lt;=5000,"Less_than_5000","Greater_than_5000")</f>
        <v>Less_than_5000</v>
      </c>
      <c r="R1502" t="str">
        <f>IF(Table4[[#This Row],[Full Balance]]=Table4[[#This Row],[Current Arrears + Debit]],"OC","Active")</f>
        <v>Active</v>
      </c>
    </row>
    <row r="1503" spans="1:18" x14ac:dyDescent="0.3">
      <c r="A1503" t="s">
        <v>8452</v>
      </c>
      <c r="B1503" t="s">
        <v>8453</v>
      </c>
      <c r="C1503" t="s">
        <v>8454</v>
      </c>
      <c r="D1503" t="s">
        <v>8455</v>
      </c>
      <c r="E1503" t="s">
        <v>41</v>
      </c>
      <c r="F1503" t="s">
        <v>283</v>
      </c>
      <c r="G1503" s="5">
        <v>25000</v>
      </c>
      <c r="H1503" s="5">
        <v>1750</v>
      </c>
      <c r="I1503" s="5">
        <v>35000</v>
      </c>
      <c r="J1503">
        <v>0</v>
      </c>
      <c r="K1503">
        <v>0</v>
      </c>
      <c r="L1503">
        <v>0</v>
      </c>
      <c r="M1503">
        <v>0</v>
      </c>
      <c r="N1503" s="5">
        <v>35000</v>
      </c>
      <c r="O1503" t="s">
        <v>283</v>
      </c>
      <c r="P1503">
        <v>500</v>
      </c>
      <c r="Q1503" t="str">
        <f>IF(Table4[[#This Row],[Current Arrears + Debit]]&lt;=5000,"Less_than_5000","Greater_than_5000")</f>
        <v>Less_than_5000</v>
      </c>
      <c r="R1503" t="str">
        <f>IF(Table4[[#This Row],[Full Balance]]=Table4[[#This Row],[Current Arrears + Debit]],"OC","Active")</f>
        <v>Active</v>
      </c>
    </row>
    <row r="1504" spans="1:18" x14ac:dyDescent="0.3">
      <c r="A1504" t="s">
        <v>8456</v>
      </c>
      <c r="B1504" t="s">
        <v>8453</v>
      </c>
      <c r="C1504" t="s">
        <v>8457</v>
      </c>
      <c r="D1504" t="s">
        <v>8458</v>
      </c>
      <c r="E1504" t="s">
        <v>41</v>
      </c>
      <c r="F1504" t="s">
        <v>283</v>
      </c>
      <c r="G1504" s="5">
        <v>25000</v>
      </c>
      <c r="H1504" s="5">
        <v>1750</v>
      </c>
      <c r="I1504" s="5">
        <v>35000</v>
      </c>
      <c r="J1504">
        <v>0</v>
      </c>
      <c r="K1504">
        <v>0</v>
      </c>
      <c r="L1504">
        <v>0</v>
      </c>
      <c r="M1504">
        <v>0</v>
      </c>
      <c r="N1504" s="5">
        <v>35000</v>
      </c>
      <c r="O1504" t="s">
        <v>283</v>
      </c>
      <c r="P1504">
        <v>500</v>
      </c>
      <c r="Q1504" t="str">
        <f>IF(Table4[[#This Row],[Current Arrears + Debit]]&lt;=5000,"Less_than_5000","Greater_than_5000")</f>
        <v>Less_than_5000</v>
      </c>
      <c r="R1504" t="str">
        <f>IF(Table4[[#This Row],[Full Balance]]=Table4[[#This Row],[Current Arrears + Debit]],"OC","Active")</f>
        <v>Active</v>
      </c>
    </row>
    <row r="1505" spans="1:18" x14ac:dyDescent="0.3">
      <c r="A1505" t="s">
        <v>8459</v>
      </c>
      <c r="B1505" t="s">
        <v>8453</v>
      </c>
      <c r="C1505" t="s">
        <v>8460</v>
      </c>
      <c r="D1505" t="s">
        <v>8461</v>
      </c>
      <c r="E1505" t="s">
        <v>41</v>
      </c>
      <c r="F1505" t="s">
        <v>283</v>
      </c>
      <c r="G1505" s="5">
        <v>25000</v>
      </c>
      <c r="H1505" s="5">
        <v>1750</v>
      </c>
      <c r="I1505" s="5">
        <v>35000</v>
      </c>
      <c r="J1505">
        <v>0</v>
      </c>
      <c r="K1505">
        <v>0</v>
      </c>
      <c r="L1505">
        <v>0</v>
      </c>
      <c r="M1505">
        <v>0</v>
      </c>
      <c r="N1505" s="5">
        <v>35000</v>
      </c>
      <c r="O1505" t="s">
        <v>283</v>
      </c>
      <c r="P1505">
        <v>500</v>
      </c>
      <c r="Q1505" t="str">
        <f>IF(Table4[[#This Row],[Current Arrears + Debit]]&lt;=5000,"Less_than_5000","Greater_than_5000")</f>
        <v>Less_than_5000</v>
      </c>
      <c r="R1505" t="str">
        <f>IF(Table4[[#This Row],[Full Balance]]=Table4[[#This Row],[Current Arrears + Debit]],"OC","Active")</f>
        <v>Active</v>
      </c>
    </row>
    <row r="1506" spans="1:18" x14ac:dyDescent="0.3">
      <c r="A1506" t="s">
        <v>8462</v>
      </c>
      <c r="B1506" t="s">
        <v>8453</v>
      </c>
      <c r="C1506" t="s">
        <v>8463</v>
      </c>
      <c r="D1506" t="s">
        <v>8464</v>
      </c>
      <c r="E1506" t="s">
        <v>41</v>
      </c>
      <c r="F1506" t="s">
        <v>283</v>
      </c>
      <c r="G1506" s="5">
        <v>25000</v>
      </c>
      <c r="H1506" s="5">
        <v>1750</v>
      </c>
      <c r="I1506" s="5">
        <v>35000</v>
      </c>
      <c r="J1506">
        <v>0</v>
      </c>
      <c r="K1506">
        <v>0</v>
      </c>
      <c r="L1506">
        <v>0</v>
      </c>
      <c r="M1506">
        <v>0</v>
      </c>
      <c r="N1506" s="5">
        <v>35000</v>
      </c>
      <c r="O1506" t="s">
        <v>283</v>
      </c>
      <c r="P1506">
        <v>500</v>
      </c>
      <c r="Q1506" t="str">
        <f>IF(Table4[[#This Row],[Current Arrears + Debit]]&lt;=5000,"Less_than_5000","Greater_than_5000")</f>
        <v>Less_than_5000</v>
      </c>
      <c r="R1506" t="str">
        <f>IF(Table4[[#This Row],[Full Balance]]=Table4[[#This Row],[Current Arrears + Debit]],"OC","Active")</f>
        <v>Active</v>
      </c>
    </row>
    <row r="1507" spans="1:18" x14ac:dyDescent="0.3">
      <c r="A1507" t="s">
        <v>8465</v>
      </c>
      <c r="B1507" t="s">
        <v>8453</v>
      </c>
      <c r="C1507" t="s">
        <v>8466</v>
      </c>
      <c r="D1507" t="s">
        <v>8467</v>
      </c>
      <c r="E1507" t="s">
        <v>41</v>
      </c>
      <c r="F1507" t="s">
        <v>283</v>
      </c>
      <c r="G1507" s="5">
        <v>25000</v>
      </c>
      <c r="H1507" s="5">
        <v>1750</v>
      </c>
      <c r="I1507" s="5">
        <v>35000</v>
      </c>
      <c r="J1507">
        <v>0</v>
      </c>
      <c r="K1507">
        <v>0</v>
      </c>
      <c r="L1507">
        <v>0</v>
      </c>
      <c r="M1507">
        <v>0</v>
      </c>
      <c r="N1507" s="5">
        <v>35000</v>
      </c>
      <c r="O1507" t="s">
        <v>283</v>
      </c>
      <c r="P1507">
        <v>500</v>
      </c>
      <c r="Q1507" t="str">
        <f>IF(Table4[[#This Row],[Current Arrears + Debit]]&lt;=5000,"Less_than_5000","Greater_than_5000")</f>
        <v>Less_than_5000</v>
      </c>
      <c r="R1507" t="str">
        <f>IF(Table4[[#This Row],[Full Balance]]=Table4[[#This Row],[Current Arrears + Debit]],"OC","Active")</f>
        <v>Active</v>
      </c>
    </row>
    <row r="1508" spans="1:18" x14ac:dyDescent="0.3">
      <c r="A1508" t="s">
        <v>8468</v>
      </c>
      <c r="B1508" t="s">
        <v>8453</v>
      </c>
      <c r="C1508" t="s">
        <v>8469</v>
      </c>
      <c r="D1508" t="s">
        <v>5106</v>
      </c>
      <c r="E1508" t="s">
        <v>41</v>
      </c>
      <c r="F1508" t="s">
        <v>283</v>
      </c>
      <c r="G1508" s="5">
        <v>25000</v>
      </c>
      <c r="H1508" s="5">
        <v>1750</v>
      </c>
      <c r="I1508" s="5">
        <v>35000</v>
      </c>
      <c r="J1508">
        <v>0</v>
      </c>
      <c r="K1508">
        <v>0</v>
      </c>
      <c r="L1508">
        <v>0</v>
      </c>
      <c r="M1508">
        <v>0</v>
      </c>
      <c r="N1508" s="5">
        <v>35000</v>
      </c>
      <c r="O1508" t="s">
        <v>283</v>
      </c>
      <c r="P1508">
        <v>500</v>
      </c>
      <c r="Q1508" t="str">
        <f>IF(Table4[[#This Row],[Current Arrears + Debit]]&lt;=5000,"Less_than_5000","Greater_than_5000")</f>
        <v>Less_than_5000</v>
      </c>
      <c r="R1508" t="str">
        <f>IF(Table4[[#This Row],[Full Balance]]=Table4[[#This Row],[Current Arrears + Debit]],"OC","Active")</f>
        <v>Active</v>
      </c>
    </row>
    <row r="1509" spans="1:18" x14ac:dyDescent="0.3">
      <c r="A1509" t="s">
        <v>8470</v>
      </c>
      <c r="B1509" t="s">
        <v>7721</v>
      </c>
      <c r="C1509" t="s">
        <v>8471</v>
      </c>
      <c r="D1509" t="s">
        <v>8472</v>
      </c>
      <c r="E1509" t="s">
        <v>41</v>
      </c>
      <c r="F1509" t="s">
        <v>283</v>
      </c>
      <c r="G1509" s="5">
        <v>25000</v>
      </c>
      <c r="H1509" s="5">
        <v>1750</v>
      </c>
      <c r="I1509" s="5">
        <v>35000</v>
      </c>
      <c r="J1509">
        <v>0</v>
      </c>
      <c r="K1509">
        <v>0</v>
      </c>
      <c r="L1509">
        <v>0</v>
      </c>
      <c r="M1509">
        <v>0</v>
      </c>
      <c r="N1509" s="5">
        <v>35000</v>
      </c>
      <c r="O1509" t="s">
        <v>283</v>
      </c>
      <c r="P1509">
        <v>500</v>
      </c>
      <c r="Q1509" t="str">
        <f>IF(Table4[[#This Row],[Current Arrears + Debit]]&lt;=5000,"Less_than_5000","Greater_than_5000")</f>
        <v>Less_than_5000</v>
      </c>
      <c r="R1509" t="str">
        <f>IF(Table4[[#This Row],[Full Balance]]=Table4[[#This Row],[Current Arrears + Debit]],"OC","Active")</f>
        <v>Active</v>
      </c>
    </row>
    <row r="1510" spans="1:18" x14ac:dyDescent="0.3">
      <c r="A1510" t="s">
        <v>8473</v>
      </c>
      <c r="B1510" t="s">
        <v>7721</v>
      </c>
      <c r="C1510" t="s">
        <v>8474</v>
      </c>
      <c r="D1510" t="s">
        <v>8475</v>
      </c>
      <c r="E1510" t="s">
        <v>41</v>
      </c>
      <c r="F1510" t="s">
        <v>283</v>
      </c>
      <c r="G1510" s="5">
        <v>25000</v>
      </c>
      <c r="H1510" s="5">
        <v>1750</v>
      </c>
      <c r="I1510" s="5">
        <v>35000</v>
      </c>
      <c r="J1510">
        <v>0</v>
      </c>
      <c r="K1510">
        <v>0</v>
      </c>
      <c r="L1510">
        <v>0</v>
      </c>
      <c r="M1510">
        <v>0</v>
      </c>
      <c r="N1510" s="5">
        <v>35000</v>
      </c>
      <c r="O1510" t="s">
        <v>283</v>
      </c>
      <c r="P1510">
        <v>500</v>
      </c>
      <c r="Q1510" t="str">
        <f>IF(Table4[[#This Row],[Current Arrears + Debit]]&lt;=5000,"Less_than_5000","Greater_than_5000")</f>
        <v>Less_than_5000</v>
      </c>
      <c r="R1510" t="str">
        <f>IF(Table4[[#This Row],[Full Balance]]=Table4[[#This Row],[Current Arrears + Debit]],"OC","Active")</f>
        <v>Active</v>
      </c>
    </row>
    <row r="1511" spans="1:18" x14ac:dyDescent="0.3">
      <c r="A1511" t="s">
        <v>8476</v>
      </c>
      <c r="B1511" t="s">
        <v>8477</v>
      </c>
      <c r="C1511" t="s">
        <v>8478</v>
      </c>
      <c r="D1511" t="s">
        <v>8479</v>
      </c>
      <c r="E1511" t="s">
        <v>42</v>
      </c>
      <c r="F1511" t="s">
        <v>1142</v>
      </c>
      <c r="G1511" s="5">
        <v>25000</v>
      </c>
      <c r="H1511" s="5">
        <v>1750</v>
      </c>
      <c r="I1511" s="5">
        <v>35000</v>
      </c>
      <c r="J1511">
        <v>0</v>
      </c>
      <c r="K1511">
        <v>0</v>
      </c>
      <c r="L1511">
        <v>0</v>
      </c>
      <c r="M1511">
        <v>0</v>
      </c>
      <c r="N1511" s="5">
        <v>35000</v>
      </c>
      <c r="O1511" t="s">
        <v>1142</v>
      </c>
      <c r="P1511">
        <v>500</v>
      </c>
      <c r="Q1511" t="str">
        <f>IF(Table4[[#This Row],[Current Arrears + Debit]]&lt;=5000,"Less_than_5000","Greater_than_5000")</f>
        <v>Less_than_5000</v>
      </c>
      <c r="R1511" t="str">
        <f>IF(Table4[[#This Row],[Full Balance]]=Table4[[#This Row],[Current Arrears + Debit]],"OC","Active")</f>
        <v>Active</v>
      </c>
    </row>
    <row r="1512" spans="1:18" x14ac:dyDescent="0.3">
      <c r="A1512" t="s">
        <v>8480</v>
      </c>
      <c r="B1512" t="s">
        <v>8477</v>
      </c>
      <c r="C1512" t="s">
        <v>8481</v>
      </c>
      <c r="D1512" t="s">
        <v>8482</v>
      </c>
      <c r="E1512" t="s">
        <v>42</v>
      </c>
      <c r="F1512" t="s">
        <v>1142</v>
      </c>
      <c r="G1512" s="5">
        <v>40000</v>
      </c>
      <c r="H1512" s="5">
        <v>2467</v>
      </c>
      <c r="I1512" s="5">
        <v>59200</v>
      </c>
      <c r="J1512">
        <v>0</v>
      </c>
      <c r="K1512">
        <v>0</v>
      </c>
      <c r="L1512">
        <v>0</v>
      </c>
      <c r="M1512">
        <v>0</v>
      </c>
      <c r="N1512" s="5">
        <v>59200</v>
      </c>
      <c r="O1512" t="s">
        <v>1142</v>
      </c>
      <c r="P1512">
        <v>800</v>
      </c>
      <c r="Q1512" t="str">
        <f>IF(Table4[[#This Row],[Current Arrears + Debit]]&lt;=5000,"Less_than_5000","Greater_than_5000")</f>
        <v>Less_than_5000</v>
      </c>
      <c r="R1512" t="str">
        <f>IF(Table4[[#This Row],[Full Balance]]=Table4[[#This Row],[Current Arrears + Debit]],"OC","Active")</f>
        <v>Active</v>
      </c>
    </row>
    <row r="1513" spans="1:18" x14ac:dyDescent="0.3">
      <c r="A1513" t="s">
        <v>8483</v>
      </c>
      <c r="B1513" t="s">
        <v>8477</v>
      </c>
      <c r="C1513" t="s">
        <v>8484</v>
      </c>
      <c r="D1513" t="s">
        <v>8485</v>
      </c>
      <c r="E1513" t="s">
        <v>42</v>
      </c>
      <c r="F1513" t="s">
        <v>1142</v>
      </c>
      <c r="G1513" s="5">
        <v>25000</v>
      </c>
      <c r="H1513" s="5">
        <v>1750</v>
      </c>
      <c r="I1513" s="5">
        <v>35000</v>
      </c>
      <c r="J1513">
        <v>0</v>
      </c>
      <c r="K1513">
        <v>0</v>
      </c>
      <c r="L1513">
        <v>0</v>
      </c>
      <c r="M1513">
        <v>0</v>
      </c>
      <c r="N1513" s="5">
        <v>35000</v>
      </c>
      <c r="O1513" t="s">
        <v>1142</v>
      </c>
      <c r="P1513">
        <v>500</v>
      </c>
      <c r="Q1513" t="str">
        <f>IF(Table4[[#This Row],[Current Arrears + Debit]]&lt;=5000,"Less_than_5000","Greater_than_5000")</f>
        <v>Less_than_5000</v>
      </c>
      <c r="R1513" t="str">
        <f>IF(Table4[[#This Row],[Full Balance]]=Table4[[#This Row],[Current Arrears + Debit]],"OC","Active")</f>
        <v>Active</v>
      </c>
    </row>
    <row r="1514" spans="1:18" x14ac:dyDescent="0.3">
      <c r="A1514" t="s">
        <v>8486</v>
      </c>
      <c r="B1514" t="s">
        <v>8487</v>
      </c>
      <c r="C1514" t="s">
        <v>8488</v>
      </c>
      <c r="D1514" t="s">
        <v>8489</v>
      </c>
      <c r="E1514" t="s">
        <v>5</v>
      </c>
      <c r="F1514" t="s">
        <v>1142</v>
      </c>
      <c r="G1514" s="5">
        <v>30000</v>
      </c>
      <c r="H1514" s="5">
        <v>2438</v>
      </c>
      <c r="I1514" s="5">
        <v>39000</v>
      </c>
      <c r="J1514">
        <v>0</v>
      </c>
      <c r="K1514">
        <v>0</v>
      </c>
      <c r="L1514">
        <v>0</v>
      </c>
      <c r="M1514">
        <v>0</v>
      </c>
      <c r="N1514" s="5">
        <v>39000</v>
      </c>
      <c r="O1514" t="s">
        <v>1142</v>
      </c>
      <c r="P1514">
        <v>600</v>
      </c>
      <c r="Q1514" t="str">
        <f>IF(Table4[[#This Row],[Current Arrears + Debit]]&lt;=5000,"Less_than_5000","Greater_than_5000")</f>
        <v>Less_than_5000</v>
      </c>
      <c r="R1514" t="str">
        <f>IF(Table4[[#This Row],[Full Balance]]=Table4[[#This Row],[Current Arrears + Debit]],"OC","Active")</f>
        <v>Active</v>
      </c>
    </row>
    <row r="1515" spans="1:18" x14ac:dyDescent="0.3">
      <c r="A1515" t="s">
        <v>8490</v>
      </c>
      <c r="B1515" t="s">
        <v>8487</v>
      </c>
      <c r="C1515" t="s">
        <v>8491</v>
      </c>
      <c r="D1515" t="s">
        <v>8492</v>
      </c>
      <c r="E1515" t="s">
        <v>5</v>
      </c>
      <c r="F1515" t="s">
        <v>1142</v>
      </c>
      <c r="G1515" s="5">
        <v>25000</v>
      </c>
      <c r="H1515" s="5">
        <v>2063</v>
      </c>
      <c r="I1515" s="5">
        <v>33000</v>
      </c>
      <c r="J1515">
        <v>0</v>
      </c>
      <c r="K1515">
        <v>0</v>
      </c>
      <c r="L1515">
        <v>0</v>
      </c>
      <c r="M1515">
        <v>0</v>
      </c>
      <c r="N1515" s="5">
        <v>33000</v>
      </c>
      <c r="O1515" t="s">
        <v>1142</v>
      </c>
      <c r="P1515">
        <v>500</v>
      </c>
      <c r="Q1515" t="str">
        <f>IF(Table4[[#This Row],[Current Arrears + Debit]]&lt;=5000,"Less_than_5000","Greater_than_5000")</f>
        <v>Less_than_5000</v>
      </c>
      <c r="R1515" t="str">
        <f>IF(Table4[[#This Row],[Full Balance]]=Table4[[#This Row],[Current Arrears + Debit]],"OC","Active")</f>
        <v>Active</v>
      </c>
    </row>
    <row r="1516" spans="1:18" x14ac:dyDescent="0.3">
      <c r="A1516" t="s">
        <v>8493</v>
      </c>
      <c r="B1516" t="s">
        <v>8487</v>
      </c>
      <c r="C1516" t="s">
        <v>8494</v>
      </c>
      <c r="D1516" t="s">
        <v>8495</v>
      </c>
      <c r="E1516" t="s">
        <v>5</v>
      </c>
      <c r="F1516" t="s">
        <v>1142</v>
      </c>
      <c r="G1516" s="5">
        <v>40000</v>
      </c>
      <c r="H1516" s="5">
        <v>2800</v>
      </c>
      <c r="I1516" s="5">
        <v>56000</v>
      </c>
      <c r="J1516">
        <v>0</v>
      </c>
      <c r="K1516">
        <v>0</v>
      </c>
      <c r="L1516">
        <v>0</v>
      </c>
      <c r="M1516">
        <v>0</v>
      </c>
      <c r="N1516" s="5">
        <v>56000</v>
      </c>
      <c r="O1516" t="s">
        <v>1142</v>
      </c>
      <c r="P1516">
        <v>800</v>
      </c>
      <c r="Q1516" t="str">
        <f>IF(Table4[[#This Row],[Current Arrears + Debit]]&lt;=5000,"Less_than_5000","Greater_than_5000")</f>
        <v>Less_than_5000</v>
      </c>
      <c r="R1516" t="str">
        <f>IF(Table4[[#This Row],[Full Balance]]=Table4[[#This Row],[Current Arrears + Debit]],"OC","Active")</f>
        <v>Active</v>
      </c>
    </row>
    <row r="1517" spans="1:18" x14ac:dyDescent="0.3">
      <c r="A1517" t="s">
        <v>8496</v>
      </c>
      <c r="B1517" t="s">
        <v>6891</v>
      </c>
      <c r="C1517" t="s">
        <v>8497</v>
      </c>
      <c r="D1517" t="s">
        <v>8498</v>
      </c>
      <c r="E1517" t="s">
        <v>5</v>
      </c>
      <c r="F1517" t="s">
        <v>1142</v>
      </c>
      <c r="G1517" s="5">
        <v>40000</v>
      </c>
      <c r="H1517" s="5">
        <v>3250</v>
      </c>
      <c r="I1517" s="5">
        <v>52000</v>
      </c>
      <c r="J1517">
        <v>0</v>
      </c>
      <c r="K1517">
        <v>0</v>
      </c>
      <c r="L1517">
        <v>0</v>
      </c>
      <c r="M1517">
        <v>0</v>
      </c>
      <c r="N1517" s="5">
        <v>52000</v>
      </c>
      <c r="O1517" t="s">
        <v>1142</v>
      </c>
      <c r="P1517">
        <v>800</v>
      </c>
      <c r="Q1517" t="str">
        <f>IF(Table4[[#This Row],[Current Arrears + Debit]]&lt;=5000,"Less_than_5000","Greater_than_5000")</f>
        <v>Less_than_5000</v>
      </c>
      <c r="R1517" t="str">
        <f>IF(Table4[[#This Row],[Full Balance]]=Table4[[#This Row],[Current Arrears + Debit]],"OC","Active")</f>
        <v>Active</v>
      </c>
    </row>
    <row r="1518" spans="1:18" x14ac:dyDescent="0.3">
      <c r="A1518" t="s">
        <v>8499</v>
      </c>
      <c r="B1518" t="s">
        <v>5857</v>
      </c>
      <c r="C1518" t="s">
        <v>8500</v>
      </c>
      <c r="D1518" t="s">
        <v>8501</v>
      </c>
      <c r="E1518" t="s">
        <v>30</v>
      </c>
      <c r="F1518" t="s">
        <v>283</v>
      </c>
      <c r="G1518" s="5">
        <v>40000</v>
      </c>
      <c r="H1518" s="5">
        <v>2467</v>
      </c>
      <c r="I1518" s="5">
        <v>59200</v>
      </c>
      <c r="J1518">
        <v>0</v>
      </c>
      <c r="K1518">
        <v>0</v>
      </c>
      <c r="L1518">
        <v>0</v>
      </c>
      <c r="M1518">
        <v>0</v>
      </c>
      <c r="N1518" s="5">
        <v>59200</v>
      </c>
      <c r="O1518" t="s">
        <v>283</v>
      </c>
      <c r="P1518">
        <v>800</v>
      </c>
      <c r="Q1518" t="str">
        <f>IF(Table4[[#This Row],[Current Arrears + Debit]]&lt;=5000,"Less_than_5000","Greater_than_5000")</f>
        <v>Less_than_5000</v>
      </c>
      <c r="R1518" t="str">
        <f>IF(Table4[[#This Row],[Full Balance]]=Table4[[#This Row],[Current Arrears + Debit]],"OC","Active")</f>
        <v>Active</v>
      </c>
    </row>
    <row r="1519" spans="1:18" x14ac:dyDescent="0.3">
      <c r="A1519" t="s">
        <v>8502</v>
      </c>
      <c r="B1519" t="s">
        <v>7702</v>
      </c>
      <c r="C1519" t="s">
        <v>8503</v>
      </c>
      <c r="D1519" t="s">
        <v>8504</v>
      </c>
      <c r="E1519" t="s">
        <v>42</v>
      </c>
      <c r="F1519" t="s">
        <v>1142</v>
      </c>
      <c r="G1519" s="5">
        <v>25000</v>
      </c>
      <c r="H1519" s="5">
        <v>1750</v>
      </c>
      <c r="I1519" s="5">
        <v>35000</v>
      </c>
      <c r="J1519">
        <v>0</v>
      </c>
      <c r="K1519">
        <v>0</v>
      </c>
      <c r="L1519">
        <v>0</v>
      </c>
      <c r="M1519">
        <v>0</v>
      </c>
      <c r="N1519" s="5">
        <v>35000</v>
      </c>
      <c r="O1519" t="s">
        <v>1142</v>
      </c>
      <c r="P1519">
        <v>500</v>
      </c>
      <c r="Q1519" t="str">
        <f>IF(Table4[[#This Row],[Current Arrears + Debit]]&lt;=5000,"Less_than_5000","Greater_than_5000")</f>
        <v>Less_than_5000</v>
      </c>
      <c r="R1519" t="str">
        <f>IF(Table4[[#This Row],[Full Balance]]=Table4[[#This Row],[Current Arrears + Debit]],"OC","Active")</f>
        <v>Active</v>
      </c>
    </row>
    <row r="1520" spans="1:18" x14ac:dyDescent="0.3">
      <c r="A1520" t="s">
        <v>8505</v>
      </c>
      <c r="B1520" t="s">
        <v>7178</v>
      </c>
      <c r="C1520" t="s">
        <v>8506</v>
      </c>
      <c r="D1520" t="s">
        <v>8507</v>
      </c>
      <c r="E1520" t="s">
        <v>26</v>
      </c>
      <c r="F1520" t="s">
        <v>283</v>
      </c>
      <c r="G1520" s="5">
        <v>10000</v>
      </c>
      <c r="H1520">
        <v>813</v>
      </c>
      <c r="I1520" s="5">
        <v>13000</v>
      </c>
      <c r="J1520">
        <v>0</v>
      </c>
      <c r="K1520">
        <v>0</v>
      </c>
      <c r="L1520">
        <v>0</v>
      </c>
      <c r="M1520">
        <v>0</v>
      </c>
      <c r="N1520" s="5">
        <v>13000</v>
      </c>
      <c r="O1520" t="s">
        <v>283</v>
      </c>
      <c r="P1520">
        <v>200</v>
      </c>
      <c r="Q1520" t="str">
        <f>IF(Table4[[#This Row],[Current Arrears + Debit]]&lt;=5000,"Less_than_5000","Greater_than_5000")</f>
        <v>Less_than_5000</v>
      </c>
      <c r="R1520" t="str">
        <f>IF(Table4[[#This Row],[Full Balance]]=Table4[[#This Row],[Current Arrears + Debit]],"OC","Active")</f>
        <v>Active</v>
      </c>
    </row>
    <row r="1521" spans="1:18" x14ac:dyDescent="0.3">
      <c r="A1521" t="s">
        <v>8508</v>
      </c>
      <c r="B1521" t="s">
        <v>5885</v>
      </c>
      <c r="C1521" t="s">
        <v>8509</v>
      </c>
      <c r="D1521" t="s">
        <v>8510</v>
      </c>
      <c r="E1521" t="s">
        <v>9</v>
      </c>
      <c r="F1521" t="s">
        <v>1142</v>
      </c>
      <c r="G1521" s="5">
        <v>45000</v>
      </c>
      <c r="H1521" s="5">
        <v>3656</v>
      </c>
      <c r="I1521" s="5">
        <v>58500</v>
      </c>
      <c r="J1521">
        <v>0</v>
      </c>
      <c r="K1521">
        <v>0</v>
      </c>
      <c r="L1521">
        <v>0</v>
      </c>
      <c r="M1521">
        <v>0</v>
      </c>
      <c r="N1521" s="5">
        <v>58500</v>
      </c>
      <c r="O1521" t="s">
        <v>1142</v>
      </c>
      <c r="P1521">
        <v>900</v>
      </c>
      <c r="Q1521" t="str">
        <f>IF(Table4[[#This Row],[Current Arrears + Debit]]&lt;=5000,"Less_than_5000","Greater_than_5000")</f>
        <v>Less_than_5000</v>
      </c>
      <c r="R1521" t="str">
        <f>IF(Table4[[#This Row],[Full Balance]]=Table4[[#This Row],[Current Arrears + Debit]],"OC","Active")</f>
        <v>Active</v>
      </c>
    </row>
    <row r="1522" spans="1:18" x14ac:dyDescent="0.3">
      <c r="A1522" t="s">
        <v>8511</v>
      </c>
      <c r="B1522" t="s">
        <v>5885</v>
      </c>
      <c r="C1522" t="s">
        <v>8512</v>
      </c>
      <c r="D1522" t="s">
        <v>8513</v>
      </c>
      <c r="E1522" t="s">
        <v>9</v>
      </c>
      <c r="F1522" t="s">
        <v>1142</v>
      </c>
      <c r="G1522" s="5">
        <v>35000</v>
      </c>
      <c r="H1522" s="5">
        <v>2450</v>
      </c>
      <c r="I1522" s="5">
        <v>49000</v>
      </c>
      <c r="J1522">
        <v>-1</v>
      </c>
      <c r="K1522" s="5">
        <v>-2450</v>
      </c>
      <c r="L1522">
        <v>0</v>
      </c>
      <c r="M1522" s="5">
        <v>2450</v>
      </c>
      <c r="N1522" s="5">
        <v>46550</v>
      </c>
      <c r="O1522" t="s">
        <v>1142</v>
      </c>
      <c r="P1522" s="5">
        <v>2450</v>
      </c>
      <c r="Q1522" t="str">
        <f>IF(Table4[[#This Row],[Current Arrears + Debit]]&lt;=5000,"Less_than_5000","Greater_than_5000")</f>
        <v>Less_than_5000</v>
      </c>
      <c r="R1522" t="str">
        <f>IF(Table4[[#This Row],[Full Balance]]=Table4[[#This Row],[Current Arrears + Debit]],"OC","Active")</f>
        <v>Active</v>
      </c>
    </row>
    <row r="1523" spans="1:18" x14ac:dyDescent="0.3">
      <c r="A1523" t="s">
        <v>8514</v>
      </c>
      <c r="B1523" t="s">
        <v>5885</v>
      </c>
      <c r="C1523" t="s">
        <v>8515</v>
      </c>
      <c r="D1523" t="s">
        <v>8516</v>
      </c>
      <c r="E1523" t="s">
        <v>9</v>
      </c>
      <c r="F1523" t="s">
        <v>1142</v>
      </c>
      <c r="G1523" s="5">
        <v>40000</v>
      </c>
      <c r="H1523" s="5">
        <v>2467</v>
      </c>
      <c r="I1523" s="5">
        <v>59200</v>
      </c>
      <c r="J1523">
        <v>-1.01</v>
      </c>
      <c r="K1523" s="5">
        <v>-2500</v>
      </c>
      <c r="L1523">
        <v>0</v>
      </c>
      <c r="M1523" s="5">
        <v>2500</v>
      </c>
      <c r="N1523" s="5">
        <v>56700</v>
      </c>
      <c r="O1523" t="s">
        <v>1142</v>
      </c>
      <c r="P1523" s="5">
        <v>2500</v>
      </c>
      <c r="Q1523" t="str">
        <f>IF(Table4[[#This Row],[Current Arrears + Debit]]&lt;=5000,"Less_than_5000","Greater_than_5000")</f>
        <v>Less_than_5000</v>
      </c>
      <c r="R1523" t="str">
        <f>IF(Table4[[#This Row],[Full Balance]]=Table4[[#This Row],[Current Arrears + Debit]],"OC","Active")</f>
        <v>Active</v>
      </c>
    </row>
    <row r="1524" spans="1:18" x14ac:dyDescent="0.3">
      <c r="A1524" t="s">
        <v>8517</v>
      </c>
      <c r="B1524" t="s">
        <v>7171</v>
      </c>
      <c r="C1524" t="s">
        <v>8518</v>
      </c>
      <c r="D1524" t="s">
        <v>8519</v>
      </c>
      <c r="E1524" t="s">
        <v>5</v>
      </c>
      <c r="F1524" t="s">
        <v>283</v>
      </c>
      <c r="G1524" s="5">
        <v>25000</v>
      </c>
      <c r="H1524" s="5">
        <v>1750</v>
      </c>
      <c r="I1524" s="5">
        <v>35000</v>
      </c>
      <c r="J1524">
        <v>0</v>
      </c>
      <c r="K1524">
        <v>0</v>
      </c>
      <c r="L1524">
        <v>0</v>
      </c>
      <c r="M1524">
        <v>0</v>
      </c>
      <c r="N1524" s="5">
        <v>35000</v>
      </c>
      <c r="O1524" t="s">
        <v>283</v>
      </c>
      <c r="P1524">
        <v>500</v>
      </c>
      <c r="Q1524" t="str">
        <f>IF(Table4[[#This Row],[Current Arrears + Debit]]&lt;=5000,"Less_than_5000","Greater_than_5000")</f>
        <v>Less_than_5000</v>
      </c>
      <c r="R1524" t="str">
        <f>IF(Table4[[#This Row],[Full Balance]]=Table4[[#This Row],[Current Arrears + Debit]],"OC","Active")</f>
        <v>Active</v>
      </c>
    </row>
    <row r="1525" spans="1:18" x14ac:dyDescent="0.3">
      <c r="A1525" t="s">
        <v>8520</v>
      </c>
      <c r="B1525" t="s">
        <v>5410</v>
      </c>
      <c r="C1525" t="s">
        <v>8521</v>
      </c>
      <c r="D1525" t="s">
        <v>8522</v>
      </c>
      <c r="E1525" t="s">
        <v>29</v>
      </c>
      <c r="F1525" t="s">
        <v>283</v>
      </c>
      <c r="G1525" s="5">
        <v>30000</v>
      </c>
      <c r="H1525" s="5">
        <v>2100</v>
      </c>
      <c r="I1525" s="5">
        <v>42000</v>
      </c>
      <c r="J1525">
        <v>0</v>
      </c>
      <c r="K1525">
        <v>0</v>
      </c>
      <c r="L1525">
        <v>0</v>
      </c>
      <c r="M1525">
        <v>0</v>
      </c>
      <c r="N1525" s="5">
        <v>42000</v>
      </c>
      <c r="O1525" t="s">
        <v>283</v>
      </c>
      <c r="P1525">
        <v>600</v>
      </c>
      <c r="Q1525" t="str">
        <f>IF(Table4[[#This Row],[Current Arrears + Debit]]&lt;=5000,"Less_than_5000","Greater_than_5000")</f>
        <v>Less_than_5000</v>
      </c>
      <c r="R1525" t="str">
        <f>IF(Table4[[#This Row],[Full Balance]]=Table4[[#This Row],[Current Arrears + Debit]],"OC","Active")</f>
        <v>Active</v>
      </c>
    </row>
    <row r="1526" spans="1:18" x14ac:dyDescent="0.3">
      <c r="A1526" t="s">
        <v>8523</v>
      </c>
      <c r="B1526" t="s">
        <v>5410</v>
      </c>
      <c r="C1526" t="s">
        <v>8524</v>
      </c>
      <c r="D1526" t="s">
        <v>8525</v>
      </c>
      <c r="E1526" t="s">
        <v>29</v>
      </c>
      <c r="F1526" t="s">
        <v>283</v>
      </c>
      <c r="G1526" s="5">
        <v>30000</v>
      </c>
      <c r="H1526" s="5">
        <v>2100</v>
      </c>
      <c r="I1526" s="5">
        <v>42000</v>
      </c>
      <c r="J1526">
        <v>0</v>
      </c>
      <c r="K1526">
        <v>0</v>
      </c>
      <c r="L1526">
        <v>0</v>
      </c>
      <c r="M1526">
        <v>0</v>
      </c>
      <c r="N1526" s="5">
        <v>42000</v>
      </c>
      <c r="O1526" t="s">
        <v>283</v>
      </c>
      <c r="P1526">
        <v>600</v>
      </c>
      <c r="Q1526" t="str">
        <f>IF(Table4[[#This Row],[Current Arrears + Debit]]&lt;=5000,"Less_than_5000","Greater_than_5000")</f>
        <v>Less_than_5000</v>
      </c>
      <c r="R1526" t="str">
        <f>IF(Table4[[#This Row],[Full Balance]]=Table4[[#This Row],[Current Arrears + Debit]],"OC","Active")</f>
        <v>Active</v>
      </c>
    </row>
    <row r="1527" spans="1:18" x14ac:dyDescent="0.3">
      <c r="A1527" t="s">
        <v>8526</v>
      </c>
      <c r="B1527" t="s">
        <v>5850</v>
      </c>
      <c r="C1527" t="s">
        <v>8527</v>
      </c>
      <c r="D1527" t="s">
        <v>8528</v>
      </c>
      <c r="E1527" t="s">
        <v>26</v>
      </c>
      <c r="F1527" t="s">
        <v>283</v>
      </c>
      <c r="G1527" s="5">
        <v>40000</v>
      </c>
      <c r="H1527" s="5">
        <v>3250</v>
      </c>
      <c r="I1527" s="5">
        <v>52000</v>
      </c>
      <c r="J1527">
        <v>0</v>
      </c>
      <c r="K1527">
        <v>0</v>
      </c>
      <c r="L1527">
        <v>0</v>
      </c>
      <c r="M1527">
        <v>0</v>
      </c>
      <c r="N1527" s="5">
        <v>52000</v>
      </c>
      <c r="O1527" t="s">
        <v>283</v>
      </c>
      <c r="P1527">
        <v>800</v>
      </c>
      <c r="Q1527" t="str">
        <f>IF(Table4[[#This Row],[Current Arrears + Debit]]&lt;=5000,"Less_than_5000","Greater_than_5000")</f>
        <v>Less_than_5000</v>
      </c>
      <c r="R1527" t="str">
        <f>IF(Table4[[#This Row],[Full Balance]]=Table4[[#This Row],[Current Arrears + Debit]],"OC","Active")</f>
        <v>Active</v>
      </c>
    </row>
    <row r="1528" spans="1:18" x14ac:dyDescent="0.3">
      <c r="A1528" t="s">
        <v>8529</v>
      </c>
      <c r="B1528" t="s">
        <v>5756</v>
      </c>
      <c r="C1528" t="s">
        <v>8530</v>
      </c>
      <c r="D1528" t="s">
        <v>8531</v>
      </c>
      <c r="E1528" t="s">
        <v>24</v>
      </c>
      <c r="F1528" t="s">
        <v>283</v>
      </c>
      <c r="G1528" s="5">
        <v>25000</v>
      </c>
      <c r="H1528" s="5">
        <v>1750</v>
      </c>
      <c r="I1528" s="5">
        <v>35000</v>
      </c>
      <c r="J1528">
        <v>-1</v>
      </c>
      <c r="K1528" s="5">
        <v>-1750</v>
      </c>
      <c r="L1528">
        <v>0</v>
      </c>
      <c r="M1528" s="5">
        <v>1750</v>
      </c>
      <c r="N1528" s="5">
        <v>33250</v>
      </c>
      <c r="O1528" t="s">
        <v>283</v>
      </c>
      <c r="P1528" s="5">
        <v>1750</v>
      </c>
      <c r="Q1528" t="str">
        <f>IF(Table4[[#This Row],[Current Arrears + Debit]]&lt;=5000,"Less_than_5000","Greater_than_5000")</f>
        <v>Less_than_5000</v>
      </c>
      <c r="R1528" t="str">
        <f>IF(Table4[[#This Row],[Full Balance]]=Table4[[#This Row],[Current Arrears + Debit]],"OC","Active")</f>
        <v>Active</v>
      </c>
    </row>
    <row r="1529" spans="1:18" x14ac:dyDescent="0.3">
      <c r="A1529" t="s">
        <v>8532</v>
      </c>
      <c r="B1529" t="s">
        <v>5756</v>
      </c>
      <c r="C1529" t="s">
        <v>8533</v>
      </c>
      <c r="D1529" t="s">
        <v>8534</v>
      </c>
      <c r="E1529" t="s">
        <v>24</v>
      </c>
      <c r="F1529" t="s">
        <v>283</v>
      </c>
      <c r="G1529" s="5">
        <v>30000</v>
      </c>
      <c r="H1529" s="5">
        <v>2100</v>
      </c>
      <c r="I1529" s="5">
        <v>42000</v>
      </c>
      <c r="J1529">
        <v>-1</v>
      </c>
      <c r="K1529" s="5">
        <v>-2100</v>
      </c>
      <c r="L1529">
        <v>0</v>
      </c>
      <c r="M1529" s="5">
        <v>2100</v>
      </c>
      <c r="N1529" s="5">
        <v>39900</v>
      </c>
      <c r="O1529" t="s">
        <v>283</v>
      </c>
      <c r="P1529" s="5">
        <v>2100</v>
      </c>
      <c r="Q1529" t="str">
        <f>IF(Table4[[#This Row],[Current Arrears + Debit]]&lt;=5000,"Less_than_5000","Greater_than_5000")</f>
        <v>Less_than_5000</v>
      </c>
      <c r="R1529" t="str">
        <f>IF(Table4[[#This Row],[Full Balance]]=Table4[[#This Row],[Current Arrears + Debit]],"OC","Active")</f>
        <v>Active</v>
      </c>
    </row>
    <row r="1530" spans="1:18" x14ac:dyDescent="0.3">
      <c r="A1530" t="s">
        <v>8535</v>
      </c>
      <c r="B1530" t="s">
        <v>5756</v>
      </c>
      <c r="C1530" t="s">
        <v>8536</v>
      </c>
      <c r="D1530" t="s">
        <v>8537</v>
      </c>
      <c r="E1530" t="s">
        <v>24</v>
      </c>
      <c r="F1530" t="s">
        <v>283</v>
      </c>
      <c r="G1530" s="5">
        <v>30000</v>
      </c>
      <c r="H1530" s="5">
        <v>2100</v>
      </c>
      <c r="I1530" s="5">
        <v>42000</v>
      </c>
      <c r="J1530">
        <v>-1</v>
      </c>
      <c r="K1530" s="5">
        <v>-2100</v>
      </c>
      <c r="L1530">
        <v>0</v>
      </c>
      <c r="M1530" s="5">
        <v>2100</v>
      </c>
      <c r="N1530" s="5">
        <v>39900</v>
      </c>
      <c r="O1530" t="s">
        <v>283</v>
      </c>
      <c r="P1530" s="5">
        <v>2100</v>
      </c>
      <c r="Q1530" t="str">
        <f>IF(Table4[[#This Row],[Current Arrears + Debit]]&lt;=5000,"Less_than_5000","Greater_than_5000")</f>
        <v>Less_than_5000</v>
      </c>
      <c r="R1530" t="str">
        <f>IF(Table4[[#This Row],[Full Balance]]=Table4[[#This Row],[Current Arrears + Debit]],"OC","Active")</f>
        <v>Active</v>
      </c>
    </row>
    <row r="1531" spans="1:18" x14ac:dyDescent="0.3">
      <c r="A1531" t="s">
        <v>8538</v>
      </c>
      <c r="B1531" t="s">
        <v>7161</v>
      </c>
      <c r="C1531" t="s">
        <v>8539</v>
      </c>
      <c r="D1531" t="s">
        <v>8540</v>
      </c>
      <c r="E1531" t="s">
        <v>39</v>
      </c>
      <c r="F1531" t="s">
        <v>283</v>
      </c>
      <c r="G1531" s="5">
        <v>35000</v>
      </c>
      <c r="H1531" s="5">
        <v>2450</v>
      </c>
      <c r="I1531" s="5">
        <v>49000</v>
      </c>
      <c r="J1531">
        <v>-1.06</v>
      </c>
      <c r="K1531" s="5">
        <v>-2600</v>
      </c>
      <c r="L1531">
        <v>0</v>
      </c>
      <c r="M1531" s="5">
        <v>2600</v>
      </c>
      <c r="N1531" s="5">
        <v>46400</v>
      </c>
      <c r="O1531" t="s">
        <v>283</v>
      </c>
      <c r="P1531" s="5">
        <v>2600</v>
      </c>
      <c r="Q1531" t="str">
        <f>IF(Table4[[#This Row],[Current Arrears + Debit]]&lt;=5000,"Less_than_5000","Greater_than_5000")</f>
        <v>Less_than_5000</v>
      </c>
      <c r="R1531" t="str">
        <f>IF(Table4[[#This Row],[Full Balance]]=Table4[[#This Row],[Current Arrears + Debit]],"OC","Active")</f>
        <v>Active</v>
      </c>
    </row>
    <row r="1532" spans="1:18" x14ac:dyDescent="0.3">
      <c r="A1532" t="s">
        <v>8541</v>
      </c>
      <c r="B1532" t="s">
        <v>8542</v>
      </c>
      <c r="C1532" t="s">
        <v>8543</v>
      </c>
      <c r="D1532" t="s">
        <v>8544</v>
      </c>
      <c r="E1532" t="s">
        <v>39</v>
      </c>
      <c r="F1532" t="s">
        <v>283</v>
      </c>
      <c r="G1532" s="5">
        <v>25000</v>
      </c>
      <c r="H1532" s="5">
        <v>1750</v>
      </c>
      <c r="I1532" s="5">
        <v>35000</v>
      </c>
      <c r="J1532">
        <v>-1</v>
      </c>
      <c r="K1532" s="5">
        <v>-1750</v>
      </c>
      <c r="L1532">
        <v>0</v>
      </c>
      <c r="M1532" s="5">
        <v>1750</v>
      </c>
      <c r="N1532" s="5">
        <v>33250</v>
      </c>
      <c r="O1532" t="s">
        <v>283</v>
      </c>
      <c r="P1532" s="5">
        <v>1750</v>
      </c>
      <c r="Q1532" t="str">
        <f>IF(Table4[[#This Row],[Current Arrears + Debit]]&lt;=5000,"Less_than_5000","Greater_than_5000")</f>
        <v>Less_than_5000</v>
      </c>
      <c r="R1532" t="str">
        <f>IF(Table4[[#This Row],[Full Balance]]=Table4[[#This Row],[Current Arrears + Debit]],"OC","Active")</f>
        <v>Active</v>
      </c>
    </row>
    <row r="1533" spans="1:18" x14ac:dyDescent="0.3">
      <c r="A1533" t="s">
        <v>8545</v>
      </c>
      <c r="B1533" t="s">
        <v>8542</v>
      </c>
      <c r="C1533" t="s">
        <v>8546</v>
      </c>
      <c r="D1533" t="s">
        <v>8547</v>
      </c>
      <c r="E1533" t="s">
        <v>39</v>
      </c>
      <c r="F1533" t="s">
        <v>283</v>
      </c>
      <c r="G1533" s="5">
        <v>20000</v>
      </c>
      <c r="H1533" s="5">
        <v>1625</v>
      </c>
      <c r="I1533" s="5">
        <v>26000</v>
      </c>
      <c r="J1533">
        <v>-1.05</v>
      </c>
      <c r="K1533" s="5">
        <v>-1700</v>
      </c>
      <c r="L1533">
        <v>0</v>
      </c>
      <c r="M1533" s="5">
        <v>1700</v>
      </c>
      <c r="N1533" s="5">
        <v>24300</v>
      </c>
      <c r="O1533" t="s">
        <v>283</v>
      </c>
      <c r="P1533" s="5">
        <v>1700</v>
      </c>
      <c r="Q1533" t="str">
        <f>IF(Table4[[#This Row],[Current Arrears + Debit]]&lt;=5000,"Less_than_5000","Greater_than_5000")</f>
        <v>Less_than_5000</v>
      </c>
      <c r="R1533" t="str">
        <f>IF(Table4[[#This Row],[Full Balance]]=Table4[[#This Row],[Current Arrears + Debit]],"OC","Active")</f>
        <v>Active</v>
      </c>
    </row>
    <row r="1534" spans="1:18" x14ac:dyDescent="0.3">
      <c r="A1534" t="s">
        <v>8548</v>
      </c>
      <c r="B1534" t="s">
        <v>8542</v>
      </c>
      <c r="C1534" t="s">
        <v>8549</v>
      </c>
      <c r="D1534" t="s">
        <v>8550</v>
      </c>
      <c r="E1534" t="s">
        <v>39</v>
      </c>
      <c r="F1534" t="s">
        <v>283</v>
      </c>
      <c r="G1534" s="5">
        <v>35000</v>
      </c>
      <c r="H1534" s="5">
        <v>2450</v>
      </c>
      <c r="I1534" s="5">
        <v>49000</v>
      </c>
      <c r="J1534">
        <v>-1</v>
      </c>
      <c r="K1534" s="5">
        <v>-2450</v>
      </c>
      <c r="L1534">
        <v>0</v>
      </c>
      <c r="M1534" s="5">
        <v>2450</v>
      </c>
      <c r="N1534" s="5">
        <v>46550</v>
      </c>
      <c r="O1534" t="s">
        <v>283</v>
      </c>
      <c r="P1534" s="5">
        <v>2450</v>
      </c>
      <c r="Q1534" t="str">
        <f>IF(Table4[[#This Row],[Current Arrears + Debit]]&lt;=5000,"Less_than_5000","Greater_than_5000")</f>
        <v>Less_than_5000</v>
      </c>
      <c r="R1534" t="str">
        <f>IF(Table4[[#This Row],[Full Balance]]=Table4[[#This Row],[Current Arrears + Debit]],"OC","Active")</f>
        <v>Active</v>
      </c>
    </row>
    <row r="1535" spans="1:18" x14ac:dyDescent="0.3">
      <c r="A1535" t="s">
        <v>8551</v>
      </c>
      <c r="B1535" t="s">
        <v>8552</v>
      </c>
      <c r="C1535" t="s">
        <v>8553</v>
      </c>
      <c r="D1535" t="s">
        <v>5164</v>
      </c>
      <c r="E1535" t="s">
        <v>10</v>
      </c>
      <c r="F1535" t="s">
        <v>283</v>
      </c>
      <c r="G1535" s="5">
        <v>40000</v>
      </c>
      <c r="H1535" s="5">
        <v>3250</v>
      </c>
      <c r="I1535" s="5">
        <v>52000</v>
      </c>
      <c r="J1535">
        <v>0</v>
      </c>
      <c r="K1535">
        <v>0</v>
      </c>
      <c r="L1535">
        <v>0</v>
      </c>
      <c r="M1535">
        <v>0</v>
      </c>
      <c r="N1535" s="5">
        <v>52000</v>
      </c>
      <c r="O1535" t="s">
        <v>283</v>
      </c>
      <c r="P1535">
        <v>800</v>
      </c>
      <c r="Q1535" t="str">
        <f>IF(Table4[[#This Row],[Current Arrears + Debit]]&lt;=5000,"Less_than_5000","Greater_than_5000")</f>
        <v>Less_than_5000</v>
      </c>
      <c r="R1535" t="str">
        <f>IF(Table4[[#This Row],[Full Balance]]=Table4[[#This Row],[Current Arrears + Debit]],"OC","Active")</f>
        <v>Active</v>
      </c>
    </row>
    <row r="1536" spans="1:18" x14ac:dyDescent="0.3">
      <c r="A1536" t="s">
        <v>8554</v>
      </c>
      <c r="B1536" t="s">
        <v>8552</v>
      </c>
      <c r="C1536" t="s">
        <v>8555</v>
      </c>
      <c r="D1536" t="s">
        <v>8556</v>
      </c>
      <c r="E1536" t="s">
        <v>10</v>
      </c>
      <c r="F1536" t="s">
        <v>283</v>
      </c>
      <c r="G1536" s="5">
        <v>40000</v>
      </c>
      <c r="H1536" s="5">
        <v>3250</v>
      </c>
      <c r="I1536" s="5">
        <v>52000</v>
      </c>
      <c r="J1536">
        <v>0</v>
      </c>
      <c r="K1536">
        <v>0</v>
      </c>
      <c r="L1536">
        <v>0</v>
      </c>
      <c r="M1536">
        <v>0</v>
      </c>
      <c r="N1536" s="5">
        <v>52000</v>
      </c>
      <c r="O1536" t="s">
        <v>283</v>
      </c>
      <c r="P1536">
        <v>800</v>
      </c>
      <c r="Q1536" t="str">
        <f>IF(Table4[[#This Row],[Current Arrears + Debit]]&lt;=5000,"Less_than_5000","Greater_than_5000")</f>
        <v>Less_than_5000</v>
      </c>
      <c r="R1536" t="str">
        <f>IF(Table4[[#This Row],[Full Balance]]=Table4[[#This Row],[Current Arrears + Debit]],"OC","Active")</f>
        <v>Active</v>
      </c>
    </row>
    <row r="1537" spans="1:18" x14ac:dyDescent="0.3">
      <c r="A1537" t="s">
        <v>8557</v>
      </c>
      <c r="B1537" t="s">
        <v>8552</v>
      </c>
      <c r="C1537" t="s">
        <v>8558</v>
      </c>
      <c r="D1537" t="s">
        <v>8559</v>
      </c>
      <c r="E1537" t="s">
        <v>10</v>
      </c>
      <c r="F1537" t="s">
        <v>283</v>
      </c>
      <c r="G1537" s="5">
        <v>40000</v>
      </c>
      <c r="H1537" s="5">
        <v>3250</v>
      </c>
      <c r="I1537" s="5">
        <v>52000</v>
      </c>
      <c r="J1537">
        <v>0</v>
      </c>
      <c r="K1537">
        <v>0</v>
      </c>
      <c r="L1537">
        <v>0</v>
      </c>
      <c r="M1537">
        <v>0</v>
      </c>
      <c r="N1537" s="5">
        <v>52000</v>
      </c>
      <c r="O1537" t="s">
        <v>283</v>
      </c>
      <c r="P1537">
        <v>800</v>
      </c>
      <c r="Q1537" t="str">
        <f>IF(Table4[[#This Row],[Current Arrears + Debit]]&lt;=5000,"Less_than_5000","Greater_than_5000")</f>
        <v>Less_than_5000</v>
      </c>
      <c r="R1537" t="str">
        <f>IF(Table4[[#This Row],[Full Balance]]=Table4[[#This Row],[Current Arrears + Debit]],"OC","Active")</f>
        <v>Active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6E0C1-2E7A-4AD1-9F04-48258B54543C}">
  <dimension ref="A1:C34"/>
  <sheetViews>
    <sheetView workbookViewId="0">
      <selection activeCell="B10" sqref="B10"/>
    </sheetView>
  </sheetViews>
  <sheetFormatPr defaultRowHeight="14.4" x14ac:dyDescent="0.3"/>
  <cols>
    <col min="1" max="1" width="12.88671875" bestFit="1" customWidth="1"/>
    <col min="2" max="2" width="19.88671875" bestFit="1" customWidth="1"/>
    <col min="3" max="3" width="37.109375" bestFit="1" customWidth="1"/>
  </cols>
  <sheetData>
    <row r="1" spans="1:3" x14ac:dyDescent="0.3">
      <c r="A1" t="s">
        <v>0</v>
      </c>
      <c r="B1" t="s">
        <v>1</v>
      </c>
      <c r="C1" t="s">
        <v>2</v>
      </c>
    </row>
    <row r="2" spans="1:3" x14ac:dyDescent="0.3">
      <c r="A2" t="s">
        <v>3</v>
      </c>
      <c r="B2" t="s">
        <v>4</v>
      </c>
      <c r="C2" t="s">
        <v>5</v>
      </c>
    </row>
    <row r="3" spans="1:3" x14ac:dyDescent="0.3">
      <c r="A3" t="s">
        <v>3</v>
      </c>
      <c r="B3" t="s">
        <v>4</v>
      </c>
      <c r="C3" t="s">
        <v>6</v>
      </c>
    </row>
    <row r="4" spans="1:3" x14ac:dyDescent="0.3">
      <c r="A4" t="s">
        <v>7</v>
      </c>
      <c r="B4" t="s">
        <v>8</v>
      </c>
      <c r="C4" t="s">
        <v>9</v>
      </c>
    </row>
    <row r="5" spans="1:3" x14ac:dyDescent="0.3">
      <c r="A5" t="s">
        <v>7</v>
      </c>
      <c r="B5" t="s">
        <v>8</v>
      </c>
      <c r="C5" t="s">
        <v>10</v>
      </c>
    </row>
    <row r="6" spans="1:3" x14ac:dyDescent="0.3">
      <c r="A6" t="s">
        <v>3</v>
      </c>
      <c r="B6" t="s">
        <v>11</v>
      </c>
      <c r="C6" t="s">
        <v>12</v>
      </c>
    </row>
    <row r="7" spans="1:3" x14ac:dyDescent="0.3">
      <c r="A7" t="s">
        <v>3</v>
      </c>
      <c r="B7" t="s">
        <v>13</v>
      </c>
      <c r="C7" t="s">
        <v>14</v>
      </c>
    </row>
    <row r="8" spans="1:3" x14ac:dyDescent="0.3">
      <c r="A8" t="s">
        <v>3</v>
      </c>
      <c r="B8" t="s">
        <v>13</v>
      </c>
      <c r="C8" t="s">
        <v>15</v>
      </c>
    </row>
    <row r="9" spans="1:3" x14ac:dyDescent="0.3">
      <c r="A9" t="s">
        <v>7</v>
      </c>
      <c r="B9" t="s">
        <v>16</v>
      </c>
      <c r="C9" t="s">
        <v>17</v>
      </c>
    </row>
    <row r="10" spans="1:3" x14ac:dyDescent="0.3">
      <c r="A10" t="s">
        <v>7</v>
      </c>
      <c r="B10" t="s">
        <v>16</v>
      </c>
      <c r="C10" t="s">
        <v>18</v>
      </c>
    </row>
    <row r="11" spans="1:3" x14ac:dyDescent="0.3">
      <c r="A11" t="s">
        <v>7</v>
      </c>
      <c r="B11" t="s">
        <v>19</v>
      </c>
      <c r="C11" t="s">
        <v>20</v>
      </c>
    </row>
    <row r="12" spans="1:3" x14ac:dyDescent="0.3">
      <c r="A12" t="s">
        <v>7</v>
      </c>
      <c r="B12" t="s">
        <v>19</v>
      </c>
      <c r="C12" t="s">
        <v>21</v>
      </c>
    </row>
    <row r="13" spans="1:3" x14ac:dyDescent="0.3">
      <c r="A13" t="s">
        <v>7</v>
      </c>
      <c r="B13" s="1" t="s">
        <v>19</v>
      </c>
      <c r="C13" s="2" t="s">
        <v>22</v>
      </c>
    </row>
    <row r="14" spans="1:3" x14ac:dyDescent="0.3">
      <c r="A14" t="s">
        <v>7</v>
      </c>
      <c r="B14" s="3" t="s">
        <v>23</v>
      </c>
      <c r="C14" s="4" t="s">
        <v>24</v>
      </c>
    </row>
    <row r="15" spans="1:3" x14ac:dyDescent="0.3">
      <c r="A15" t="s">
        <v>7</v>
      </c>
      <c r="B15" s="1" t="s">
        <v>23</v>
      </c>
      <c r="C15" s="2" t="s">
        <v>25</v>
      </c>
    </row>
    <row r="16" spans="1:3" x14ac:dyDescent="0.3">
      <c r="A16" t="s">
        <v>7</v>
      </c>
      <c r="B16" s="3" t="s">
        <v>23</v>
      </c>
      <c r="C16" s="4" t="s">
        <v>26</v>
      </c>
    </row>
    <row r="17" spans="1:3" x14ac:dyDescent="0.3">
      <c r="A17" s="1" t="s">
        <v>3</v>
      </c>
      <c r="B17" s="1" t="s">
        <v>27</v>
      </c>
      <c r="C17" s="2" t="s">
        <v>28</v>
      </c>
    </row>
    <row r="18" spans="1:3" x14ac:dyDescent="0.3">
      <c r="A18" s="1" t="s">
        <v>3</v>
      </c>
      <c r="B18" s="3" t="s">
        <v>27</v>
      </c>
      <c r="C18" s="4" t="s">
        <v>29</v>
      </c>
    </row>
    <row r="19" spans="1:3" x14ac:dyDescent="0.3">
      <c r="A19" s="1" t="s">
        <v>3</v>
      </c>
      <c r="B19" s="1" t="s">
        <v>27</v>
      </c>
      <c r="C19" s="2" t="s">
        <v>30</v>
      </c>
    </row>
    <row r="20" spans="1:3" x14ac:dyDescent="0.3">
      <c r="A20" s="1" t="s">
        <v>3</v>
      </c>
      <c r="B20" s="3" t="s">
        <v>27</v>
      </c>
      <c r="C20" s="4" t="s">
        <v>31</v>
      </c>
    </row>
    <row r="21" spans="1:3" x14ac:dyDescent="0.3">
      <c r="A21" s="1" t="s">
        <v>3</v>
      </c>
      <c r="B21" s="1" t="s">
        <v>27</v>
      </c>
      <c r="C21" s="2" t="s">
        <v>32</v>
      </c>
    </row>
    <row r="22" spans="1:3" x14ac:dyDescent="0.3">
      <c r="A22" s="3" t="s">
        <v>3</v>
      </c>
      <c r="B22" s="3" t="s">
        <v>11</v>
      </c>
      <c r="C22" s="4" t="s">
        <v>33</v>
      </c>
    </row>
    <row r="23" spans="1:3" x14ac:dyDescent="0.3">
      <c r="A23" s="3" t="s">
        <v>3</v>
      </c>
      <c r="B23" s="1" t="s">
        <v>11</v>
      </c>
      <c r="C23" s="2" t="s">
        <v>34</v>
      </c>
    </row>
    <row r="24" spans="1:3" x14ac:dyDescent="0.3">
      <c r="A24" s="3" t="s">
        <v>3</v>
      </c>
      <c r="B24" s="3" t="s">
        <v>13</v>
      </c>
      <c r="C24" s="4" t="s">
        <v>35</v>
      </c>
    </row>
    <row r="25" spans="1:3" x14ac:dyDescent="0.3">
      <c r="A25" t="s">
        <v>7</v>
      </c>
      <c r="B25" t="s">
        <v>16</v>
      </c>
      <c r="C25" t="s">
        <v>36</v>
      </c>
    </row>
    <row r="26" spans="1:3" x14ac:dyDescent="0.3">
      <c r="A26" t="s">
        <v>3</v>
      </c>
      <c r="B26" t="s">
        <v>27</v>
      </c>
      <c r="C26" t="s">
        <v>37</v>
      </c>
    </row>
    <row r="27" spans="1:3" x14ac:dyDescent="0.3">
      <c r="A27" t="s">
        <v>7</v>
      </c>
      <c r="B27" t="s">
        <v>16</v>
      </c>
      <c r="C27" t="s">
        <v>38</v>
      </c>
    </row>
    <row r="28" spans="1:3" x14ac:dyDescent="0.3">
      <c r="A28" t="s">
        <v>7</v>
      </c>
      <c r="B28" t="s">
        <v>23</v>
      </c>
      <c r="C28" t="s">
        <v>39</v>
      </c>
    </row>
    <row r="29" spans="1:3" x14ac:dyDescent="0.3">
      <c r="A29" t="s">
        <v>3</v>
      </c>
      <c r="B29" t="s">
        <v>4</v>
      </c>
      <c r="C29" t="s">
        <v>40</v>
      </c>
    </row>
    <row r="30" spans="1:3" x14ac:dyDescent="0.3">
      <c r="A30" t="s">
        <v>3</v>
      </c>
      <c r="B30" t="s">
        <v>13</v>
      </c>
      <c r="C30" t="s">
        <v>41</v>
      </c>
    </row>
    <row r="31" spans="1:3" x14ac:dyDescent="0.3">
      <c r="A31" t="s">
        <v>3</v>
      </c>
      <c r="B31" t="s">
        <v>4</v>
      </c>
      <c r="C31" t="s">
        <v>42</v>
      </c>
    </row>
    <row r="32" spans="1:3" x14ac:dyDescent="0.3">
      <c r="A32" t="s">
        <v>3</v>
      </c>
      <c r="B32" t="s">
        <v>11</v>
      </c>
      <c r="C32" t="s">
        <v>43</v>
      </c>
    </row>
    <row r="33" spans="1:3" x14ac:dyDescent="0.3">
      <c r="A33" t="s">
        <v>3</v>
      </c>
      <c r="B33" t="s">
        <v>13</v>
      </c>
      <c r="C33" t="s">
        <v>44</v>
      </c>
    </row>
    <row r="34" spans="1:3" x14ac:dyDescent="0.3">
      <c r="A34" t="s">
        <v>7</v>
      </c>
      <c r="B34" t="s">
        <v>19</v>
      </c>
      <c r="C34" t="s">
        <v>45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C27A0-E602-4F89-A57B-175C09461CA5}">
  <dimension ref="A1:AE521"/>
  <sheetViews>
    <sheetView topLeftCell="V1" workbookViewId="0">
      <selection activeCell="B10" sqref="B10"/>
    </sheetView>
  </sheetViews>
  <sheetFormatPr defaultRowHeight="14.4" x14ac:dyDescent="0.3"/>
  <cols>
    <col min="1" max="1" width="5.5546875" bestFit="1" customWidth="1"/>
    <col min="2" max="2" width="19.88671875" bestFit="1" customWidth="1"/>
    <col min="3" max="3" width="25" bestFit="1" customWidth="1"/>
    <col min="4" max="4" width="16" bestFit="1" customWidth="1"/>
    <col min="5" max="5" width="13.109375" bestFit="1" customWidth="1"/>
    <col min="6" max="6" width="75.33203125" bestFit="1" customWidth="1"/>
    <col min="7" max="7" width="17.88671875" bestFit="1" customWidth="1"/>
    <col min="8" max="8" width="70" bestFit="1" customWidth="1"/>
    <col min="9" max="9" width="13.109375" bestFit="1" customWidth="1"/>
    <col min="10" max="10" width="75.21875" bestFit="1" customWidth="1"/>
    <col min="11" max="11" width="15.6640625" bestFit="1" customWidth="1"/>
    <col min="12" max="12" width="70" bestFit="1" customWidth="1"/>
    <col min="13" max="13" width="35.21875" bestFit="1" customWidth="1"/>
    <col min="14" max="14" width="13.88671875" bestFit="1" customWidth="1"/>
    <col min="15" max="16" width="15.88671875" bestFit="1" customWidth="1"/>
    <col min="17" max="17" width="7" bestFit="1" customWidth="1"/>
    <col min="18" max="19" width="17.77734375" bestFit="1" customWidth="1"/>
    <col min="20" max="20" width="10.88671875" bestFit="1" customWidth="1"/>
    <col min="21" max="21" width="11.44140625" bestFit="1" customWidth="1"/>
    <col min="22" max="22" width="9.21875" bestFit="1" customWidth="1"/>
    <col min="23" max="23" width="15.77734375" bestFit="1" customWidth="1"/>
    <col min="24" max="24" width="28.21875" bestFit="1" customWidth="1"/>
    <col min="25" max="25" width="15" bestFit="1" customWidth="1"/>
    <col min="26" max="26" width="32" bestFit="1" customWidth="1"/>
    <col min="27" max="27" width="15.44140625" bestFit="1" customWidth="1"/>
    <col min="28" max="28" width="18.6640625" bestFit="1" customWidth="1"/>
    <col min="29" max="29" width="21.33203125" bestFit="1" customWidth="1"/>
    <col min="30" max="30" width="10.6640625" style="6" bestFit="1" customWidth="1"/>
  </cols>
  <sheetData>
    <row r="1" spans="1:31" x14ac:dyDescent="0.3">
      <c r="A1" t="s">
        <v>46</v>
      </c>
      <c r="B1" t="s">
        <v>1</v>
      </c>
      <c r="C1" t="s">
        <v>47</v>
      </c>
      <c r="D1" t="s">
        <v>48</v>
      </c>
      <c r="E1" t="s">
        <v>49</v>
      </c>
      <c r="F1" t="s">
        <v>50</v>
      </c>
      <c r="G1" t="s">
        <v>51</v>
      </c>
      <c r="H1" t="s">
        <v>52</v>
      </c>
      <c r="I1" t="s">
        <v>53</v>
      </c>
      <c r="J1" t="s">
        <v>54</v>
      </c>
      <c r="K1" t="s">
        <v>55</v>
      </c>
      <c r="L1" t="s">
        <v>56</v>
      </c>
      <c r="M1" t="s">
        <v>2</v>
      </c>
      <c r="N1" t="s">
        <v>57</v>
      </c>
      <c r="O1" t="s">
        <v>58</v>
      </c>
      <c r="P1" t="s">
        <v>59</v>
      </c>
      <c r="Q1" t="s">
        <v>60</v>
      </c>
      <c r="R1" t="s">
        <v>61</v>
      </c>
      <c r="S1" t="s">
        <v>62</v>
      </c>
      <c r="T1" t="s">
        <v>63</v>
      </c>
      <c r="U1" t="s">
        <v>64</v>
      </c>
      <c r="V1" t="s">
        <v>65</v>
      </c>
      <c r="W1" t="s">
        <v>66</v>
      </c>
      <c r="X1" t="s">
        <v>67</v>
      </c>
      <c r="Y1" t="s">
        <v>68</v>
      </c>
      <c r="Z1" t="s">
        <v>69</v>
      </c>
      <c r="AA1" t="s">
        <v>70</v>
      </c>
      <c r="AB1" t="s">
        <v>71</v>
      </c>
      <c r="AC1" t="s">
        <v>72</v>
      </c>
      <c r="AD1" s="6" t="s">
        <v>4802</v>
      </c>
      <c r="AE1" t="s">
        <v>0</v>
      </c>
    </row>
    <row r="2" spans="1:31" x14ac:dyDescent="0.3">
      <c r="A2" t="s">
        <v>73</v>
      </c>
      <c r="B2" t="s">
        <v>19</v>
      </c>
      <c r="C2" t="s">
        <v>74</v>
      </c>
      <c r="D2" t="s">
        <v>75</v>
      </c>
      <c r="E2" t="s">
        <v>76</v>
      </c>
      <c r="F2" t="s">
        <v>77</v>
      </c>
      <c r="G2" t="s">
        <v>78</v>
      </c>
      <c r="H2" t="s">
        <v>79</v>
      </c>
      <c r="I2" t="s">
        <v>80</v>
      </c>
      <c r="J2" t="s">
        <v>81</v>
      </c>
      <c r="K2">
        <v>771475646</v>
      </c>
      <c r="L2" t="s">
        <v>82</v>
      </c>
      <c r="M2" t="s">
        <v>22</v>
      </c>
      <c r="N2" s="5">
        <v>15000</v>
      </c>
      <c r="O2" s="5">
        <v>19500</v>
      </c>
      <c r="P2" t="s">
        <v>83</v>
      </c>
      <c r="Q2">
        <v>112.57</v>
      </c>
      <c r="R2" s="5">
        <v>15000</v>
      </c>
      <c r="S2" s="5">
        <v>4500</v>
      </c>
      <c r="T2" s="5">
        <v>19500</v>
      </c>
      <c r="U2" s="5">
        <v>15850</v>
      </c>
      <c r="V2" s="5">
        <v>3650</v>
      </c>
      <c r="W2">
        <v>0</v>
      </c>
      <c r="X2" s="5">
        <v>3650</v>
      </c>
      <c r="Y2">
        <v>0</v>
      </c>
      <c r="Z2" s="5">
        <v>3650</v>
      </c>
      <c r="AA2">
        <v>0</v>
      </c>
      <c r="AB2" t="s">
        <v>84</v>
      </c>
      <c r="AC2">
        <v>350</v>
      </c>
      <c r="AD2" s="6">
        <f>DATEVALUE(Table2[[#This Row],[Last Payment Date]])</f>
        <v>45463</v>
      </c>
      <c r="AE2" t="str">
        <f ca="1">IF(Table2[[#This Row],[Date]]&lt;TODAY()-90,"Yes","No")</f>
        <v>Yes</v>
      </c>
    </row>
    <row r="3" spans="1:31" x14ac:dyDescent="0.3">
      <c r="A3" t="s">
        <v>85</v>
      </c>
      <c r="B3" t="s">
        <v>19</v>
      </c>
      <c r="C3" t="s">
        <v>86</v>
      </c>
      <c r="D3" t="s">
        <v>87</v>
      </c>
      <c r="E3" t="s">
        <v>88</v>
      </c>
      <c r="F3" t="s">
        <v>89</v>
      </c>
      <c r="G3" t="s">
        <v>90</v>
      </c>
      <c r="H3" t="s">
        <v>91</v>
      </c>
      <c r="I3" t="s">
        <v>92</v>
      </c>
      <c r="J3" t="s">
        <v>93</v>
      </c>
      <c r="K3">
        <v>759689975</v>
      </c>
      <c r="L3" t="s">
        <v>94</v>
      </c>
      <c r="M3" t="s">
        <v>20</v>
      </c>
      <c r="N3" s="5">
        <v>20000</v>
      </c>
      <c r="O3" s="5">
        <v>26000</v>
      </c>
      <c r="P3" t="s">
        <v>95</v>
      </c>
      <c r="Q3">
        <v>112.01</v>
      </c>
      <c r="R3" s="5">
        <v>20000</v>
      </c>
      <c r="S3" s="5">
        <v>6000</v>
      </c>
      <c r="T3" s="5">
        <v>26000</v>
      </c>
      <c r="U3" s="5">
        <v>20650</v>
      </c>
      <c r="V3" s="5">
        <v>5350</v>
      </c>
      <c r="W3">
        <v>0</v>
      </c>
      <c r="X3" s="5">
        <v>5350</v>
      </c>
      <c r="Y3">
        <v>0</v>
      </c>
      <c r="Z3" s="5">
        <v>5350</v>
      </c>
      <c r="AA3">
        <v>0</v>
      </c>
      <c r="AB3" t="s">
        <v>96</v>
      </c>
      <c r="AC3" s="5">
        <v>1000</v>
      </c>
      <c r="AD3" s="6">
        <f>DATEVALUE(Table2[[#This Row],[Last Payment Date]])</f>
        <v>45491</v>
      </c>
      <c r="AE3" t="str">
        <f ca="1">IF(Table2[[#This Row],[Date]]&lt;TODAY()-90,"Yes","No")</f>
        <v>Yes</v>
      </c>
    </row>
    <row r="4" spans="1:31" x14ac:dyDescent="0.3">
      <c r="A4" t="s">
        <v>97</v>
      </c>
      <c r="B4" t="s">
        <v>19</v>
      </c>
      <c r="C4" t="s">
        <v>86</v>
      </c>
      <c r="D4" t="s">
        <v>98</v>
      </c>
      <c r="E4" t="s">
        <v>99</v>
      </c>
      <c r="F4" t="s">
        <v>100</v>
      </c>
      <c r="G4" t="s">
        <v>90</v>
      </c>
      <c r="H4" t="s">
        <v>101</v>
      </c>
      <c r="I4" t="s">
        <v>102</v>
      </c>
      <c r="J4" t="s">
        <v>103</v>
      </c>
      <c r="K4">
        <v>710835970</v>
      </c>
      <c r="L4" t="s">
        <v>101</v>
      </c>
      <c r="M4" t="s">
        <v>20</v>
      </c>
      <c r="N4" s="5">
        <v>20000</v>
      </c>
      <c r="O4" s="5">
        <v>26000</v>
      </c>
      <c r="P4" t="s">
        <v>104</v>
      </c>
      <c r="Q4">
        <v>111.93</v>
      </c>
      <c r="R4" s="5">
        <v>20000</v>
      </c>
      <c r="S4" s="5">
        <v>6000</v>
      </c>
      <c r="T4" s="5">
        <v>26000</v>
      </c>
      <c r="U4" s="5">
        <v>19150</v>
      </c>
      <c r="V4" s="5">
        <v>6850</v>
      </c>
      <c r="W4">
        <v>0</v>
      </c>
      <c r="X4" s="5">
        <v>6850</v>
      </c>
      <c r="Y4">
        <v>0</v>
      </c>
      <c r="Z4" s="5">
        <v>6850</v>
      </c>
      <c r="AA4">
        <v>0</v>
      </c>
      <c r="AB4" t="s">
        <v>105</v>
      </c>
      <c r="AC4" s="5">
        <v>1000</v>
      </c>
      <c r="AD4" s="6">
        <f>DATEVALUE(Table2[[#This Row],[Last Payment Date]])</f>
        <v>45481</v>
      </c>
      <c r="AE4" t="str">
        <f ca="1">IF(Table2[[#This Row],[Date]]&lt;TODAY()-90,"Yes","No")</f>
        <v>Yes</v>
      </c>
    </row>
    <row r="5" spans="1:31" x14ac:dyDescent="0.3">
      <c r="A5" t="s">
        <v>106</v>
      </c>
      <c r="B5" t="s">
        <v>19</v>
      </c>
      <c r="C5" t="s">
        <v>107</v>
      </c>
      <c r="D5" t="s">
        <v>108</v>
      </c>
      <c r="E5" t="s">
        <v>109</v>
      </c>
      <c r="F5" t="s">
        <v>110</v>
      </c>
      <c r="G5" t="s">
        <v>111</v>
      </c>
      <c r="H5" t="s">
        <v>112</v>
      </c>
      <c r="I5" t="s">
        <v>113</v>
      </c>
      <c r="J5" t="s">
        <v>114</v>
      </c>
      <c r="K5">
        <v>769155845</v>
      </c>
      <c r="L5" t="s">
        <v>112</v>
      </c>
      <c r="M5" t="s">
        <v>22</v>
      </c>
      <c r="N5" s="5">
        <v>15000</v>
      </c>
      <c r="O5" s="5">
        <v>19500</v>
      </c>
      <c r="P5" t="s">
        <v>115</v>
      </c>
      <c r="Q5">
        <v>109.83</v>
      </c>
      <c r="R5" s="5">
        <v>15000</v>
      </c>
      <c r="S5" s="5">
        <v>4500</v>
      </c>
      <c r="T5" s="5">
        <v>19500</v>
      </c>
      <c r="U5" s="5">
        <v>6990</v>
      </c>
      <c r="V5" s="5">
        <v>12510</v>
      </c>
      <c r="W5">
        <v>0</v>
      </c>
      <c r="X5" s="5">
        <v>12510</v>
      </c>
      <c r="Y5">
        <v>0</v>
      </c>
      <c r="Z5" s="5">
        <v>12510</v>
      </c>
      <c r="AA5">
        <v>0</v>
      </c>
      <c r="AB5" t="s">
        <v>96</v>
      </c>
      <c r="AC5" s="5">
        <v>2000</v>
      </c>
      <c r="AD5" s="6">
        <f>DATEVALUE(Table2[[#This Row],[Last Payment Date]])</f>
        <v>45491</v>
      </c>
      <c r="AE5" t="str">
        <f ca="1">IF(Table2[[#This Row],[Date]]&lt;TODAY()-90,"Yes","No")</f>
        <v>Yes</v>
      </c>
    </row>
    <row r="6" spans="1:31" x14ac:dyDescent="0.3">
      <c r="A6" t="s">
        <v>116</v>
      </c>
      <c r="B6" t="s">
        <v>16</v>
      </c>
      <c r="C6" t="s">
        <v>117</v>
      </c>
      <c r="D6" t="s">
        <v>118</v>
      </c>
      <c r="E6" t="s">
        <v>119</v>
      </c>
      <c r="F6" t="s">
        <v>120</v>
      </c>
      <c r="G6" t="s">
        <v>121</v>
      </c>
      <c r="H6" t="s">
        <v>122</v>
      </c>
      <c r="I6" t="s">
        <v>123</v>
      </c>
      <c r="J6" t="s">
        <v>124</v>
      </c>
      <c r="K6">
        <v>775937081</v>
      </c>
      <c r="L6" t="s">
        <v>122</v>
      </c>
      <c r="M6" t="s">
        <v>17</v>
      </c>
      <c r="N6" s="5">
        <v>20000</v>
      </c>
      <c r="O6" s="5">
        <v>25000</v>
      </c>
      <c r="P6" t="s">
        <v>115</v>
      </c>
      <c r="Q6">
        <v>105.94</v>
      </c>
      <c r="R6" s="5">
        <v>20000</v>
      </c>
      <c r="S6" s="5">
        <v>5000</v>
      </c>
      <c r="T6" s="5">
        <v>25000</v>
      </c>
      <c r="U6" s="5">
        <v>20370</v>
      </c>
      <c r="V6" s="5">
        <v>4630</v>
      </c>
      <c r="W6">
        <v>0</v>
      </c>
      <c r="X6" s="5">
        <v>4630</v>
      </c>
      <c r="Y6">
        <v>0</v>
      </c>
      <c r="Z6" s="5">
        <v>4630</v>
      </c>
      <c r="AA6">
        <v>0</v>
      </c>
      <c r="AB6" t="s">
        <v>125</v>
      </c>
      <c r="AC6" s="5">
        <v>1485</v>
      </c>
      <c r="AD6" s="6">
        <f>DATEVALUE(Table2[[#This Row],[Last Payment Date]])</f>
        <v>46182</v>
      </c>
      <c r="AE6" t="str">
        <f ca="1">IF(Table2[[#This Row],[Date]]&lt;TODAY()-90,"Yes","No")</f>
        <v>No</v>
      </c>
    </row>
    <row r="7" spans="1:31" x14ac:dyDescent="0.3">
      <c r="A7" t="s">
        <v>126</v>
      </c>
      <c r="B7" t="s">
        <v>16</v>
      </c>
      <c r="C7" t="s">
        <v>117</v>
      </c>
      <c r="D7" t="s">
        <v>127</v>
      </c>
      <c r="E7" t="s">
        <v>128</v>
      </c>
      <c r="F7" t="s">
        <v>129</v>
      </c>
      <c r="G7" t="s">
        <v>130</v>
      </c>
      <c r="H7" t="s">
        <v>131</v>
      </c>
      <c r="I7" t="s">
        <v>132</v>
      </c>
      <c r="J7" t="s">
        <v>133</v>
      </c>
      <c r="K7">
        <v>773556321</v>
      </c>
      <c r="L7" t="s">
        <v>134</v>
      </c>
      <c r="M7" t="s">
        <v>17</v>
      </c>
      <c r="N7" s="5">
        <v>20000</v>
      </c>
      <c r="O7" s="5">
        <v>26000</v>
      </c>
      <c r="P7" t="s">
        <v>135</v>
      </c>
      <c r="Q7">
        <v>101.59</v>
      </c>
      <c r="R7" s="5">
        <v>20000</v>
      </c>
      <c r="S7" s="5">
        <v>6000</v>
      </c>
      <c r="T7" s="5">
        <v>26000</v>
      </c>
      <c r="U7" s="5">
        <v>14820</v>
      </c>
      <c r="V7" s="5">
        <v>11180</v>
      </c>
      <c r="W7">
        <v>0</v>
      </c>
      <c r="X7" s="5">
        <v>11180</v>
      </c>
      <c r="Y7">
        <v>0</v>
      </c>
      <c r="Z7" s="5">
        <v>11180</v>
      </c>
      <c r="AA7">
        <v>0</v>
      </c>
      <c r="AB7" t="s">
        <v>136</v>
      </c>
      <c r="AC7">
        <v>820</v>
      </c>
      <c r="AD7" s="6">
        <f>DATEVALUE(Table2[[#This Row],[Last Payment Date]])</f>
        <v>46089</v>
      </c>
      <c r="AE7" t="str">
        <f ca="1">IF(Table2[[#This Row],[Date]]&lt;TODAY()-90,"Yes","No")</f>
        <v>Yes</v>
      </c>
    </row>
    <row r="8" spans="1:31" x14ac:dyDescent="0.3">
      <c r="A8" t="s">
        <v>137</v>
      </c>
      <c r="B8" t="s">
        <v>16</v>
      </c>
      <c r="C8" t="s">
        <v>117</v>
      </c>
      <c r="D8" t="s">
        <v>138</v>
      </c>
      <c r="E8" t="s">
        <v>139</v>
      </c>
      <c r="F8" t="s">
        <v>140</v>
      </c>
      <c r="G8" t="s">
        <v>141</v>
      </c>
      <c r="H8" t="s">
        <v>142</v>
      </c>
      <c r="I8" t="s">
        <v>143</v>
      </c>
      <c r="J8" t="s">
        <v>144</v>
      </c>
      <c r="K8">
        <v>703500358</v>
      </c>
      <c r="L8" t="s">
        <v>142</v>
      </c>
      <c r="M8" t="s">
        <v>17</v>
      </c>
      <c r="N8" s="5">
        <v>20000</v>
      </c>
      <c r="O8" s="5">
        <v>26000</v>
      </c>
      <c r="P8" t="s">
        <v>135</v>
      </c>
      <c r="Q8">
        <v>100.75</v>
      </c>
      <c r="R8" s="5">
        <v>20000</v>
      </c>
      <c r="S8" s="5">
        <v>6000</v>
      </c>
      <c r="T8" s="5">
        <v>26000</v>
      </c>
      <c r="U8" s="5">
        <v>16200</v>
      </c>
      <c r="V8" s="5">
        <v>9800</v>
      </c>
      <c r="W8">
        <v>0</v>
      </c>
      <c r="X8" s="5">
        <v>9800</v>
      </c>
      <c r="Y8">
        <v>0</v>
      </c>
      <c r="Z8" s="5">
        <v>9800</v>
      </c>
      <c r="AA8">
        <v>0</v>
      </c>
      <c r="AB8" t="s">
        <v>145</v>
      </c>
      <c r="AC8" s="5">
        <v>1625</v>
      </c>
      <c r="AD8" s="6">
        <f>DATEVALUE(Table2[[#This Row],[Last Payment Date]])</f>
        <v>45605</v>
      </c>
      <c r="AE8" t="str">
        <f ca="1">IF(Table2[[#This Row],[Date]]&lt;TODAY()-90,"Yes","No")</f>
        <v>Yes</v>
      </c>
    </row>
    <row r="9" spans="1:31" x14ac:dyDescent="0.3">
      <c r="A9" t="s">
        <v>146</v>
      </c>
      <c r="B9" t="s">
        <v>16</v>
      </c>
      <c r="C9" t="s">
        <v>147</v>
      </c>
      <c r="D9" t="s">
        <v>148</v>
      </c>
      <c r="E9" t="s">
        <v>149</v>
      </c>
      <c r="F9" t="s">
        <v>150</v>
      </c>
      <c r="G9" t="s">
        <v>151</v>
      </c>
      <c r="H9" t="s">
        <v>152</v>
      </c>
      <c r="I9" t="s">
        <v>153</v>
      </c>
      <c r="J9" t="s">
        <v>154</v>
      </c>
      <c r="K9">
        <v>723265275</v>
      </c>
      <c r="L9" t="s">
        <v>155</v>
      </c>
      <c r="M9" t="s">
        <v>17</v>
      </c>
      <c r="N9" s="5">
        <v>15000</v>
      </c>
      <c r="O9" s="5">
        <v>19500</v>
      </c>
      <c r="P9" t="s">
        <v>156</v>
      </c>
      <c r="Q9">
        <v>98.63</v>
      </c>
      <c r="R9" s="5">
        <v>15000</v>
      </c>
      <c r="S9" s="5">
        <v>4500</v>
      </c>
      <c r="T9" s="5">
        <v>19500</v>
      </c>
      <c r="U9" s="5">
        <v>13510</v>
      </c>
      <c r="V9" s="5">
        <v>5990</v>
      </c>
      <c r="W9">
        <v>0</v>
      </c>
      <c r="X9" s="5">
        <v>5990</v>
      </c>
      <c r="Y9">
        <v>0</v>
      </c>
      <c r="Z9" s="5">
        <v>5990</v>
      </c>
      <c r="AA9">
        <v>0</v>
      </c>
      <c r="AB9" t="s">
        <v>157</v>
      </c>
      <c r="AC9" s="5">
        <v>1220</v>
      </c>
      <c r="AD9" s="6">
        <f>DATEVALUE(Table2[[#This Row],[Last Payment Date]])</f>
        <v>45614</v>
      </c>
      <c r="AE9" t="str">
        <f ca="1">IF(Table2[[#This Row],[Date]]&lt;TODAY()-90,"Yes","No")</f>
        <v>Yes</v>
      </c>
    </row>
    <row r="10" spans="1:31" x14ac:dyDescent="0.3">
      <c r="A10" t="s">
        <v>158</v>
      </c>
      <c r="B10" t="s">
        <v>16</v>
      </c>
      <c r="C10" t="s">
        <v>147</v>
      </c>
      <c r="D10" t="s">
        <v>159</v>
      </c>
      <c r="E10" t="s">
        <v>160</v>
      </c>
      <c r="F10" t="s">
        <v>161</v>
      </c>
      <c r="G10" t="s">
        <v>162</v>
      </c>
      <c r="H10" t="s">
        <v>163</v>
      </c>
      <c r="I10" t="s">
        <v>164</v>
      </c>
      <c r="J10" t="s">
        <v>165</v>
      </c>
      <c r="K10">
        <v>724784840</v>
      </c>
      <c r="L10" t="s">
        <v>155</v>
      </c>
      <c r="M10" t="s">
        <v>17</v>
      </c>
      <c r="N10" s="5">
        <v>15000</v>
      </c>
      <c r="O10" s="5">
        <v>19500</v>
      </c>
      <c r="P10" t="s">
        <v>156</v>
      </c>
      <c r="Q10">
        <v>95.53</v>
      </c>
      <c r="R10" s="5">
        <v>15000</v>
      </c>
      <c r="S10" s="5">
        <v>4500</v>
      </c>
      <c r="T10" s="5">
        <v>19500</v>
      </c>
      <c r="U10" s="5">
        <v>17290</v>
      </c>
      <c r="V10" s="5">
        <v>2210</v>
      </c>
      <c r="W10">
        <v>0</v>
      </c>
      <c r="X10" s="5">
        <v>2210</v>
      </c>
      <c r="Y10">
        <v>0</v>
      </c>
      <c r="Z10" s="5">
        <v>2210</v>
      </c>
      <c r="AA10">
        <v>0</v>
      </c>
      <c r="AB10" t="s">
        <v>157</v>
      </c>
      <c r="AC10" s="5">
        <v>1220</v>
      </c>
      <c r="AD10" s="6">
        <f>DATEVALUE(Table2[[#This Row],[Last Payment Date]])</f>
        <v>45614</v>
      </c>
      <c r="AE10" t="str">
        <f ca="1">IF(Table2[[#This Row],[Date]]&lt;TODAY()-90,"Yes","No")</f>
        <v>Yes</v>
      </c>
    </row>
    <row r="11" spans="1:31" x14ac:dyDescent="0.3">
      <c r="A11" t="s">
        <v>166</v>
      </c>
      <c r="B11" t="s">
        <v>16</v>
      </c>
      <c r="C11" t="s">
        <v>167</v>
      </c>
      <c r="D11" t="s">
        <v>168</v>
      </c>
      <c r="E11" t="s">
        <v>169</v>
      </c>
      <c r="F11" t="s">
        <v>170</v>
      </c>
      <c r="G11" t="s">
        <v>171</v>
      </c>
      <c r="H11" t="s">
        <v>172</v>
      </c>
      <c r="I11" t="s">
        <v>173</v>
      </c>
      <c r="J11" t="s">
        <v>174</v>
      </c>
      <c r="K11">
        <v>765313403</v>
      </c>
      <c r="L11" t="s">
        <v>172</v>
      </c>
      <c r="M11" t="s">
        <v>17</v>
      </c>
      <c r="N11" s="5">
        <v>20000</v>
      </c>
      <c r="O11" s="5">
        <v>26000</v>
      </c>
      <c r="P11" t="s">
        <v>156</v>
      </c>
      <c r="Q11">
        <v>95.62</v>
      </c>
      <c r="R11" s="5">
        <v>20000</v>
      </c>
      <c r="S11" s="5">
        <v>6000</v>
      </c>
      <c r="T11" s="5">
        <v>26000</v>
      </c>
      <c r="U11" s="5">
        <v>22900</v>
      </c>
      <c r="V11" s="5">
        <v>3100</v>
      </c>
      <c r="W11">
        <v>0</v>
      </c>
      <c r="X11" s="5">
        <v>3100</v>
      </c>
      <c r="Y11">
        <v>0</v>
      </c>
      <c r="Z11" s="5">
        <v>3100</v>
      </c>
      <c r="AA11">
        <v>0</v>
      </c>
      <c r="AB11" t="s">
        <v>175</v>
      </c>
      <c r="AC11" s="5">
        <v>1625</v>
      </c>
      <c r="AD11" s="6">
        <f>DATEVALUE(Table2[[#This Row],[Last Payment Date]])</f>
        <v>45573</v>
      </c>
      <c r="AE11" t="str">
        <f ca="1">IF(Table2[[#This Row],[Date]]&lt;TODAY()-90,"Yes","No")</f>
        <v>Yes</v>
      </c>
    </row>
    <row r="12" spans="1:31" x14ac:dyDescent="0.3">
      <c r="A12" t="s">
        <v>176</v>
      </c>
      <c r="B12" t="s">
        <v>16</v>
      </c>
      <c r="C12" t="s">
        <v>147</v>
      </c>
      <c r="D12" t="s">
        <v>177</v>
      </c>
      <c r="E12" t="s">
        <v>178</v>
      </c>
      <c r="F12" t="s">
        <v>179</v>
      </c>
      <c r="G12" t="s">
        <v>180</v>
      </c>
      <c r="H12" t="s">
        <v>155</v>
      </c>
      <c r="I12" t="s">
        <v>181</v>
      </c>
      <c r="J12" t="s">
        <v>182</v>
      </c>
      <c r="K12">
        <v>761577307</v>
      </c>
      <c r="L12" t="s">
        <v>155</v>
      </c>
      <c r="M12" t="s">
        <v>17</v>
      </c>
      <c r="N12" s="5">
        <v>15000</v>
      </c>
      <c r="O12" s="5">
        <v>19500</v>
      </c>
      <c r="P12" t="s">
        <v>183</v>
      </c>
      <c r="Q12">
        <v>93.72</v>
      </c>
      <c r="R12" s="5">
        <v>15000</v>
      </c>
      <c r="S12" s="5">
        <v>4500</v>
      </c>
      <c r="T12" s="5">
        <v>19500</v>
      </c>
      <c r="U12" s="5">
        <v>18280</v>
      </c>
      <c r="V12" s="5">
        <v>1220</v>
      </c>
      <c r="W12">
        <v>0</v>
      </c>
      <c r="X12" s="5">
        <v>1220</v>
      </c>
      <c r="Y12">
        <v>0</v>
      </c>
      <c r="Z12" s="5">
        <v>1220</v>
      </c>
      <c r="AA12">
        <v>0</v>
      </c>
      <c r="AB12" t="s">
        <v>184</v>
      </c>
      <c r="AC12" s="5">
        <v>1000</v>
      </c>
      <c r="AD12" s="6">
        <f>DATEVALUE(Table2[[#This Row],[Last Payment Date]])</f>
        <v>45603</v>
      </c>
      <c r="AE12" t="str">
        <f ca="1">IF(Table2[[#This Row],[Date]]&lt;TODAY()-90,"Yes","No")</f>
        <v>Yes</v>
      </c>
    </row>
    <row r="13" spans="1:31" x14ac:dyDescent="0.3">
      <c r="A13" t="s">
        <v>185</v>
      </c>
      <c r="B13" t="s">
        <v>19</v>
      </c>
      <c r="C13" t="s">
        <v>186</v>
      </c>
      <c r="D13" t="s">
        <v>187</v>
      </c>
      <c r="E13" t="s">
        <v>188</v>
      </c>
      <c r="F13" t="s">
        <v>189</v>
      </c>
      <c r="G13" t="s">
        <v>190</v>
      </c>
      <c r="H13" t="s">
        <v>191</v>
      </c>
      <c r="I13" t="s">
        <v>192</v>
      </c>
      <c r="J13" t="s">
        <v>193</v>
      </c>
      <c r="K13">
        <v>741495449</v>
      </c>
      <c r="L13" t="s">
        <v>194</v>
      </c>
      <c r="M13" t="s">
        <v>22</v>
      </c>
      <c r="N13" s="5">
        <v>25000</v>
      </c>
      <c r="O13" s="5">
        <v>35000</v>
      </c>
      <c r="P13" t="s">
        <v>195</v>
      </c>
      <c r="Q13">
        <v>93.43</v>
      </c>
      <c r="R13" s="5">
        <v>25000</v>
      </c>
      <c r="S13" s="5">
        <v>10000</v>
      </c>
      <c r="T13" s="5">
        <v>35000</v>
      </c>
      <c r="U13" s="5">
        <v>26250</v>
      </c>
      <c r="V13" s="5">
        <v>8750</v>
      </c>
      <c r="W13">
        <v>0</v>
      </c>
      <c r="X13" s="5">
        <v>8750</v>
      </c>
      <c r="Y13">
        <v>0</v>
      </c>
      <c r="Z13" s="5">
        <v>8750</v>
      </c>
      <c r="AA13">
        <v>0</v>
      </c>
      <c r="AB13" t="s">
        <v>196</v>
      </c>
      <c r="AC13" s="5">
        <v>1000</v>
      </c>
      <c r="AD13" s="6">
        <f>DATEVALUE(Table2[[#This Row],[Last Payment Date]])</f>
        <v>45638</v>
      </c>
      <c r="AE13" t="str">
        <f ca="1">IF(Table2[[#This Row],[Date]]&lt;TODAY()-90,"Yes","No")</f>
        <v>Yes</v>
      </c>
    </row>
    <row r="14" spans="1:31" x14ac:dyDescent="0.3">
      <c r="A14" t="s">
        <v>197</v>
      </c>
      <c r="B14" t="s">
        <v>16</v>
      </c>
      <c r="C14" t="s">
        <v>198</v>
      </c>
      <c r="D14" t="s">
        <v>199</v>
      </c>
      <c r="E14" t="s">
        <v>200</v>
      </c>
      <c r="F14" t="s">
        <v>201</v>
      </c>
      <c r="G14" t="s">
        <v>202</v>
      </c>
      <c r="H14" t="s">
        <v>203</v>
      </c>
      <c r="I14" t="s">
        <v>204</v>
      </c>
      <c r="J14" t="s">
        <v>205</v>
      </c>
      <c r="K14">
        <v>743297168</v>
      </c>
      <c r="L14" t="s">
        <v>203</v>
      </c>
      <c r="M14" t="s">
        <v>18</v>
      </c>
      <c r="N14" s="5">
        <v>15000</v>
      </c>
      <c r="O14" s="5">
        <v>19500</v>
      </c>
      <c r="P14" t="s">
        <v>195</v>
      </c>
      <c r="Q14">
        <v>94.29</v>
      </c>
      <c r="R14" s="5">
        <v>15000</v>
      </c>
      <c r="S14" s="5">
        <v>4500</v>
      </c>
      <c r="T14" s="5">
        <v>19500</v>
      </c>
      <c r="U14" s="5">
        <v>17230</v>
      </c>
      <c r="V14" s="5">
        <v>2270</v>
      </c>
      <c r="W14">
        <v>0</v>
      </c>
      <c r="X14" s="5">
        <v>2270</v>
      </c>
      <c r="Y14">
        <v>0</v>
      </c>
      <c r="Z14" s="5">
        <v>2270</v>
      </c>
      <c r="AA14">
        <v>0</v>
      </c>
      <c r="AB14" t="s">
        <v>206</v>
      </c>
      <c r="AC14" s="5">
        <v>1500</v>
      </c>
      <c r="AD14" s="6">
        <f>DATEVALUE(Table2[[#This Row],[Last Payment Date]])</f>
        <v>45595</v>
      </c>
      <c r="AE14" t="str">
        <f ca="1">IF(Table2[[#This Row],[Date]]&lt;TODAY()-90,"Yes","No")</f>
        <v>Yes</v>
      </c>
    </row>
    <row r="15" spans="1:31" x14ac:dyDescent="0.3">
      <c r="A15" t="s">
        <v>207</v>
      </c>
      <c r="B15" t="s">
        <v>16</v>
      </c>
      <c r="C15" t="s">
        <v>198</v>
      </c>
      <c r="D15" t="s">
        <v>208</v>
      </c>
      <c r="E15" t="s">
        <v>209</v>
      </c>
      <c r="F15" t="s">
        <v>210</v>
      </c>
      <c r="G15" t="s">
        <v>211</v>
      </c>
      <c r="H15" t="s">
        <v>212</v>
      </c>
      <c r="I15" t="s">
        <v>213</v>
      </c>
      <c r="J15" t="s">
        <v>214</v>
      </c>
      <c r="K15">
        <v>703841426</v>
      </c>
      <c r="L15" t="s">
        <v>212</v>
      </c>
      <c r="M15" t="s">
        <v>18</v>
      </c>
      <c r="N15" s="5">
        <v>15000</v>
      </c>
      <c r="O15" s="5">
        <v>19500</v>
      </c>
      <c r="P15" t="s">
        <v>195</v>
      </c>
      <c r="Q15">
        <v>94.23</v>
      </c>
      <c r="R15" s="5">
        <v>15000</v>
      </c>
      <c r="S15" s="5">
        <v>4500</v>
      </c>
      <c r="T15" s="5">
        <v>19500</v>
      </c>
      <c r="U15" s="5">
        <v>17310</v>
      </c>
      <c r="V15" s="5">
        <v>2190</v>
      </c>
      <c r="W15">
        <v>0</v>
      </c>
      <c r="X15" s="5">
        <v>2190</v>
      </c>
      <c r="Y15">
        <v>0</v>
      </c>
      <c r="Z15" s="5">
        <v>2190</v>
      </c>
      <c r="AA15">
        <v>0</v>
      </c>
      <c r="AB15" t="s">
        <v>215</v>
      </c>
      <c r="AC15" s="5">
        <v>1220</v>
      </c>
      <c r="AD15" s="6">
        <f>DATEVALUE(Table2[[#This Row],[Last Payment Date]])</f>
        <v>45590</v>
      </c>
      <c r="AE15" t="str">
        <f ca="1">IF(Table2[[#This Row],[Date]]&lt;TODAY()-90,"Yes","No")</f>
        <v>Yes</v>
      </c>
    </row>
    <row r="16" spans="1:31" x14ac:dyDescent="0.3">
      <c r="A16" t="s">
        <v>216</v>
      </c>
      <c r="B16" t="s">
        <v>16</v>
      </c>
      <c r="C16" t="s">
        <v>198</v>
      </c>
      <c r="D16" t="s">
        <v>217</v>
      </c>
      <c r="E16" t="s">
        <v>218</v>
      </c>
      <c r="F16" t="s">
        <v>219</v>
      </c>
      <c r="G16" t="s">
        <v>220</v>
      </c>
      <c r="H16" t="s">
        <v>221</v>
      </c>
      <c r="I16" t="s">
        <v>222</v>
      </c>
      <c r="J16" t="s">
        <v>223</v>
      </c>
      <c r="K16">
        <v>754341100</v>
      </c>
      <c r="L16" t="s">
        <v>221</v>
      </c>
      <c r="M16" t="s">
        <v>18</v>
      </c>
      <c r="N16" s="5">
        <v>15000</v>
      </c>
      <c r="O16" s="5">
        <v>19500</v>
      </c>
      <c r="P16" t="s">
        <v>195</v>
      </c>
      <c r="Q16">
        <v>94.66</v>
      </c>
      <c r="R16" s="5">
        <v>15000</v>
      </c>
      <c r="S16" s="5">
        <v>4500</v>
      </c>
      <c r="T16" s="5">
        <v>19500</v>
      </c>
      <c r="U16" s="5">
        <v>16780</v>
      </c>
      <c r="V16" s="5">
        <v>2720</v>
      </c>
      <c r="W16">
        <v>0</v>
      </c>
      <c r="X16" s="5">
        <v>2720</v>
      </c>
      <c r="Y16">
        <v>0</v>
      </c>
      <c r="Z16" s="5">
        <v>2720</v>
      </c>
      <c r="AA16">
        <v>0</v>
      </c>
      <c r="AB16" t="s">
        <v>224</v>
      </c>
      <c r="AC16" s="5">
        <v>1000</v>
      </c>
      <c r="AD16" s="6">
        <f>DATEVALUE(Table2[[#This Row],[Last Payment Date]])</f>
        <v>45602</v>
      </c>
      <c r="AE16" t="str">
        <f ca="1">IF(Table2[[#This Row],[Date]]&lt;TODAY()-90,"Yes","No")</f>
        <v>Yes</v>
      </c>
    </row>
    <row r="17" spans="1:31" x14ac:dyDescent="0.3">
      <c r="A17" t="s">
        <v>225</v>
      </c>
      <c r="B17" t="s">
        <v>19</v>
      </c>
      <c r="C17" t="s">
        <v>226</v>
      </c>
      <c r="D17" t="s">
        <v>227</v>
      </c>
      <c r="E17" t="s">
        <v>228</v>
      </c>
      <c r="F17" t="s">
        <v>229</v>
      </c>
      <c r="G17" t="s">
        <v>230</v>
      </c>
      <c r="H17" t="s">
        <v>231</v>
      </c>
      <c r="I17" t="s">
        <v>232</v>
      </c>
      <c r="J17" t="s">
        <v>233</v>
      </c>
      <c r="K17">
        <v>703582252</v>
      </c>
      <c r="L17" t="s">
        <v>234</v>
      </c>
      <c r="M17" t="s">
        <v>22</v>
      </c>
      <c r="N17" s="5">
        <v>20000</v>
      </c>
      <c r="O17" s="5">
        <v>26000</v>
      </c>
      <c r="P17" t="s">
        <v>235</v>
      </c>
      <c r="Q17">
        <v>102.55</v>
      </c>
      <c r="R17" s="5">
        <v>20000</v>
      </c>
      <c r="S17" s="5">
        <v>6000</v>
      </c>
      <c r="T17" s="5">
        <v>26000</v>
      </c>
      <c r="U17" s="5">
        <v>9780</v>
      </c>
      <c r="V17" s="5">
        <v>16220</v>
      </c>
      <c r="W17">
        <v>0</v>
      </c>
      <c r="X17" s="5">
        <v>16220</v>
      </c>
      <c r="Y17">
        <v>0</v>
      </c>
      <c r="Z17" s="5">
        <v>16220</v>
      </c>
      <c r="AA17">
        <v>0</v>
      </c>
      <c r="AB17" t="s">
        <v>236</v>
      </c>
      <c r="AC17" s="5">
        <v>1630</v>
      </c>
      <c r="AD17" s="6">
        <f>DATEVALUE(Table2[[#This Row],[Last Payment Date]])</f>
        <v>45531</v>
      </c>
      <c r="AE17" t="str">
        <f ca="1">IF(Table2[[#This Row],[Date]]&lt;TODAY()-90,"Yes","No")</f>
        <v>Yes</v>
      </c>
    </row>
    <row r="18" spans="1:31" x14ac:dyDescent="0.3">
      <c r="A18" t="s">
        <v>237</v>
      </c>
      <c r="B18" t="s">
        <v>16</v>
      </c>
      <c r="C18" t="s">
        <v>238</v>
      </c>
      <c r="D18" t="s">
        <v>239</v>
      </c>
      <c r="E18" t="s">
        <v>240</v>
      </c>
      <c r="F18" t="s">
        <v>241</v>
      </c>
      <c r="G18" t="s">
        <v>242</v>
      </c>
      <c r="H18" t="s">
        <v>155</v>
      </c>
      <c r="I18" t="s">
        <v>243</v>
      </c>
      <c r="J18" t="s">
        <v>244</v>
      </c>
      <c r="K18">
        <v>742566329</v>
      </c>
      <c r="L18" t="s">
        <v>155</v>
      </c>
      <c r="M18" t="s">
        <v>17</v>
      </c>
      <c r="N18" s="5">
        <v>20000</v>
      </c>
      <c r="O18" s="5">
        <v>26000</v>
      </c>
      <c r="P18" t="s">
        <v>235</v>
      </c>
      <c r="Q18">
        <v>99.61</v>
      </c>
      <c r="R18" s="5">
        <v>20000</v>
      </c>
      <c r="S18" s="5">
        <v>6000</v>
      </c>
      <c r="T18" s="5">
        <v>26000</v>
      </c>
      <c r="U18" s="5">
        <v>14800</v>
      </c>
      <c r="V18" s="5">
        <v>11200</v>
      </c>
      <c r="W18">
        <v>0</v>
      </c>
      <c r="X18" s="5">
        <v>11200</v>
      </c>
      <c r="Y18">
        <v>0</v>
      </c>
      <c r="Z18" s="5">
        <v>11200</v>
      </c>
      <c r="AA18">
        <v>0</v>
      </c>
      <c r="AB18" t="s">
        <v>245</v>
      </c>
      <c r="AC18" s="5">
        <v>1625</v>
      </c>
      <c r="AD18" s="6">
        <f>DATEVALUE(Table2[[#This Row],[Last Payment Date]])</f>
        <v>45558</v>
      </c>
      <c r="AE18" t="str">
        <f ca="1">IF(Table2[[#This Row],[Date]]&lt;TODAY()-90,"Yes","No")</f>
        <v>Yes</v>
      </c>
    </row>
    <row r="19" spans="1:31" x14ac:dyDescent="0.3">
      <c r="A19" t="s">
        <v>246</v>
      </c>
      <c r="B19" t="s">
        <v>16</v>
      </c>
      <c r="C19" t="s">
        <v>247</v>
      </c>
      <c r="D19" t="s">
        <v>248</v>
      </c>
      <c r="E19" t="s">
        <v>249</v>
      </c>
      <c r="F19" t="s">
        <v>250</v>
      </c>
      <c r="G19" t="s">
        <v>251</v>
      </c>
      <c r="H19" t="s">
        <v>252</v>
      </c>
      <c r="I19" t="s">
        <v>253</v>
      </c>
      <c r="J19" t="s">
        <v>254</v>
      </c>
      <c r="K19">
        <v>776032578</v>
      </c>
      <c r="L19" t="s">
        <v>252</v>
      </c>
      <c r="M19" t="s">
        <v>17</v>
      </c>
      <c r="N19" s="5">
        <v>20000</v>
      </c>
      <c r="O19" s="5">
        <v>26000</v>
      </c>
      <c r="P19" t="s">
        <v>255</v>
      </c>
      <c r="Q19">
        <v>96.47</v>
      </c>
      <c r="R19" s="5">
        <v>20000</v>
      </c>
      <c r="S19" s="5">
        <v>6000</v>
      </c>
      <c r="T19" s="5">
        <v>26000</v>
      </c>
      <c r="U19" s="5">
        <v>18275</v>
      </c>
      <c r="V19" s="5">
        <v>7725</v>
      </c>
      <c r="W19">
        <v>0</v>
      </c>
      <c r="X19" s="5">
        <v>7725</v>
      </c>
      <c r="Y19">
        <v>0</v>
      </c>
      <c r="Z19" s="5">
        <v>7725</v>
      </c>
      <c r="AA19">
        <v>0</v>
      </c>
      <c r="AB19" t="s">
        <v>256</v>
      </c>
      <c r="AC19" s="5">
        <v>1000</v>
      </c>
      <c r="AD19" s="6">
        <f>DATEVALUE(Table2[[#This Row],[Last Payment Date]])</f>
        <v>45635</v>
      </c>
      <c r="AE19" t="str">
        <f ca="1">IF(Table2[[#This Row],[Date]]&lt;TODAY()-90,"Yes","No")</f>
        <v>Yes</v>
      </c>
    </row>
    <row r="20" spans="1:31" x14ac:dyDescent="0.3">
      <c r="A20" t="s">
        <v>257</v>
      </c>
      <c r="B20" t="s">
        <v>16</v>
      </c>
      <c r="C20" t="s">
        <v>167</v>
      </c>
      <c r="D20" t="s">
        <v>258</v>
      </c>
      <c r="E20" t="s">
        <v>259</v>
      </c>
      <c r="F20" t="s">
        <v>260</v>
      </c>
      <c r="G20" t="s">
        <v>261</v>
      </c>
      <c r="H20" t="s">
        <v>172</v>
      </c>
      <c r="I20" t="s">
        <v>262</v>
      </c>
      <c r="J20" t="s">
        <v>263</v>
      </c>
      <c r="K20">
        <v>771006686</v>
      </c>
      <c r="L20" t="s">
        <v>155</v>
      </c>
      <c r="M20" t="s">
        <v>17</v>
      </c>
      <c r="N20" s="5">
        <v>20000</v>
      </c>
      <c r="O20" s="5">
        <v>26000</v>
      </c>
      <c r="P20" t="s">
        <v>264</v>
      </c>
      <c r="Q20">
        <v>94.81</v>
      </c>
      <c r="R20" s="5">
        <v>20000</v>
      </c>
      <c r="S20" s="5">
        <v>6000</v>
      </c>
      <c r="T20" s="5">
        <v>26000</v>
      </c>
      <c r="U20" s="5">
        <v>20975</v>
      </c>
      <c r="V20" s="5">
        <v>5025</v>
      </c>
      <c r="W20">
        <v>0</v>
      </c>
      <c r="X20" s="5">
        <v>5025</v>
      </c>
      <c r="Y20">
        <v>0</v>
      </c>
      <c r="Z20" s="5">
        <v>5025</v>
      </c>
      <c r="AA20">
        <v>0</v>
      </c>
      <c r="AB20" t="s">
        <v>265</v>
      </c>
      <c r="AC20" s="5">
        <v>1000</v>
      </c>
      <c r="AD20" s="6">
        <f>DATEVALUE(Table2[[#This Row],[Last Payment Date]])</f>
        <v>45626</v>
      </c>
      <c r="AE20" t="str">
        <f ca="1">IF(Table2[[#This Row],[Date]]&lt;TODAY()-90,"Yes","No")</f>
        <v>Yes</v>
      </c>
    </row>
    <row r="21" spans="1:31" x14ac:dyDescent="0.3">
      <c r="A21" t="s">
        <v>266</v>
      </c>
      <c r="B21" t="s">
        <v>19</v>
      </c>
      <c r="C21" t="s">
        <v>74</v>
      </c>
      <c r="D21" t="s">
        <v>267</v>
      </c>
      <c r="E21" t="s">
        <v>268</v>
      </c>
      <c r="F21" t="s">
        <v>269</v>
      </c>
      <c r="G21" t="s">
        <v>270</v>
      </c>
      <c r="H21" t="s">
        <v>271</v>
      </c>
      <c r="I21" t="s">
        <v>272</v>
      </c>
      <c r="J21" t="s">
        <v>273</v>
      </c>
      <c r="K21">
        <v>756725405</v>
      </c>
      <c r="L21" t="s">
        <v>271</v>
      </c>
      <c r="M21" t="s">
        <v>22</v>
      </c>
      <c r="N21" s="5">
        <v>25000</v>
      </c>
      <c r="O21" s="5">
        <v>35000</v>
      </c>
      <c r="P21" t="s">
        <v>274</v>
      </c>
      <c r="Q21">
        <v>99.86</v>
      </c>
      <c r="R21" s="5">
        <v>25000</v>
      </c>
      <c r="S21" s="5">
        <v>10000</v>
      </c>
      <c r="T21" s="5">
        <v>35000</v>
      </c>
      <c r="U21" s="5">
        <v>11750</v>
      </c>
      <c r="V21" s="5">
        <v>23250</v>
      </c>
      <c r="W21">
        <v>0</v>
      </c>
      <c r="X21" s="5">
        <v>23250</v>
      </c>
      <c r="Y21">
        <v>0</v>
      </c>
      <c r="Z21" s="5">
        <v>23250</v>
      </c>
      <c r="AA21">
        <v>0</v>
      </c>
      <c r="AB21" t="s">
        <v>275</v>
      </c>
      <c r="AC21" s="5">
        <v>1000</v>
      </c>
      <c r="AD21" s="6">
        <f>DATEVALUE(Table2[[#This Row],[Last Payment Date]])</f>
        <v>46132</v>
      </c>
      <c r="AE21" t="str">
        <f ca="1">IF(Table2[[#This Row],[Date]]&lt;TODAY()-90,"Yes","No")</f>
        <v>Yes</v>
      </c>
    </row>
    <row r="22" spans="1:31" x14ac:dyDescent="0.3">
      <c r="A22" t="s">
        <v>276</v>
      </c>
      <c r="B22" t="s">
        <v>19</v>
      </c>
      <c r="C22" t="s">
        <v>74</v>
      </c>
      <c r="D22" t="s">
        <v>277</v>
      </c>
      <c r="E22" t="s">
        <v>278</v>
      </c>
      <c r="F22" t="s">
        <v>279</v>
      </c>
      <c r="G22" t="s">
        <v>280</v>
      </c>
      <c r="H22" t="s">
        <v>271</v>
      </c>
      <c r="I22" t="s">
        <v>281</v>
      </c>
      <c r="J22" t="s">
        <v>282</v>
      </c>
      <c r="K22">
        <v>776445277</v>
      </c>
      <c r="L22" t="s">
        <v>271</v>
      </c>
      <c r="M22" t="s">
        <v>22</v>
      </c>
      <c r="N22" s="5">
        <v>25000</v>
      </c>
      <c r="O22" s="5">
        <v>35000</v>
      </c>
      <c r="P22" t="s">
        <v>274</v>
      </c>
      <c r="Q22">
        <v>95.71</v>
      </c>
      <c r="R22" s="5">
        <v>25000</v>
      </c>
      <c r="S22" s="5">
        <v>10000</v>
      </c>
      <c r="T22" s="5">
        <v>35000</v>
      </c>
      <c r="U22" s="5">
        <v>19000</v>
      </c>
      <c r="V22" s="5">
        <v>16000</v>
      </c>
      <c r="W22">
        <v>0</v>
      </c>
      <c r="X22" s="5">
        <v>16000</v>
      </c>
      <c r="Y22">
        <v>0</v>
      </c>
      <c r="Z22" s="5">
        <v>16000</v>
      </c>
      <c r="AA22">
        <v>0</v>
      </c>
      <c r="AB22" t="s">
        <v>283</v>
      </c>
      <c r="AC22">
        <v>500</v>
      </c>
      <c r="AD22" s="6">
        <f>DATEVALUE(Table2[[#This Row],[Last Payment Date]])</f>
        <v>46248</v>
      </c>
      <c r="AE22" t="str">
        <f ca="1">IF(Table2[[#This Row],[Date]]&lt;TODAY()-90,"Yes","No")</f>
        <v>No</v>
      </c>
    </row>
    <row r="23" spans="1:31" x14ac:dyDescent="0.3">
      <c r="A23" t="s">
        <v>284</v>
      </c>
      <c r="B23" t="s">
        <v>16</v>
      </c>
      <c r="C23" t="s">
        <v>285</v>
      </c>
      <c r="D23" t="s">
        <v>286</v>
      </c>
      <c r="E23" t="s">
        <v>287</v>
      </c>
      <c r="F23" t="s">
        <v>288</v>
      </c>
      <c r="G23" t="s">
        <v>289</v>
      </c>
      <c r="H23" t="s">
        <v>290</v>
      </c>
      <c r="I23" t="s">
        <v>291</v>
      </c>
      <c r="J23" t="s">
        <v>292</v>
      </c>
      <c r="K23">
        <v>741080561</v>
      </c>
      <c r="L23" t="s">
        <v>293</v>
      </c>
      <c r="M23" t="s">
        <v>17</v>
      </c>
      <c r="N23" s="5">
        <v>20000</v>
      </c>
      <c r="O23" s="5">
        <v>26000</v>
      </c>
      <c r="P23" t="s">
        <v>294</v>
      </c>
      <c r="Q23">
        <v>96.75</v>
      </c>
      <c r="R23" s="5">
        <v>20000</v>
      </c>
      <c r="S23" s="5">
        <v>6000</v>
      </c>
      <c r="T23" s="5">
        <v>26000</v>
      </c>
      <c r="U23" s="5">
        <v>15965</v>
      </c>
      <c r="V23" s="5">
        <v>10035</v>
      </c>
      <c r="W23">
        <v>0</v>
      </c>
      <c r="X23" s="5">
        <v>10035</v>
      </c>
      <c r="Y23">
        <v>0</v>
      </c>
      <c r="Z23" s="5">
        <v>10035</v>
      </c>
      <c r="AA23">
        <v>0</v>
      </c>
      <c r="AB23" t="s">
        <v>295</v>
      </c>
      <c r="AC23" s="5">
        <v>1000</v>
      </c>
      <c r="AD23" s="6">
        <f>DATEVALUE(Table2[[#This Row],[Last Payment Date]])</f>
        <v>46093</v>
      </c>
      <c r="AE23" t="str">
        <f ca="1">IF(Table2[[#This Row],[Date]]&lt;TODAY()-90,"Yes","No")</f>
        <v>Yes</v>
      </c>
    </row>
    <row r="24" spans="1:31" x14ac:dyDescent="0.3">
      <c r="A24" t="s">
        <v>296</v>
      </c>
      <c r="B24" t="s">
        <v>16</v>
      </c>
      <c r="C24" t="s">
        <v>297</v>
      </c>
      <c r="D24" t="s">
        <v>298</v>
      </c>
      <c r="E24" t="s">
        <v>299</v>
      </c>
      <c r="F24" t="s">
        <v>300</v>
      </c>
      <c r="G24" t="s">
        <v>301</v>
      </c>
      <c r="H24" t="s">
        <v>221</v>
      </c>
      <c r="I24" t="s">
        <v>302</v>
      </c>
      <c r="J24" t="s">
        <v>303</v>
      </c>
      <c r="K24">
        <v>714639029</v>
      </c>
      <c r="L24" t="s">
        <v>304</v>
      </c>
      <c r="M24" t="s">
        <v>18</v>
      </c>
      <c r="N24" s="5">
        <v>15000</v>
      </c>
      <c r="O24" s="5">
        <v>19500</v>
      </c>
      <c r="P24" t="s">
        <v>305</v>
      </c>
      <c r="Q24">
        <v>93.47</v>
      </c>
      <c r="R24" s="5">
        <v>15000</v>
      </c>
      <c r="S24" s="5">
        <v>4500</v>
      </c>
      <c r="T24" s="5">
        <v>19500</v>
      </c>
      <c r="U24" s="5">
        <v>14570</v>
      </c>
      <c r="V24" s="5">
        <v>4930</v>
      </c>
      <c r="W24">
        <v>0</v>
      </c>
      <c r="X24" s="5">
        <v>4930</v>
      </c>
      <c r="Y24">
        <v>0</v>
      </c>
      <c r="Z24" s="5">
        <v>4930</v>
      </c>
      <c r="AA24">
        <v>0</v>
      </c>
      <c r="AB24" t="s">
        <v>224</v>
      </c>
      <c r="AC24" s="5">
        <v>1000</v>
      </c>
      <c r="AD24" s="6">
        <f>DATEVALUE(Table2[[#This Row],[Last Payment Date]])</f>
        <v>45602</v>
      </c>
      <c r="AE24" t="str">
        <f ca="1">IF(Table2[[#This Row],[Date]]&lt;TODAY()-90,"Yes","No")</f>
        <v>Yes</v>
      </c>
    </row>
    <row r="25" spans="1:31" x14ac:dyDescent="0.3">
      <c r="A25" t="s">
        <v>306</v>
      </c>
      <c r="B25" t="s">
        <v>16</v>
      </c>
      <c r="C25" t="s">
        <v>297</v>
      </c>
      <c r="D25" t="s">
        <v>307</v>
      </c>
      <c r="E25" t="s">
        <v>308</v>
      </c>
      <c r="F25" t="s">
        <v>309</v>
      </c>
      <c r="G25" t="s">
        <v>310</v>
      </c>
      <c r="H25" t="s">
        <v>221</v>
      </c>
      <c r="I25" t="s">
        <v>311</v>
      </c>
      <c r="J25" t="s">
        <v>312</v>
      </c>
      <c r="K25">
        <v>710681114</v>
      </c>
      <c r="L25" t="s">
        <v>221</v>
      </c>
      <c r="M25" t="s">
        <v>18</v>
      </c>
      <c r="N25" s="5">
        <v>15000</v>
      </c>
      <c r="O25" s="5">
        <v>19500</v>
      </c>
      <c r="P25" t="s">
        <v>305</v>
      </c>
      <c r="Q25">
        <v>93.64</v>
      </c>
      <c r="R25" s="5">
        <v>15000</v>
      </c>
      <c r="S25" s="5">
        <v>4500</v>
      </c>
      <c r="T25" s="5">
        <v>19500</v>
      </c>
      <c r="U25" s="5">
        <v>14370</v>
      </c>
      <c r="V25" s="5">
        <v>5130</v>
      </c>
      <c r="W25">
        <v>0</v>
      </c>
      <c r="X25" s="5">
        <v>5130</v>
      </c>
      <c r="Y25">
        <v>0</v>
      </c>
      <c r="Z25" s="5">
        <v>5130</v>
      </c>
      <c r="AA25">
        <v>0</v>
      </c>
      <c r="AB25" t="s">
        <v>224</v>
      </c>
      <c r="AC25" s="5">
        <v>1000</v>
      </c>
      <c r="AD25" s="6">
        <f>DATEVALUE(Table2[[#This Row],[Last Payment Date]])</f>
        <v>45602</v>
      </c>
      <c r="AE25" t="str">
        <f ca="1">IF(Table2[[#This Row],[Date]]&lt;TODAY()-90,"Yes","No")</f>
        <v>Yes</v>
      </c>
    </row>
    <row r="26" spans="1:31" x14ac:dyDescent="0.3">
      <c r="A26" t="s">
        <v>313</v>
      </c>
      <c r="B26" t="s">
        <v>16</v>
      </c>
      <c r="C26" t="s">
        <v>297</v>
      </c>
      <c r="D26" t="s">
        <v>314</v>
      </c>
      <c r="E26" t="s">
        <v>315</v>
      </c>
      <c r="F26" t="s">
        <v>316</v>
      </c>
      <c r="G26" t="s">
        <v>317</v>
      </c>
      <c r="H26" t="s">
        <v>318</v>
      </c>
      <c r="I26" t="s">
        <v>319</v>
      </c>
      <c r="J26" t="s">
        <v>320</v>
      </c>
      <c r="K26">
        <v>702689867</v>
      </c>
      <c r="L26" t="s">
        <v>321</v>
      </c>
      <c r="M26" t="s">
        <v>18</v>
      </c>
      <c r="N26" s="5">
        <v>15000</v>
      </c>
      <c r="O26" s="5">
        <v>19500</v>
      </c>
      <c r="P26" t="s">
        <v>322</v>
      </c>
      <c r="Q26">
        <v>94.45</v>
      </c>
      <c r="R26" s="5">
        <v>15000</v>
      </c>
      <c r="S26" s="5">
        <v>4500</v>
      </c>
      <c r="T26" s="5">
        <v>19500</v>
      </c>
      <c r="U26" s="5">
        <v>13380</v>
      </c>
      <c r="V26" s="5">
        <v>6120</v>
      </c>
      <c r="W26">
        <v>0</v>
      </c>
      <c r="X26" s="5">
        <v>6120</v>
      </c>
      <c r="Y26">
        <v>0</v>
      </c>
      <c r="Z26" s="5">
        <v>6120</v>
      </c>
      <c r="AA26">
        <v>0</v>
      </c>
      <c r="AB26" t="s">
        <v>323</v>
      </c>
      <c r="AC26" s="5">
        <v>1250</v>
      </c>
      <c r="AD26" s="6">
        <f>DATEVALUE(Table2[[#This Row],[Last Payment Date]])</f>
        <v>45589</v>
      </c>
      <c r="AE26" t="str">
        <f ca="1">IF(Table2[[#This Row],[Date]]&lt;TODAY()-90,"Yes","No")</f>
        <v>Yes</v>
      </c>
    </row>
    <row r="27" spans="1:31" x14ac:dyDescent="0.3">
      <c r="A27" t="s">
        <v>324</v>
      </c>
      <c r="B27" t="s">
        <v>16</v>
      </c>
      <c r="C27" t="s">
        <v>147</v>
      </c>
      <c r="D27" t="s">
        <v>325</v>
      </c>
      <c r="E27" t="s">
        <v>326</v>
      </c>
      <c r="F27" t="s">
        <v>327</v>
      </c>
      <c r="G27" t="s">
        <v>242</v>
      </c>
      <c r="H27" t="s">
        <v>155</v>
      </c>
      <c r="I27" t="s">
        <v>243</v>
      </c>
      <c r="J27" t="s">
        <v>244</v>
      </c>
      <c r="K27">
        <v>742566329</v>
      </c>
      <c r="L27" t="s">
        <v>155</v>
      </c>
      <c r="M27" t="s">
        <v>17</v>
      </c>
      <c r="N27" s="5">
        <v>15000</v>
      </c>
      <c r="O27" s="5">
        <v>19500</v>
      </c>
      <c r="P27" t="s">
        <v>328</v>
      </c>
      <c r="Q27">
        <v>100.62</v>
      </c>
      <c r="R27" s="5">
        <v>15000</v>
      </c>
      <c r="S27" s="5">
        <v>4500</v>
      </c>
      <c r="T27" s="5">
        <v>19500</v>
      </c>
      <c r="U27" s="5">
        <v>6210</v>
      </c>
      <c r="V27" s="5">
        <v>13290</v>
      </c>
      <c r="W27">
        <v>0</v>
      </c>
      <c r="X27" s="5">
        <v>13290</v>
      </c>
      <c r="Y27">
        <v>0</v>
      </c>
      <c r="Z27" s="5">
        <v>13290</v>
      </c>
      <c r="AA27">
        <v>0</v>
      </c>
      <c r="AB27" t="s">
        <v>329</v>
      </c>
      <c r="AC27" s="5">
        <v>1220</v>
      </c>
      <c r="AD27" s="6">
        <f>DATEVALUE(Table2[[#This Row],[Last Payment Date]])</f>
        <v>45559</v>
      </c>
      <c r="AE27" t="str">
        <f ca="1">IF(Table2[[#This Row],[Date]]&lt;TODAY()-90,"Yes","No")</f>
        <v>Yes</v>
      </c>
    </row>
    <row r="28" spans="1:31" x14ac:dyDescent="0.3">
      <c r="A28" t="s">
        <v>330</v>
      </c>
      <c r="B28" t="s">
        <v>16</v>
      </c>
      <c r="C28" t="s">
        <v>238</v>
      </c>
      <c r="D28" t="s">
        <v>331</v>
      </c>
      <c r="E28" t="s">
        <v>332</v>
      </c>
      <c r="F28" t="s">
        <v>333</v>
      </c>
      <c r="G28" t="s">
        <v>334</v>
      </c>
      <c r="H28" t="s">
        <v>155</v>
      </c>
      <c r="I28" t="s">
        <v>335</v>
      </c>
      <c r="J28" t="s">
        <v>336</v>
      </c>
      <c r="K28">
        <v>742953937</v>
      </c>
      <c r="L28" t="s">
        <v>155</v>
      </c>
      <c r="M28" t="s">
        <v>17</v>
      </c>
      <c r="N28" s="5">
        <v>20000</v>
      </c>
      <c r="O28" s="5">
        <v>26000</v>
      </c>
      <c r="P28" t="s">
        <v>337</v>
      </c>
      <c r="Q28">
        <v>97.47</v>
      </c>
      <c r="R28" s="5">
        <v>20000</v>
      </c>
      <c r="S28" s="5">
        <v>6000</v>
      </c>
      <c r="T28" s="5">
        <v>26000</v>
      </c>
      <c r="U28" s="5">
        <v>11775</v>
      </c>
      <c r="V28" s="5">
        <v>14225</v>
      </c>
      <c r="W28">
        <v>0</v>
      </c>
      <c r="X28" s="5">
        <v>14225</v>
      </c>
      <c r="Y28">
        <v>0</v>
      </c>
      <c r="Z28" s="5">
        <v>14225</v>
      </c>
      <c r="AA28">
        <v>0</v>
      </c>
      <c r="AB28" t="s">
        <v>338</v>
      </c>
      <c r="AC28" s="5">
        <v>1000</v>
      </c>
      <c r="AD28" s="6">
        <f>DATEVALUE(Table2[[#This Row],[Last Payment Date]])</f>
        <v>45646</v>
      </c>
      <c r="AE28" t="str">
        <f ca="1">IF(Table2[[#This Row],[Date]]&lt;TODAY()-90,"Yes","No")</f>
        <v>Yes</v>
      </c>
    </row>
    <row r="29" spans="1:31" x14ac:dyDescent="0.3">
      <c r="A29" t="s">
        <v>339</v>
      </c>
      <c r="B29" t="s">
        <v>16</v>
      </c>
      <c r="C29" t="s">
        <v>340</v>
      </c>
      <c r="D29" t="s">
        <v>341</v>
      </c>
      <c r="E29" t="s">
        <v>342</v>
      </c>
      <c r="F29" t="s">
        <v>343</v>
      </c>
      <c r="G29" t="s">
        <v>344</v>
      </c>
      <c r="H29" t="s">
        <v>293</v>
      </c>
      <c r="I29" t="s">
        <v>345</v>
      </c>
      <c r="J29" t="s">
        <v>346</v>
      </c>
      <c r="K29">
        <v>743689126</v>
      </c>
      <c r="L29" t="s">
        <v>347</v>
      </c>
      <c r="M29" t="s">
        <v>17</v>
      </c>
      <c r="N29" s="5">
        <v>20000</v>
      </c>
      <c r="O29" s="5">
        <v>26000</v>
      </c>
      <c r="P29" t="s">
        <v>348</v>
      </c>
      <c r="Q29">
        <v>98.54</v>
      </c>
      <c r="R29" s="5">
        <v>20000</v>
      </c>
      <c r="S29" s="5">
        <v>6000</v>
      </c>
      <c r="T29" s="5">
        <v>26000</v>
      </c>
      <c r="U29" s="5">
        <v>9800</v>
      </c>
      <c r="V29" s="5">
        <v>16200</v>
      </c>
      <c r="W29">
        <v>0</v>
      </c>
      <c r="X29" s="5">
        <v>16200</v>
      </c>
      <c r="Y29">
        <v>0</v>
      </c>
      <c r="Z29" s="5">
        <v>16200</v>
      </c>
      <c r="AA29">
        <v>0</v>
      </c>
      <c r="AB29" t="s">
        <v>349</v>
      </c>
      <c r="AC29" s="5">
        <v>1625</v>
      </c>
      <c r="AD29" s="6">
        <f>DATEVALUE(Table2[[#This Row],[Last Payment Date]])</f>
        <v>45594</v>
      </c>
      <c r="AE29" t="str">
        <f ca="1">IF(Table2[[#This Row],[Date]]&lt;TODAY()-90,"Yes","No")</f>
        <v>Yes</v>
      </c>
    </row>
    <row r="30" spans="1:31" x14ac:dyDescent="0.3">
      <c r="A30" t="s">
        <v>350</v>
      </c>
      <c r="B30" t="s">
        <v>19</v>
      </c>
      <c r="C30" t="s">
        <v>351</v>
      </c>
      <c r="D30" t="s">
        <v>352</v>
      </c>
      <c r="E30" t="s">
        <v>353</v>
      </c>
      <c r="F30" t="s">
        <v>354</v>
      </c>
      <c r="G30" t="s">
        <v>355</v>
      </c>
      <c r="H30" t="s">
        <v>356</v>
      </c>
      <c r="I30" t="s">
        <v>357</v>
      </c>
      <c r="J30" t="s">
        <v>358</v>
      </c>
      <c r="K30">
        <v>768713581</v>
      </c>
      <c r="L30" t="s">
        <v>359</v>
      </c>
      <c r="M30" t="s">
        <v>22</v>
      </c>
      <c r="N30" s="5">
        <v>25000</v>
      </c>
      <c r="O30" s="5">
        <v>35000</v>
      </c>
      <c r="P30" t="s">
        <v>360</v>
      </c>
      <c r="Q30">
        <v>92.43</v>
      </c>
      <c r="R30" s="5">
        <v>25000</v>
      </c>
      <c r="S30" s="5">
        <v>10000</v>
      </c>
      <c r="T30" s="5">
        <v>35000</v>
      </c>
      <c r="U30" s="5">
        <v>19750</v>
      </c>
      <c r="V30" s="5">
        <v>15250</v>
      </c>
      <c r="W30">
        <v>0</v>
      </c>
      <c r="X30" s="5">
        <v>15250</v>
      </c>
      <c r="Y30">
        <v>0</v>
      </c>
      <c r="Z30" s="5">
        <v>15250</v>
      </c>
      <c r="AA30">
        <v>0</v>
      </c>
      <c r="AB30" t="s">
        <v>361</v>
      </c>
      <c r="AC30" s="5">
        <v>1750</v>
      </c>
      <c r="AD30" s="6">
        <f>DATEVALUE(Table2[[#This Row],[Last Payment Date]])</f>
        <v>45615</v>
      </c>
      <c r="AE30" t="str">
        <f ca="1">IF(Table2[[#This Row],[Date]]&lt;TODAY()-90,"Yes","No")</f>
        <v>Yes</v>
      </c>
    </row>
    <row r="31" spans="1:31" x14ac:dyDescent="0.3">
      <c r="A31" t="s">
        <v>362</v>
      </c>
      <c r="B31" t="s">
        <v>19</v>
      </c>
      <c r="C31" t="s">
        <v>363</v>
      </c>
      <c r="D31" t="s">
        <v>364</v>
      </c>
      <c r="E31" t="s">
        <v>365</v>
      </c>
      <c r="F31" t="s">
        <v>366</v>
      </c>
      <c r="G31" t="s">
        <v>367</v>
      </c>
      <c r="H31" t="s">
        <v>368</v>
      </c>
      <c r="I31" t="s">
        <v>369</v>
      </c>
      <c r="J31" t="s">
        <v>370</v>
      </c>
      <c r="K31">
        <v>765753751</v>
      </c>
      <c r="L31" t="s">
        <v>368</v>
      </c>
      <c r="M31" t="s">
        <v>22</v>
      </c>
      <c r="N31" s="5">
        <v>20000</v>
      </c>
      <c r="O31" s="5">
        <v>26000</v>
      </c>
      <c r="P31" t="s">
        <v>371</v>
      </c>
      <c r="Q31">
        <v>93.23</v>
      </c>
      <c r="R31" s="5">
        <v>20000</v>
      </c>
      <c r="S31" s="5">
        <v>6000</v>
      </c>
      <c r="T31" s="5">
        <v>26000</v>
      </c>
      <c r="U31" s="5">
        <v>16800</v>
      </c>
      <c r="V31" s="5">
        <v>9200</v>
      </c>
      <c r="W31">
        <v>0</v>
      </c>
      <c r="X31" s="5">
        <v>9200</v>
      </c>
      <c r="Y31">
        <v>0</v>
      </c>
      <c r="Z31" s="5">
        <v>9200</v>
      </c>
      <c r="AA31">
        <v>0</v>
      </c>
      <c r="AB31" t="s">
        <v>372</v>
      </c>
      <c r="AC31">
        <v>500</v>
      </c>
      <c r="AD31" s="6">
        <f>DATEVALUE(Table2[[#This Row],[Last Payment Date]])</f>
        <v>45640</v>
      </c>
      <c r="AE31" t="str">
        <f ca="1">IF(Table2[[#This Row],[Date]]&lt;TODAY()-90,"Yes","No")</f>
        <v>Yes</v>
      </c>
    </row>
    <row r="32" spans="1:31" x14ac:dyDescent="0.3">
      <c r="A32" t="s">
        <v>373</v>
      </c>
      <c r="B32" t="s">
        <v>19</v>
      </c>
      <c r="C32" t="s">
        <v>374</v>
      </c>
      <c r="D32" t="s">
        <v>375</v>
      </c>
      <c r="E32" t="s">
        <v>376</v>
      </c>
      <c r="F32" t="s">
        <v>377</v>
      </c>
      <c r="G32" t="s">
        <v>378</v>
      </c>
      <c r="H32" t="s">
        <v>379</v>
      </c>
      <c r="I32" t="s">
        <v>380</v>
      </c>
      <c r="J32" t="s">
        <v>381</v>
      </c>
      <c r="K32">
        <v>757037526</v>
      </c>
      <c r="L32" t="s">
        <v>382</v>
      </c>
      <c r="M32" t="s">
        <v>22</v>
      </c>
      <c r="N32" s="5">
        <v>15000</v>
      </c>
      <c r="O32" s="5">
        <v>19500</v>
      </c>
      <c r="P32" t="s">
        <v>383</v>
      </c>
      <c r="Q32">
        <v>88.99</v>
      </c>
      <c r="R32" s="5">
        <v>15000</v>
      </c>
      <c r="S32" s="5">
        <v>4500</v>
      </c>
      <c r="T32" s="5">
        <v>19500</v>
      </c>
      <c r="U32" s="5">
        <v>16380</v>
      </c>
      <c r="V32" s="5">
        <v>3120</v>
      </c>
      <c r="W32">
        <v>0</v>
      </c>
      <c r="X32" s="5">
        <v>3120</v>
      </c>
      <c r="Y32">
        <v>0</v>
      </c>
      <c r="Z32" s="5">
        <v>3120</v>
      </c>
      <c r="AA32">
        <v>0</v>
      </c>
      <c r="AB32" t="s">
        <v>265</v>
      </c>
      <c r="AC32" s="5">
        <v>1100</v>
      </c>
      <c r="AD32" s="6">
        <f>DATEVALUE(Table2[[#This Row],[Last Payment Date]])</f>
        <v>45626</v>
      </c>
      <c r="AE32" t="str">
        <f ca="1">IF(Table2[[#This Row],[Date]]&lt;TODAY()-90,"Yes","No")</f>
        <v>Yes</v>
      </c>
    </row>
    <row r="33" spans="1:31" x14ac:dyDescent="0.3">
      <c r="A33" t="s">
        <v>384</v>
      </c>
      <c r="B33" t="s">
        <v>19</v>
      </c>
      <c r="C33" t="s">
        <v>351</v>
      </c>
      <c r="D33" t="s">
        <v>385</v>
      </c>
      <c r="E33" t="s">
        <v>386</v>
      </c>
      <c r="F33" t="s">
        <v>387</v>
      </c>
      <c r="G33" t="s">
        <v>388</v>
      </c>
      <c r="H33" t="s">
        <v>389</v>
      </c>
      <c r="I33" t="s">
        <v>390</v>
      </c>
      <c r="J33" t="s">
        <v>391</v>
      </c>
      <c r="K33">
        <v>788685485</v>
      </c>
      <c r="L33" t="s">
        <v>389</v>
      </c>
      <c r="M33" t="s">
        <v>22</v>
      </c>
      <c r="N33" s="5">
        <v>25000</v>
      </c>
      <c r="O33" s="5">
        <v>35000</v>
      </c>
      <c r="P33" t="s">
        <v>383</v>
      </c>
      <c r="Q33">
        <v>90.71</v>
      </c>
      <c r="R33" s="5">
        <v>25000</v>
      </c>
      <c r="S33" s="5">
        <v>10000</v>
      </c>
      <c r="T33" s="5">
        <v>35000</v>
      </c>
      <c r="U33" s="5">
        <v>19250</v>
      </c>
      <c r="V33" s="5">
        <v>15750</v>
      </c>
      <c r="W33">
        <v>0</v>
      </c>
      <c r="X33" s="5">
        <v>15750</v>
      </c>
      <c r="Y33">
        <v>0</v>
      </c>
      <c r="Z33" s="5">
        <v>15750</v>
      </c>
      <c r="AA33">
        <v>0</v>
      </c>
      <c r="AB33" t="s">
        <v>392</v>
      </c>
      <c r="AC33" s="5">
        <v>1500</v>
      </c>
      <c r="AD33" s="6">
        <f>DATEVALUE(Table2[[#This Row],[Last Payment Date]])</f>
        <v>45642</v>
      </c>
      <c r="AE33" t="str">
        <f ca="1">IF(Table2[[#This Row],[Date]]&lt;TODAY()-90,"Yes","No")</f>
        <v>Yes</v>
      </c>
    </row>
    <row r="34" spans="1:31" x14ac:dyDescent="0.3">
      <c r="A34" t="s">
        <v>393</v>
      </c>
      <c r="B34" t="s">
        <v>19</v>
      </c>
      <c r="C34" t="s">
        <v>351</v>
      </c>
      <c r="D34" t="s">
        <v>394</v>
      </c>
      <c r="E34" t="s">
        <v>395</v>
      </c>
      <c r="F34" t="s">
        <v>396</v>
      </c>
      <c r="G34" t="s">
        <v>397</v>
      </c>
      <c r="H34" t="s">
        <v>398</v>
      </c>
      <c r="I34" t="s">
        <v>399</v>
      </c>
      <c r="J34" t="s">
        <v>400</v>
      </c>
      <c r="K34">
        <v>768798221</v>
      </c>
      <c r="L34" t="s">
        <v>359</v>
      </c>
      <c r="M34" t="s">
        <v>22</v>
      </c>
      <c r="N34" s="5">
        <v>25000</v>
      </c>
      <c r="O34" s="5">
        <v>35000</v>
      </c>
      <c r="P34" t="s">
        <v>383</v>
      </c>
      <c r="Q34">
        <v>91.14</v>
      </c>
      <c r="R34" s="5">
        <v>25000</v>
      </c>
      <c r="S34" s="5">
        <v>10000</v>
      </c>
      <c r="T34" s="5">
        <v>35000</v>
      </c>
      <c r="U34" s="5">
        <v>16750</v>
      </c>
      <c r="V34" s="5">
        <v>18250</v>
      </c>
      <c r="W34">
        <v>0</v>
      </c>
      <c r="X34" s="5">
        <v>18250</v>
      </c>
      <c r="Y34">
        <v>0</v>
      </c>
      <c r="Z34" s="5">
        <v>18250</v>
      </c>
      <c r="AA34">
        <v>0</v>
      </c>
      <c r="AB34" t="s">
        <v>401</v>
      </c>
      <c r="AC34" s="5">
        <v>1750</v>
      </c>
      <c r="AD34" s="6">
        <f>DATEVALUE(Table2[[#This Row],[Last Payment Date]])</f>
        <v>45600</v>
      </c>
      <c r="AE34" t="str">
        <f ca="1">IF(Table2[[#This Row],[Date]]&lt;TODAY()-90,"Yes","No")</f>
        <v>Yes</v>
      </c>
    </row>
    <row r="35" spans="1:31" x14ac:dyDescent="0.3">
      <c r="A35" t="s">
        <v>402</v>
      </c>
      <c r="B35" t="s">
        <v>19</v>
      </c>
      <c r="C35" t="s">
        <v>351</v>
      </c>
      <c r="D35" t="s">
        <v>403</v>
      </c>
      <c r="E35" t="s">
        <v>404</v>
      </c>
      <c r="F35" t="s">
        <v>405</v>
      </c>
      <c r="G35" t="s">
        <v>406</v>
      </c>
      <c r="H35" t="s">
        <v>407</v>
      </c>
      <c r="I35" t="s">
        <v>408</v>
      </c>
      <c r="J35" t="s">
        <v>409</v>
      </c>
      <c r="K35">
        <v>714918843</v>
      </c>
      <c r="L35" t="s">
        <v>410</v>
      </c>
      <c r="M35" t="s">
        <v>22</v>
      </c>
      <c r="N35" s="5">
        <v>25000</v>
      </c>
      <c r="O35" s="5">
        <v>35000</v>
      </c>
      <c r="P35" t="s">
        <v>383</v>
      </c>
      <c r="Q35">
        <v>90.83</v>
      </c>
      <c r="R35" s="5">
        <v>25000</v>
      </c>
      <c r="S35" s="5">
        <v>10000</v>
      </c>
      <c r="T35" s="5">
        <v>35000</v>
      </c>
      <c r="U35" s="5">
        <v>19050</v>
      </c>
      <c r="V35" s="5">
        <v>15950</v>
      </c>
      <c r="W35">
        <v>0</v>
      </c>
      <c r="X35" s="5">
        <v>15950</v>
      </c>
      <c r="Y35">
        <v>0</v>
      </c>
      <c r="Z35" s="5">
        <v>15950</v>
      </c>
      <c r="AA35">
        <v>0</v>
      </c>
      <c r="AB35" t="s">
        <v>361</v>
      </c>
      <c r="AC35" s="5">
        <v>1750</v>
      </c>
      <c r="AD35" s="6">
        <f>DATEVALUE(Table2[[#This Row],[Last Payment Date]])</f>
        <v>45615</v>
      </c>
      <c r="AE35" t="str">
        <f ca="1">IF(Table2[[#This Row],[Date]]&lt;TODAY()-90,"Yes","No")</f>
        <v>Yes</v>
      </c>
    </row>
    <row r="36" spans="1:31" x14ac:dyDescent="0.3">
      <c r="A36" t="s">
        <v>411</v>
      </c>
      <c r="B36" t="s">
        <v>19</v>
      </c>
      <c r="C36" t="s">
        <v>351</v>
      </c>
      <c r="D36" t="s">
        <v>412</v>
      </c>
      <c r="E36" t="s">
        <v>413</v>
      </c>
      <c r="F36" t="s">
        <v>414</v>
      </c>
      <c r="G36" t="s">
        <v>415</v>
      </c>
      <c r="H36" t="s">
        <v>359</v>
      </c>
      <c r="I36" t="s">
        <v>416</v>
      </c>
      <c r="J36" t="s">
        <v>417</v>
      </c>
      <c r="K36">
        <v>701869202</v>
      </c>
      <c r="L36" t="s">
        <v>418</v>
      </c>
      <c r="M36" t="s">
        <v>22</v>
      </c>
      <c r="N36" s="5">
        <v>25000</v>
      </c>
      <c r="O36" s="5">
        <v>35000</v>
      </c>
      <c r="P36" t="s">
        <v>236</v>
      </c>
      <c r="Q36">
        <v>94.14</v>
      </c>
      <c r="R36" s="5">
        <v>25000</v>
      </c>
      <c r="S36" s="5">
        <v>10000</v>
      </c>
      <c r="T36" s="5">
        <v>35000</v>
      </c>
      <c r="U36" s="5">
        <v>13250</v>
      </c>
      <c r="V36" s="5">
        <v>21750</v>
      </c>
      <c r="W36">
        <v>0</v>
      </c>
      <c r="X36" s="5">
        <v>21750</v>
      </c>
      <c r="Y36">
        <v>0</v>
      </c>
      <c r="Z36" s="5">
        <v>21750</v>
      </c>
      <c r="AA36">
        <v>0</v>
      </c>
      <c r="AB36" t="s">
        <v>419</v>
      </c>
      <c r="AC36">
        <v>500</v>
      </c>
      <c r="AD36" s="6">
        <f>DATEVALUE(Table2[[#This Row],[Last Payment Date]])</f>
        <v>45601</v>
      </c>
      <c r="AE36" t="str">
        <f ca="1">IF(Table2[[#This Row],[Date]]&lt;TODAY()-90,"Yes","No")</f>
        <v>Yes</v>
      </c>
    </row>
    <row r="37" spans="1:31" x14ac:dyDescent="0.3">
      <c r="A37" t="s">
        <v>420</v>
      </c>
      <c r="B37" t="s">
        <v>19</v>
      </c>
      <c r="C37" t="s">
        <v>363</v>
      </c>
      <c r="D37" t="s">
        <v>421</v>
      </c>
      <c r="E37" t="s">
        <v>422</v>
      </c>
      <c r="F37" t="s">
        <v>423</v>
      </c>
      <c r="G37" t="s">
        <v>424</v>
      </c>
      <c r="H37" t="s">
        <v>368</v>
      </c>
      <c r="I37" t="s">
        <v>425</v>
      </c>
      <c r="J37" t="s">
        <v>426</v>
      </c>
      <c r="K37">
        <v>751390852</v>
      </c>
      <c r="L37" t="s">
        <v>427</v>
      </c>
      <c r="M37" t="s">
        <v>22</v>
      </c>
      <c r="N37" s="5">
        <v>20000</v>
      </c>
      <c r="O37" s="5">
        <v>26000</v>
      </c>
      <c r="P37" t="s">
        <v>428</v>
      </c>
      <c r="Q37">
        <v>92.52</v>
      </c>
      <c r="R37" s="5">
        <v>20000</v>
      </c>
      <c r="S37" s="5">
        <v>6000</v>
      </c>
      <c r="T37" s="5">
        <v>26000</v>
      </c>
      <c r="U37" s="5">
        <v>16340</v>
      </c>
      <c r="V37" s="5">
        <v>9660</v>
      </c>
      <c r="W37">
        <v>0</v>
      </c>
      <c r="X37" s="5">
        <v>9660</v>
      </c>
      <c r="Y37">
        <v>0</v>
      </c>
      <c r="Z37" s="5">
        <v>9660</v>
      </c>
      <c r="AA37">
        <v>0</v>
      </c>
      <c r="AB37" t="s">
        <v>184</v>
      </c>
      <c r="AC37" s="5">
        <v>1650</v>
      </c>
      <c r="AD37" s="6">
        <f>DATEVALUE(Table2[[#This Row],[Last Payment Date]])</f>
        <v>45603</v>
      </c>
      <c r="AE37" t="str">
        <f ca="1">IF(Table2[[#This Row],[Date]]&lt;TODAY()-90,"Yes","No")</f>
        <v>Yes</v>
      </c>
    </row>
    <row r="38" spans="1:31" x14ac:dyDescent="0.3">
      <c r="A38" t="s">
        <v>429</v>
      </c>
      <c r="B38" t="s">
        <v>19</v>
      </c>
      <c r="C38" t="s">
        <v>430</v>
      </c>
      <c r="D38" t="s">
        <v>431</v>
      </c>
      <c r="E38" t="s">
        <v>432</v>
      </c>
      <c r="F38" t="s">
        <v>433</v>
      </c>
      <c r="G38" t="s">
        <v>434</v>
      </c>
      <c r="H38" t="s">
        <v>271</v>
      </c>
      <c r="I38" t="s">
        <v>435</v>
      </c>
      <c r="J38" t="s">
        <v>436</v>
      </c>
      <c r="K38">
        <v>718857571</v>
      </c>
      <c r="L38" t="s">
        <v>271</v>
      </c>
      <c r="M38" t="s">
        <v>22</v>
      </c>
      <c r="N38" s="5">
        <v>25000</v>
      </c>
      <c r="O38" s="5">
        <v>35000</v>
      </c>
      <c r="P38" t="s">
        <v>437</v>
      </c>
      <c r="Q38">
        <v>89.43</v>
      </c>
      <c r="R38" s="5">
        <v>25000</v>
      </c>
      <c r="S38" s="5">
        <v>10000</v>
      </c>
      <c r="T38" s="5">
        <v>35000</v>
      </c>
      <c r="U38" s="5">
        <v>21000</v>
      </c>
      <c r="V38" s="5">
        <v>14000</v>
      </c>
      <c r="W38">
        <v>0</v>
      </c>
      <c r="X38" s="5">
        <v>14000</v>
      </c>
      <c r="Y38">
        <v>0</v>
      </c>
      <c r="Z38" s="5">
        <v>14000</v>
      </c>
      <c r="AA38">
        <v>0</v>
      </c>
      <c r="AB38" t="s">
        <v>438</v>
      </c>
      <c r="AC38" s="5">
        <v>2000</v>
      </c>
      <c r="AD38" s="6">
        <f>DATEVALUE(Table2[[#This Row],[Last Payment Date]])</f>
        <v>46135</v>
      </c>
      <c r="AE38" t="str">
        <f ca="1">IF(Table2[[#This Row],[Date]]&lt;TODAY()-90,"Yes","No")</f>
        <v>Yes</v>
      </c>
    </row>
    <row r="39" spans="1:31" x14ac:dyDescent="0.3">
      <c r="A39" t="s">
        <v>439</v>
      </c>
      <c r="B39" t="s">
        <v>19</v>
      </c>
      <c r="C39" t="s">
        <v>186</v>
      </c>
      <c r="D39" t="s">
        <v>440</v>
      </c>
      <c r="E39" t="s">
        <v>441</v>
      </c>
      <c r="F39" t="s">
        <v>442</v>
      </c>
      <c r="G39" t="s">
        <v>443</v>
      </c>
      <c r="H39" t="s">
        <v>444</v>
      </c>
      <c r="I39" t="s">
        <v>441</v>
      </c>
      <c r="J39" t="s">
        <v>442</v>
      </c>
      <c r="K39">
        <v>763774557</v>
      </c>
      <c r="L39" t="s">
        <v>444</v>
      </c>
      <c r="M39" t="s">
        <v>22</v>
      </c>
      <c r="N39" s="5">
        <v>25000</v>
      </c>
      <c r="O39" s="5">
        <v>35000</v>
      </c>
      <c r="P39" t="s">
        <v>437</v>
      </c>
      <c r="Q39">
        <v>86.43</v>
      </c>
      <c r="R39" s="5">
        <v>25000</v>
      </c>
      <c r="S39" s="5">
        <v>10000</v>
      </c>
      <c r="T39" s="5">
        <v>35000</v>
      </c>
      <c r="U39" s="5">
        <v>26250</v>
      </c>
      <c r="V39" s="5">
        <v>8750</v>
      </c>
      <c r="W39">
        <v>0</v>
      </c>
      <c r="X39" s="5">
        <v>8750</v>
      </c>
      <c r="Y39">
        <v>0</v>
      </c>
      <c r="Z39" s="5">
        <v>8750</v>
      </c>
      <c r="AA39">
        <v>0</v>
      </c>
      <c r="AB39" t="s">
        <v>445</v>
      </c>
      <c r="AC39" s="5">
        <v>1000</v>
      </c>
      <c r="AD39" s="6">
        <f>DATEVALUE(Table2[[#This Row],[Last Payment Date]])</f>
        <v>45694</v>
      </c>
      <c r="AE39" t="str">
        <f ca="1">IF(Table2[[#This Row],[Date]]&lt;TODAY()-90,"Yes","No")</f>
        <v>Yes</v>
      </c>
    </row>
    <row r="40" spans="1:31" x14ac:dyDescent="0.3">
      <c r="A40" t="s">
        <v>446</v>
      </c>
      <c r="B40" t="s">
        <v>19</v>
      </c>
      <c r="C40" t="s">
        <v>447</v>
      </c>
      <c r="D40" t="s">
        <v>448</v>
      </c>
      <c r="E40" t="s">
        <v>449</v>
      </c>
      <c r="F40" t="s">
        <v>450</v>
      </c>
      <c r="G40" t="s">
        <v>451</v>
      </c>
      <c r="H40" t="s">
        <v>452</v>
      </c>
      <c r="I40" t="s">
        <v>453</v>
      </c>
      <c r="J40" t="s">
        <v>454</v>
      </c>
      <c r="K40">
        <v>760656985</v>
      </c>
      <c r="L40" t="s">
        <v>452</v>
      </c>
      <c r="M40" t="s">
        <v>22</v>
      </c>
      <c r="N40" s="5">
        <v>25000</v>
      </c>
      <c r="O40" s="5">
        <v>35000</v>
      </c>
      <c r="P40" t="s">
        <v>437</v>
      </c>
      <c r="Q40">
        <v>89.57</v>
      </c>
      <c r="R40" s="5">
        <v>25000</v>
      </c>
      <c r="S40" s="5">
        <v>10000</v>
      </c>
      <c r="T40" s="5">
        <v>35000</v>
      </c>
      <c r="U40" s="5">
        <v>20750</v>
      </c>
      <c r="V40" s="5">
        <v>14250</v>
      </c>
      <c r="W40">
        <v>0</v>
      </c>
      <c r="X40" s="5">
        <v>14250</v>
      </c>
      <c r="Y40">
        <v>0</v>
      </c>
      <c r="Z40" s="5">
        <v>14250</v>
      </c>
      <c r="AA40">
        <v>0</v>
      </c>
      <c r="AB40" t="s">
        <v>455</v>
      </c>
      <c r="AC40" s="5">
        <v>2500</v>
      </c>
      <c r="AD40" s="6">
        <f>DATEVALUE(Table2[[#This Row],[Last Payment Date]])</f>
        <v>45637</v>
      </c>
      <c r="AE40" t="str">
        <f ca="1">IF(Table2[[#This Row],[Date]]&lt;TODAY()-90,"Yes","No")</f>
        <v>Yes</v>
      </c>
    </row>
    <row r="41" spans="1:31" x14ac:dyDescent="0.3">
      <c r="A41" t="s">
        <v>456</v>
      </c>
      <c r="B41" t="s">
        <v>19</v>
      </c>
      <c r="C41" t="s">
        <v>447</v>
      </c>
      <c r="D41" t="s">
        <v>457</v>
      </c>
      <c r="E41" t="s">
        <v>458</v>
      </c>
      <c r="F41" t="s">
        <v>459</v>
      </c>
      <c r="G41" t="s">
        <v>460</v>
      </c>
      <c r="H41" t="s">
        <v>452</v>
      </c>
      <c r="I41" t="s">
        <v>461</v>
      </c>
      <c r="J41" t="s">
        <v>462</v>
      </c>
      <c r="K41">
        <v>762535240</v>
      </c>
      <c r="L41" t="s">
        <v>452</v>
      </c>
      <c r="M41" t="s">
        <v>22</v>
      </c>
      <c r="N41" s="5">
        <v>25000</v>
      </c>
      <c r="O41" s="5">
        <v>35000</v>
      </c>
      <c r="P41" t="s">
        <v>437</v>
      </c>
      <c r="Q41">
        <v>91.43</v>
      </c>
      <c r="R41" s="5">
        <v>25000</v>
      </c>
      <c r="S41" s="5">
        <v>10000</v>
      </c>
      <c r="T41" s="5">
        <v>35000</v>
      </c>
      <c r="U41" s="5">
        <v>17500</v>
      </c>
      <c r="V41" s="5">
        <v>17500</v>
      </c>
      <c r="W41">
        <v>0</v>
      </c>
      <c r="X41" s="5">
        <v>17500</v>
      </c>
      <c r="Y41">
        <v>0</v>
      </c>
      <c r="Z41" s="5">
        <v>17500</v>
      </c>
      <c r="AA41">
        <v>0</v>
      </c>
      <c r="AB41" t="s">
        <v>455</v>
      </c>
      <c r="AC41" s="5">
        <v>2500</v>
      </c>
      <c r="AD41" s="6">
        <f>DATEVALUE(Table2[[#This Row],[Last Payment Date]])</f>
        <v>45637</v>
      </c>
      <c r="AE41" t="str">
        <f ca="1">IF(Table2[[#This Row],[Date]]&lt;TODAY()-90,"Yes","No")</f>
        <v>Yes</v>
      </c>
    </row>
    <row r="42" spans="1:31" x14ac:dyDescent="0.3">
      <c r="A42" t="s">
        <v>463</v>
      </c>
      <c r="B42" t="s">
        <v>16</v>
      </c>
      <c r="C42" t="s">
        <v>464</v>
      </c>
      <c r="D42" t="s">
        <v>465</v>
      </c>
      <c r="E42" t="s">
        <v>466</v>
      </c>
      <c r="F42" t="s">
        <v>467</v>
      </c>
      <c r="G42" t="s">
        <v>468</v>
      </c>
      <c r="H42" t="s">
        <v>155</v>
      </c>
      <c r="I42" t="s">
        <v>469</v>
      </c>
      <c r="J42" t="s">
        <v>470</v>
      </c>
      <c r="K42">
        <v>770163598</v>
      </c>
      <c r="L42" t="s">
        <v>252</v>
      </c>
      <c r="M42" t="s">
        <v>17</v>
      </c>
      <c r="N42" s="5">
        <v>20000</v>
      </c>
      <c r="O42" s="5">
        <v>26000</v>
      </c>
      <c r="P42" t="s">
        <v>437</v>
      </c>
      <c r="Q42">
        <v>88.05</v>
      </c>
      <c r="R42" s="5">
        <v>20000</v>
      </c>
      <c r="S42" s="5">
        <v>6000</v>
      </c>
      <c r="T42" s="5">
        <v>26000</v>
      </c>
      <c r="U42" s="5">
        <v>23825</v>
      </c>
      <c r="V42" s="5">
        <v>2175</v>
      </c>
      <c r="W42">
        <v>0</v>
      </c>
      <c r="X42" s="5">
        <v>2175</v>
      </c>
      <c r="Y42">
        <v>0</v>
      </c>
      <c r="Z42" s="5">
        <v>2175</v>
      </c>
      <c r="AA42">
        <v>0</v>
      </c>
      <c r="AB42" t="s">
        <v>471</v>
      </c>
      <c r="AC42" s="5">
        <v>1000</v>
      </c>
      <c r="AD42" s="6">
        <f>DATEVALUE(Table2[[#This Row],[Last Payment Date]])</f>
        <v>45639</v>
      </c>
      <c r="AE42" t="str">
        <f ca="1">IF(Table2[[#This Row],[Date]]&lt;TODAY()-90,"Yes","No")</f>
        <v>Yes</v>
      </c>
    </row>
    <row r="43" spans="1:31" x14ac:dyDescent="0.3">
      <c r="A43" t="s">
        <v>472</v>
      </c>
      <c r="B43" t="s">
        <v>16</v>
      </c>
      <c r="C43" t="s">
        <v>464</v>
      </c>
      <c r="D43" t="s">
        <v>473</v>
      </c>
      <c r="E43" t="s">
        <v>474</v>
      </c>
      <c r="F43" t="s">
        <v>475</v>
      </c>
      <c r="G43" t="s">
        <v>476</v>
      </c>
      <c r="H43" t="s">
        <v>155</v>
      </c>
      <c r="I43" t="s">
        <v>477</v>
      </c>
      <c r="J43" t="s">
        <v>478</v>
      </c>
      <c r="K43">
        <v>716046862</v>
      </c>
      <c r="L43" t="s">
        <v>155</v>
      </c>
      <c r="M43" t="s">
        <v>17</v>
      </c>
      <c r="N43" s="5">
        <v>20000</v>
      </c>
      <c r="O43" s="5">
        <v>26000</v>
      </c>
      <c r="P43" t="s">
        <v>437</v>
      </c>
      <c r="Q43">
        <v>88.05</v>
      </c>
      <c r="R43" s="5">
        <v>20000</v>
      </c>
      <c r="S43" s="5">
        <v>6000</v>
      </c>
      <c r="T43" s="5">
        <v>26000</v>
      </c>
      <c r="U43" s="5">
        <v>23825</v>
      </c>
      <c r="V43" s="5">
        <v>2175</v>
      </c>
      <c r="W43">
        <v>0</v>
      </c>
      <c r="X43" s="5">
        <v>2175</v>
      </c>
      <c r="Y43">
        <v>0</v>
      </c>
      <c r="Z43" s="5">
        <v>2175</v>
      </c>
      <c r="AA43">
        <v>0</v>
      </c>
      <c r="AB43" t="s">
        <v>471</v>
      </c>
      <c r="AC43" s="5">
        <v>1000</v>
      </c>
      <c r="AD43" s="6">
        <f>DATEVALUE(Table2[[#This Row],[Last Payment Date]])</f>
        <v>45639</v>
      </c>
      <c r="AE43" t="str">
        <f ca="1">IF(Table2[[#This Row],[Date]]&lt;TODAY()-90,"Yes","No")</f>
        <v>Yes</v>
      </c>
    </row>
    <row r="44" spans="1:31" x14ac:dyDescent="0.3">
      <c r="A44" t="s">
        <v>479</v>
      </c>
      <c r="B44" t="s">
        <v>19</v>
      </c>
      <c r="C44" t="s">
        <v>107</v>
      </c>
      <c r="D44" t="s">
        <v>480</v>
      </c>
      <c r="E44" t="s">
        <v>481</v>
      </c>
      <c r="F44" t="s">
        <v>482</v>
      </c>
      <c r="G44" t="s">
        <v>483</v>
      </c>
      <c r="H44" t="s">
        <v>112</v>
      </c>
      <c r="I44" t="s">
        <v>484</v>
      </c>
      <c r="J44" t="s">
        <v>485</v>
      </c>
      <c r="K44">
        <v>766994540</v>
      </c>
      <c r="L44" t="s">
        <v>112</v>
      </c>
      <c r="M44" t="s">
        <v>22</v>
      </c>
      <c r="N44" s="5">
        <v>20000</v>
      </c>
      <c r="O44" s="5">
        <v>26000</v>
      </c>
      <c r="P44" t="s">
        <v>486</v>
      </c>
      <c r="Q44">
        <v>100.54</v>
      </c>
      <c r="R44" s="5">
        <v>20000</v>
      </c>
      <c r="S44" s="5">
        <v>6000</v>
      </c>
      <c r="T44" s="5">
        <v>26000</v>
      </c>
      <c r="U44" s="5">
        <v>3300</v>
      </c>
      <c r="V44" s="5">
        <v>22700</v>
      </c>
      <c r="W44">
        <v>0</v>
      </c>
      <c r="X44" s="5">
        <v>22700</v>
      </c>
      <c r="Y44">
        <v>0</v>
      </c>
      <c r="Z44" s="5">
        <v>22700</v>
      </c>
      <c r="AA44">
        <v>0</v>
      </c>
      <c r="AB44" t="s">
        <v>487</v>
      </c>
      <c r="AC44" s="5">
        <v>1650</v>
      </c>
      <c r="AD44" s="6">
        <f>DATEVALUE(Table2[[#This Row],[Last Payment Date]])</f>
        <v>45545</v>
      </c>
      <c r="AE44" t="str">
        <f ca="1">IF(Table2[[#This Row],[Date]]&lt;TODAY()-90,"Yes","No")</f>
        <v>Yes</v>
      </c>
    </row>
    <row r="45" spans="1:31" x14ac:dyDescent="0.3">
      <c r="A45" t="s">
        <v>488</v>
      </c>
      <c r="B45" t="s">
        <v>16</v>
      </c>
      <c r="C45" t="s">
        <v>340</v>
      </c>
      <c r="D45" t="s">
        <v>489</v>
      </c>
      <c r="E45" t="s">
        <v>490</v>
      </c>
      <c r="F45" t="s">
        <v>491</v>
      </c>
      <c r="G45" t="s">
        <v>492</v>
      </c>
      <c r="H45" t="s">
        <v>293</v>
      </c>
      <c r="I45" t="s">
        <v>493</v>
      </c>
      <c r="J45" t="s">
        <v>494</v>
      </c>
      <c r="K45">
        <v>741272997</v>
      </c>
      <c r="L45" t="s">
        <v>293</v>
      </c>
      <c r="M45" t="s">
        <v>17</v>
      </c>
      <c r="N45" s="5">
        <v>20000</v>
      </c>
      <c r="O45" s="5">
        <v>26000</v>
      </c>
      <c r="P45" t="s">
        <v>495</v>
      </c>
      <c r="Q45">
        <v>88.13</v>
      </c>
      <c r="R45" s="5">
        <v>20000</v>
      </c>
      <c r="S45" s="5">
        <v>6000</v>
      </c>
      <c r="T45" s="5">
        <v>26000</v>
      </c>
      <c r="U45" s="5">
        <v>23475</v>
      </c>
      <c r="V45" s="5">
        <v>2525</v>
      </c>
      <c r="W45">
        <v>0</v>
      </c>
      <c r="X45" s="5">
        <v>2525</v>
      </c>
      <c r="Y45">
        <v>0</v>
      </c>
      <c r="Z45" s="5">
        <v>2525</v>
      </c>
      <c r="AA45">
        <v>0</v>
      </c>
      <c r="AB45" t="s">
        <v>496</v>
      </c>
      <c r="AC45" s="5">
        <v>1000</v>
      </c>
      <c r="AD45" s="6">
        <f>DATEVALUE(Table2[[#This Row],[Last Payment Date]])</f>
        <v>46107</v>
      </c>
      <c r="AE45" t="str">
        <f ca="1">IF(Table2[[#This Row],[Date]]&lt;TODAY()-90,"Yes","No")</f>
        <v>Yes</v>
      </c>
    </row>
    <row r="46" spans="1:31" x14ac:dyDescent="0.3">
      <c r="A46" t="s">
        <v>497</v>
      </c>
      <c r="B46" t="s">
        <v>16</v>
      </c>
      <c r="C46" t="s">
        <v>340</v>
      </c>
      <c r="D46" t="s">
        <v>498</v>
      </c>
      <c r="E46" t="s">
        <v>499</v>
      </c>
      <c r="F46" t="s">
        <v>500</v>
      </c>
      <c r="G46" t="s">
        <v>501</v>
      </c>
      <c r="H46" t="s">
        <v>293</v>
      </c>
      <c r="I46" t="s">
        <v>502</v>
      </c>
      <c r="J46" t="s">
        <v>503</v>
      </c>
      <c r="K46">
        <v>741080561</v>
      </c>
      <c r="L46" t="s">
        <v>293</v>
      </c>
      <c r="M46" t="s">
        <v>17</v>
      </c>
      <c r="N46" s="5">
        <v>20000</v>
      </c>
      <c r="O46" s="5">
        <v>26000</v>
      </c>
      <c r="P46" t="s">
        <v>486</v>
      </c>
      <c r="Q46">
        <v>94.02</v>
      </c>
      <c r="R46" s="5">
        <v>20000</v>
      </c>
      <c r="S46" s="5">
        <v>6000</v>
      </c>
      <c r="T46" s="5">
        <v>26000</v>
      </c>
      <c r="U46" s="5">
        <v>13900</v>
      </c>
      <c r="V46" s="5">
        <v>12100</v>
      </c>
      <c r="W46">
        <v>0</v>
      </c>
      <c r="X46" s="5">
        <v>12100</v>
      </c>
      <c r="Y46">
        <v>0</v>
      </c>
      <c r="Z46" s="5">
        <v>12100</v>
      </c>
      <c r="AA46">
        <v>0</v>
      </c>
      <c r="AB46" t="s">
        <v>295</v>
      </c>
      <c r="AC46" s="5">
        <v>1000</v>
      </c>
      <c r="AD46" s="6">
        <f>DATEVALUE(Table2[[#This Row],[Last Payment Date]])</f>
        <v>46093</v>
      </c>
      <c r="AE46" t="str">
        <f ca="1">IF(Table2[[#This Row],[Date]]&lt;TODAY()-90,"Yes","No")</f>
        <v>Yes</v>
      </c>
    </row>
    <row r="47" spans="1:31" x14ac:dyDescent="0.3">
      <c r="A47" t="s">
        <v>504</v>
      </c>
      <c r="B47" t="s">
        <v>16</v>
      </c>
      <c r="C47" t="s">
        <v>464</v>
      </c>
      <c r="D47" t="s">
        <v>505</v>
      </c>
      <c r="E47" t="s">
        <v>506</v>
      </c>
      <c r="F47" t="s">
        <v>507</v>
      </c>
      <c r="G47" t="s">
        <v>508</v>
      </c>
      <c r="H47" t="s">
        <v>252</v>
      </c>
      <c r="I47" t="s">
        <v>509</v>
      </c>
      <c r="J47" t="s">
        <v>510</v>
      </c>
      <c r="K47">
        <v>758569882</v>
      </c>
      <c r="L47" t="s">
        <v>252</v>
      </c>
      <c r="M47" t="s">
        <v>17</v>
      </c>
      <c r="N47" s="5">
        <v>20000</v>
      </c>
      <c r="O47" s="5">
        <v>26000</v>
      </c>
      <c r="P47" t="s">
        <v>495</v>
      </c>
      <c r="Q47">
        <v>89.76</v>
      </c>
      <c r="R47" s="5">
        <v>20000</v>
      </c>
      <c r="S47" s="5">
        <v>6000</v>
      </c>
      <c r="T47" s="5">
        <v>26000</v>
      </c>
      <c r="U47" s="5">
        <v>21055</v>
      </c>
      <c r="V47" s="5">
        <v>4945</v>
      </c>
      <c r="W47">
        <v>0</v>
      </c>
      <c r="X47" s="5">
        <v>4945</v>
      </c>
      <c r="Y47">
        <v>0</v>
      </c>
      <c r="Z47" s="5">
        <v>4945</v>
      </c>
      <c r="AA47">
        <v>0</v>
      </c>
      <c r="AB47" t="s">
        <v>511</v>
      </c>
      <c r="AC47" s="5">
        <v>1000</v>
      </c>
      <c r="AD47" s="6">
        <f>DATEVALUE(Table2[[#This Row],[Last Payment Date]])</f>
        <v>45699</v>
      </c>
      <c r="AE47" t="str">
        <f ca="1">IF(Table2[[#This Row],[Date]]&lt;TODAY()-90,"Yes","No")</f>
        <v>Yes</v>
      </c>
    </row>
    <row r="48" spans="1:31" x14ac:dyDescent="0.3">
      <c r="A48" t="s">
        <v>512</v>
      </c>
      <c r="B48" t="s">
        <v>19</v>
      </c>
      <c r="C48" t="s">
        <v>363</v>
      </c>
      <c r="D48" t="s">
        <v>513</v>
      </c>
      <c r="E48" t="s">
        <v>514</v>
      </c>
      <c r="F48" t="s">
        <v>515</v>
      </c>
      <c r="G48" t="s">
        <v>516</v>
      </c>
      <c r="H48" t="s">
        <v>517</v>
      </c>
      <c r="I48" t="s">
        <v>518</v>
      </c>
      <c r="J48" t="s">
        <v>519</v>
      </c>
      <c r="K48">
        <v>771463213</v>
      </c>
      <c r="L48" t="s">
        <v>368</v>
      </c>
      <c r="M48" t="s">
        <v>22</v>
      </c>
      <c r="N48" s="5">
        <v>25000</v>
      </c>
      <c r="O48" s="5">
        <v>35000</v>
      </c>
      <c r="P48" t="s">
        <v>486</v>
      </c>
      <c r="Q48">
        <v>88.57</v>
      </c>
      <c r="R48" s="5">
        <v>25000</v>
      </c>
      <c r="S48" s="5">
        <v>10000</v>
      </c>
      <c r="T48" s="5">
        <v>35000</v>
      </c>
      <c r="U48" s="5">
        <v>22750</v>
      </c>
      <c r="V48" s="5">
        <v>12250</v>
      </c>
      <c r="W48">
        <v>0</v>
      </c>
      <c r="X48" s="5">
        <v>12250</v>
      </c>
      <c r="Y48">
        <v>0</v>
      </c>
      <c r="Z48" s="5">
        <v>12250</v>
      </c>
      <c r="AA48">
        <v>0</v>
      </c>
      <c r="AB48" t="s">
        <v>520</v>
      </c>
      <c r="AC48" s="5">
        <v>1500</v>
      </c>
      <c r="AD48" s="6">
        <f>DATEVALUE(Table2[[#This Row],[Last Payment Date]])</f>
        <v>45652</v>
      </c>
      <c r="AE48" t="str">
        <f ca="1">IF(Table2[[#This Row],[Date]]&lt;TODAY()-90,"Yes","No")</f>
        <v>Yes</v>
      </c>
    </row>
    <row r="49" spans="1:31" x14ac:dyDescent="0.3">
      <c r="A49" t="s">
        <v>521</v>
      </c>
      <c r="B49" t="s">
        <v>19</v>
      </c>
      <c r="C49" t="s">
        <v>351</v>
      </c>
      <c r="D49" t="s">
        <v>522</v>
      </c>
      <c r="E49" t="s">
        <v>523</v>
      </c>
      <c r="F49" t="s">
        <v>524</v>
      </c>
      <c r="G49" t="s">
        <v>525</v>
      </c>
      <c r="H49" t="s">
        <v>526</v>
      </c>
      <c r="I49" t="s">
        <v>527</v>
      </c>
      <c r="J49" t="s">
        <v>528</v>
      </c>
      <c r="K49">
        <v>781611539</v>
      </c>
      <c r="L49" t="s">
        <v>529</v>
      </c>
      <c r="M49" t="s">
        <v>22</v>
      </c>
      <c r="N49" s="5">
        <v>25000</v>
      </c>
      <c r="O49" s="5">
        <v>35000</v>
      </c>
      <c r="P49" t="s">
        <v>530</v>
      </c>
      <c r="Q49">
        <v>91.86</v>
      </c>
      <c r="R49" s="5">
        <v>25000</v>
      </c>
      <c r="S49" s="5">
        <v>10000</v>
      </c>
      <c r="T49" s="5">
        <v>35000</v>
      </c>
      <c r="U49" s="5">
        <v>15500</v>
      </c>
      <c r="V49" s="5">
        <v>19500</v>
      </c>
      <c r="W49">
        <v>0</v>
      </c>
      <c r="X49" s="5">
        <v>19500</v>
      </c>
      <c r="Y49">
        <v>0</v>
      </c>
      <c r="Z49" s="5">
        <v>19500</v>
      </c>
      <c r="AA49">
        <v>0</v>
      </c>
      <c r="AB49" t="s">
        <v>471</v>
      </c>
      <c r="AC49" s="5">
        <v>1000</v>
      </c>
      <c r="AD49" s="6">
        <f>DATEVALUE(Table2[[#This Row],[Last Payment Date]])</f>
        <v>45639</v>
      </c>
      <c r="AE49" t="str">
        <f ca="1">IF(Table2[[#This Row],[Date]]&lt;TODAY()-90,"Yes","No")</f>
        <v>Yes</v>
      </c>
    </row>
    <row r="50" spans="1:31" x14ac:dyDescent="0.3">
      <c r="A50" t="s">
        <v>531</v>
      </c>
      <c r="B50" t="s">
        <v>16</v>
      </c>
      <c r="C50" t="s">
        <v>532</v>
      </c>
      <c r="D50" t="s">
        <v>533</v>
      </c>
      <c r="E50" t="s">
        <v>534</v>
      </c>
      <c r="F50" t="s">
        <v>535</v>
      </c>
      <c r="G50" t="s">
        <v>536</v>
      </c>
      <c r="H50" t="s">
        <v>537</v>
      </c>
      <c r="I50" t="s">
        <v>538</v>
      </c>
      <c r="J50" t="s">
        <v>539</v>
      </c>
      <c r="K50">
        <v>767556514</v>
      </c>
      <c r="L50" t="s">
        <v>540</v>
      </c>
      <c r="M50" t="s">
        <v>17</v>
      </c>
      <c r="N50" s="5">
        <v>15000</v>
      </c>
      <c r="O50" s="5">
        <v>19500</v>
      </c>
      <c r="P50" t="s">
        <v>541</v>
      </c>
      <c r="Q50">
        <v>91.72</v>
      </c>
      <c r="R50" s="5">
        <v>15000</v>
      </c>
      <c r="S50" s="5">
        <v>4500</v>
      </c>
      <c r="T50" s="5">
        <v>19500</v>
      </c>
      <c r="U50" s="5">
        <v>11825</v>
      </c>
      <c r="V50" s="5">
        <v>7675</v>
      </c>
      <c r="W50">
        <v>0</v>
      </c>
      <c r="X50" s="5">
        <v>7675</v>
      </c>
      <c r="Y50">
        <v>0</v>
      </c>
      <c r="Z50" s="5">
        <v>7675</v>
      </c>
      <c r="AA50">
        <v>0</v>
      </c>
      <c r="AB50" t="s">
        <v>542</v>
      </c>
      <c r="AC50" s="5">
        <v>1220</v>
      </c>
      <c r="AD50" s="6">
        <f>DATEVALUE(Table2[[#This Row],[Last Payment Date]])</f>
        <v>45824</v>
      </c>
      <c r="AE50" t="str">
        <f ca="1">IF(Table2[[#This Row],[Date]]&lt;TODAY()-90,"Yes","No")</f>
        <v>Yes</v>
      </c>
    </row>
    <row r="51" spans="1:31" x14ac:dyDescent="0.3">
      <c r="A51" t="s">
        <v>543</v>
      </c>
      <c r="B51" t="s">
        <v>16</v>
      </c>
      <c r="C51" t="s">
        <v>532</v>
      </c>
      <c r="D51" t="s">
        <v>544</v>
      </c>
      <c r="E51" t="s">
        <v>545</v>
      </c>
      <c r="F51" t="s">
        <v>546</v>
      </c>
      <c r="G51" t="s">
        <v>547</v>
      </c>
      <c r="H51" t="s">
        <v>540</v>
      </c>
      <c r="I51" t="s">
        <v>548</v>
      </c>
      <c r="J51" t="s">
        <v>549</v>
      </c>
      <c r="K51">
        <v>772042977</v>
      </c>
      <c r="L51" t="s">
        <v>540</v>
      </c>
      <c r="M51" t="s">
        <v>17</v>
      </c>
      <c r="N51" s="5">
        <v>15000</v>
      </c>
      <c r="O51" s="5">
        <v>19500</v>
      </c>
      <c r="P51" t="s">
        <v>541</v>
      </c>
      <c r="Q51">
        <v>88.86</v>
      </c>
      <c r="R51" s="5">
        <v>15000</v>
      </c>
      <c r="S51" s="5">
        <v>4500</v>
      </c>
      <c r="T51" s="5">
        <v>19500</v>
      </c>
      <c r="U51" s="5">
        <v>15315</v>
      </c>
      <c r="V51" s="5">
        <v>4185</v>
      </c>
      <c r="W51">
        <v>0</v>
      </c>
      <c r="X51" s="5">
        <v>4185</v>
      </c>
      <c r="Y51">
        <v>0</v>
      </c>
      <c r="Z51" s="5">
        <v>4185</v>
      </c>
      <c r="AA51">
        <v>0</v>
      </c>
      <c r="AB51" t="s">
        <v>542</v>
      </c>
      <c r="AC51" s="5">
        <v>1220</v>
      </c>
      <c r="AD51" s="6">
        <f>DATEVALUE(Table2[[#This Row],[Last Payment Date]])</f>
        <v>45824</v>
      </c>
      <c r="AE51" t="str">
        <f ca="1">IF(Table2[[#This Row],[Date]]&lt;TODAY()-90,"Yes","No")</f>
        <v>Yes</v>
      </c>
    </row>
    <row r="52" spans="1:31" x14ac:dyDescent="0.3">
      <c r="A52" t="s">
        <v>550</v>
      </c>
      <c r="B52" t="s">
        <v>16</v>
      </c>
      <c r="C52" t="s">
        <v>551</v>
      </c>
      <c r="D52" t="s">
        <v>552</v>
      </c>
      <c r="E52" t="s">
        <v>553</v>
      </c>
      <c r="F52" t="s">
        <v>554</v>
      </c>
      <c r="G52" t="s">
        <v>555</v>
      </c>
      <c r="H52" t="s">
        <v>556</v>
      </c>
      <c r="I52" t="s">
        <v>557</v>
      </c>
      <c r="J52" t="s">
        <v>558</v>
      </c>
      <c r="K52">
        <v>766556369</v>
      </c>
      <c r="L52" t="s">
        <v>556</v>
      </c>
      <c r="M52" t="s">
        <v>17</v>
      </c>
      <c r="N52" s="5">
        <v>15000</v>
      </c>
      <c r="O52" s="5">
        <v>19500</v>
      </c>
      <c r="P52" t="s">
        <v>559</v>
      </c>
      <c r="Q52">
        <v>88.84</v>
      </c>
      <c r="R52" s="5">
        <v>15000</v>
      </c>
      <c r="S52" s="5">
        <v>4500</v>
      </c>
      <c r="T52" s="5">
        <v>19500</v>
      </c>
      <c r="U52" s="5">
        <v>15340</v>
      </c>
      <c r="V52" s="5">
        <v>4160</v>
      </c>
      <c r="W52">
        <v>0</v>
      </c>
      <c r="X52" s="5">
        <v>4160</v>
      </c>
      <c r="Y52">
        <v>0</v>
      </c>
      <c r="Z52" s="5">
        <v>4160</v>
      </c>
      <c r="AA52">
        <v>0</v>
      </c>
      <c r="AB52" t="s">
        <v>560</v>
      </c>
      <c r="AC52" s="5">
        <v>2550</v>
      </c>
      <c r="AD52" s="6">
        <f>DATEVALUE(Table2[[#This Row],[Last Payment Date]])</f>
        <v>46231</v>
      </c>
      <c r="AE52" t="str">
        <f ca="1">IF(Table2[[#This Row],[Date]]&lt;TODAY()-90,"Yes","No")</f>
        <v>No</v>
      </c>
    </row>
    <row r="53" spans="1:31" x14ac:dyDescent="0.3">
      <c r="A53" t="s">
        <v>561</v>
      </c>
      <c r="B53" t="s">
        <v>16</v>
      </c>
      <c r="C53" t="s">
        <v>551</v>
      </c>
      <c r="D53" t="s">
        <v>562</v>
      </c>
      <c r="E53" t="s">
        <v>563</v>
      </c>
      <c r="F53" t="s">
        <v>564</v>
      </c>
      <c r="G53" t="s">
        <v>565</v>
      </c>
      <c r="H53" t="s">
        <v>556</v>
      </c>
      <c r="I53" t="s">
        <v>566</v>
      </c>
      <c r="J53" t="s">
        <v>567</v>
      </c>
      <c r="K53">
        <v>763347006</v>
      </c>
      <c r="L53" t="s">
        <v>556</v>
      </c>
      <c r="M53" t="s">
        <v>17</v>
      </c>
      <c r="N53" s="5">
        <v>15000</v>
      </c>
      <c r="O53" s="5">
        <v>19500</v>
      </c>
      <c r="P53" t="s">
        <v>559</v>
      </c>
      <c r="Q53">
        <v>90.1</v>
      </c>
      <c r="R53" s="5">
        <v>15000</v>
      </c>
      <c r="S53" s="5">
        <v>4500</v>
      </c>
      <c r="T53" s="5">
        <v>19500</v>
      </c>
      <c r="U53" s="5">
        <v>13800</v>
      </c>
      <c r="V53" s="5">
        <v>5700</v>
      </c>
      <c r="W53">
        <v>0</v>
      </c>
      <c r="X53" s="5">
        <v>5700</v>
      </c>
      <c r="Y53">
        <v>0</v>
      </c>
      <c r="Z53" s="5">
        <v>5700</v>
      </c>
      <c r="AA53">
        <v>0</v>
      </c>
      <c r="AB53" t="s">
        <v>568</v>
      </c>
      <c r="AC53" s="5">
        <v>1000</v>
      </c>
      <c r="AD53" s="6">
        <f>DATEVALUE(Table2[[#This Row],[Last Payment Date]])</f>
        <v>45681</v>
      </c>
      <c r="AE53" t="str">
        <f ca="1">IF(Table2[[#This Row],[Date]]&lt;TODAY()-90,"Yes","No")</f>
        <v>Yes</v>
      </c>
    </row>
    <row r="54" spans="1:31" x14ac:dyDescent="0.3">
      <c r="A54" t="s">
        <v>569</v>
      </c>
      <c r="B54" t="s">
        <v>16</v>
      </c>
      <c r="C54" t="s">
        <v>551</v>
      </c>
      <c r="D54" t="s">
        <v>570</v>
      </c>
      <c r="E54" t="s">
        <v>571</v>
      </c>
      <c r="F54" t="s">
        <v>572</v>
      </c>
      <c r="G54" t="s">
        <v>573</v>
      </c>
      <c r="H54" t="s">
        <v>556</v>
      </c>
      <c r="I54" t="s">
        <v>574</v>
      </c>
      <c r="J54" t="s">
        <v>575</v>
      </c>
      <c r="K54">
        <v>760285011</v>
      </c>
      <c r="L54" t="s">
        <v>556</v>
      </c>
      <c r="M54" t="s">
        <v>17</v>
      </c>
      <c r="N54" s="5">
        <v>15000</v>
      </c>
      <c r="O54" s="5">
        <v>19500</v>
      </c>
      <c r="P54" t="s">
        <v>559</v>
      </c>
      <c r="Q54">
        <v>90.11</v>
      </c>
      <c r="R54" s="5">
        <v>15000</v>
      </c>
      <c r="S54" s="5">
        <v>4500</v>
      </c>
      <c r="T54" s="5">
        <v>19500</v>
      </c>
      <c r="U54" s="5">
        <v>13790</v>
      </c>
      <c r="V54" s="5">
        <v>5710</v>
      </c>
      <c r="W54">
        <v>0</v>
      </c>
      <c r="X54" s="5">
        <v>5710</v>
      </c>
      <c r="Y54">
        <v>0</v>
      </c>
      <c r="Z54" s="5">
        <v>5710</v>
      </c>
      <c r="AA54">
        <v>0</v>
      </c>
      <c r="AB54" t="s">
        <v>568</v>
      </c>
      <c r="AC54" s="5">
        <v>1000</v>
      </c>
      <c r="AD54" s="6">
        <f>DATEVALUE(Table2[[#This Row],[Last Payment Date]])</f>
        <v>45681</v>
      </c>
      <c r="AE54" t="str">
        <f ca="1">IF(Table2[[#This Row],[Date]]&lt;TODAY()-90,"Yes","No")</f>
        <v>Yes</v>
      </c>
    </row>
    <row r="55" spans="1:31" x14ac:dyDescent="0.3">
      <c r="A55" t="s">
        <v>576</v>
      </c>
      <c r="B55" t="s">
        <v>19</v>
      </c>
      <c r="C55" t="s">
        <v>577</v>
      </c>
      <c r="D55" t="s">
        <v>578</v>
      </c>
      <c r="E55" t="s">
        <v>579</v>
      </c>
      <c r="F55" t="s">
        <v>580</v>
      </c>
      <c r="G55" t="s">
        <v>581</v>
      </c>
      <c r="H55" t="s">
        <v>582</v>
      </c>
      <c r="I55" t="s">
        <v>583</v>
      </c>
      <c r="J55" t="s">
        <v>584</v>
      </c>
      <c r="K55">
        <v>787082084</v>
      </c>
      <c r="L55" t="s">
        <v>585</v>
      </c>
      <c r="M55" t="s">
        <v>22</v>
      </c>
      <c r="N55" s="5">
        <v>25000</v>
      </c>
      <c r="O55" s="5">
        <v>35000</v>
      </c>
      <c r="P55" t="s">
        <v>586</v>
      </c>
      <c r="Q55">
        <v>85.14</v>
      </c>
      <c r="R55" s="5">
        <v>25000</v>
      </c>
      <c r="S55" s="5">
        <v>10000</v>
      </c>
      <c r="T55" s="5">
        <v>35000</v>
      </c>
      <c r="U55" s="5">
        <v>25500</v>
      </c>
      <c r="V55" s="5">
        <v>9500</v>
      </c>
      <c r="W55">
        <v>0</v>
      </c>
      <c r="X55" s="5">
        <v>9500</v>
      </c>
      <c r="Y55">
        <v>0</v>
      </c>
      <c r="Z55" s="5">
        <v>9500</v>
      </c>
      <c r="AA55">
        <v>0</v>
      </c>
      <c r="AB55" t="s">
        <v>587</v>
      </c>
      <c r="AC55">
        <v>500</v>
      </c>
      <c r="AD55" s="6">
        <f>DATEVALUE(Table2[[#This Row],[Last Payment Date]])</f>
        <v>45705</v>
      </c>
      <c r="AE55" t="str">
        <f ca="1">IF(Table2[[#This Row],[Date]]&lt;TODAY()-90,"Yes","No")</f>
        <v>Yes</v>
      </c>
    </row>
    <row r="56" spans="1:31" x14ac:dyDescent="0.3">
      <c r="A56" t="s">
        <v>588</v>
      </c>
      <c r="B56" t="s">
        <v>19</v>
      </c>
      <c r="C56" t="s">
        <v>351</v>
      </c>
      <c r="D56" t="s">
        <v>589</v>
      </c>
      <c r="E56" t="s">
        <v>590</v>
      </c>
      <c r="F56" t="s">
        <v>591</v>
      </c>
      <c r="G56" t="s">
        <v>592</v>
      </c>
      <c r="H56" t="s">
        <v>593</v>
      </c>
      <c r="I56" t="s">
        <v>594</v>
      </c>
      <c r="J56" t="s">
        <v>595</v>
      </c>
      <c r="K56">
        <v>785224862</v>
      </c>
      <c r="L56" t="s">
        <v>596</v>
      </c>
      <c r="M56" t="s">
        <v>22</v>
      </c>
      <c r="N56" s="5">
        <v>15000</v>
      </c>
      <c r="O56" s="5">
        <v>19500</v>
      </c>
      <c r="P56" t="s">
        <v>597</v>
      </c>
      <c r="Q56">
        <v>90.24</v>
      </c>
      <c r="R56" s="5">
        <v>15000</v>
      </c>
      <c r="S56" s="5">
        <v>4500</v>
      </c>
      <c r="T56" s="5">
        <v>19500</v>
      </c>
      <c r="U56" s="5">
        <v>11540</v>
      </c>
      <c r="V56" s="5">
        <v>7960</v>
      </c>
      <c r="W56">
        <v>0</v>
      </c>
      <c r="X56" s="5">
        <v>7960</v>
      </c>
      <c r="Y56">
        <v>0</v>
      </c>
      <c r="Z56" s="5">
        <v>7960</v>
      </c>
      <c r="AA56">
        <v>0</v>
      </c>
      <c r="AB56" t="s">
        <v>361</v>
      </c>
      <c r="AC56" s="5">
        <v>1250</v>
      </c>
      <c r="AD56" s="6">
        <f>DATEVALUE(Table2[[#This Row],[Last Payment Date]])</f>
        <v>45615</v>
      </c>
      <c r="AE56" t="str">
        <f ca="1">IF(Table2[[#This Row],[Date]]&lt;TODAY()-90,"Yes","No")</f>
        <v>Yes</v>
      </c>
    </row>
    <row r="57" spans="1:31" x14ac:dyDescent="0.3">
      <c r="A57" t="s">
        <v>598</v>
      </c>
      <c r="B57" t="s">
        <v>19</v>
      </c>
      <c r="C57" t="s">
        <v>363</v>
      </c>
      <c r="D57" t="s">
        <v>599</v>
      </c>
      <c r="E57" t="s">
        <v>600</v>
      </c>
      <c r="F57" t="s">
        <v>601</v>
      </c>
      <c r="G57" t="s">
        <v>602</v>
      </c>
      <c r="H57" t="s">
        <v>603</v>
      </c>
      <c r="I57" t="s">
        <v>604</v>
      </c>
      <c r="J57" t="s">
        <v>605</v>
      </c>
      <c r="K57">
        <v>714715385</v>
      </c>
      <c r="L57" t="s">
        <v>603</v>
      </c>
      <c r="M57" t="s">
        <v>22</v>
      </c>
      <c r="N57" s="5">
        <v>25000</v>
      </c>
      <c r="O57" s="5">
        <v>35000</v>
      </c>
      <c r="P57" t="s">
        <v>606</v>
      </c>
      <c r="Q57">
        <v>87.71</v>
      </c>
      <c r="R57" s="5">
        <v>25000</v>
      </c>
      <c r="S57" s="5">
        <v>10000</v>
      </c>
      <c r="T57" s="5">
        <v>35000</v>
      </c>
      <c r="U57" s="5">
        <v>20750</v>
      </c>
      <c r="V57" s="5">
        <v>14250</v>
      </c>
      <c r="W57">
        <v>0</v>
      </c>
      <c r="X57" s="5">
        <v>14250</v>
      </c>
      <c r="Y57">
        <v>0</v>
      </c>
      <c r="Z57" s="5">
        <v>14250</v>
      </c>
      <c r="AA57">
        <v>0</v>
      </c>
      <c r="AB57" t="s">
        <v>607</v>
      </c>
      <c r="AC57" s="5">
        <v>1000</v>
      </c>
      <c r="AD57" s="6">
        <f>DATEVALUE(Table2[[#This Row],[Last Payment Date]])</f>
        <v>45671</v>
      </c>
      <c r="AE57" t="str">
        <f ca="1">IF(Table2[[#This Row],[Date]]&lt;TODAY()-90,"Yes","No")</f>
        <v>Yes</v>
      </c>
    </row>
    <row r="58" spans="1:31" x14ac:dyDescent="0.3">
      <c r="A58" t="s">
        <v>608</v>
      </c>
      <c r="B58" t="s">
        <v>19</v>
      </c>
      <c r="C58" t="s">
        <v>430</v>
      </c>
      <c r="D58" t="s">
        <v>609</v>
      </c>
      <c r="E58" t="s">
        <v>610</v>
      </c>
      <c r="F58" t="s">
        <v>611</v>
      </c>
      <c r="G58" t="s">
        <v>612</v>
      </c>
      <c r="H58" t="s">
        <v>271</v>
      </c>
      <c r="I58" t="s">
        <v>613</v>
      </c>
      <c r="J58" t="s">
        <v>614</v>
      </c>
      <c r="K58">
        <v>771979170</v>
      </c>
      <c r="L58" t="s">
        <v>271</v>
      </c>
      <c r="M58" t="s">
        <v>22</v>
      </c>
      <c r="N58" s="5">
        <v>20000</v>
      </c>
      <c r="O58" s="5">
        <v>26000</v>
      </c>
      <c r="P58" t="s">
        <v>597</v>
      </c>
      <c r="Q58">
        <v>91.31</v>
      </c>
      <c r="R58" s="5">
        <v>20000</v>
      </c>
      <c r="S58" s="5">
        <v>6000</v>
      </c>
      <c r="T58" s="5">
        <v>26000</v>
      </c>
      <c r="U58" s="5">
        <v>13200</v>
      </c>
      <c r="V58" s="5">
        <v>12800</v>
      </c>
      <c r="W58">
        <v>0</v>
      </c>
      <c r="X58" s="5">
        <v>12800</v>
      </c>
      <c r="Y58">
        <v>0</v>
      </c>
      <c r="Z58" s="5">
        <v>12800</v>
      </c>
      <c r="AA58">
        <v>0</v>
      </c>
      <c r="AB58" t="s">
        <v>615</v>
      </c>
      <c r="AC58" s="5">
        <v>1650</v>
      </c>
      <c r="AD58" s="6">
        <f>DATEVALUE(Table2[[#This Row],[Last Payment Date]])</f>
        <v>45610</v>
      </c>
      <c r="AE58" t="str">
        <f ca="1">IF(Table2[[#This Row],[Date]]&lt;TODAY()-90,"Yes","No")</f>
        <v>Yes</v>
      </c>
    </row>
    <row r="59" spans="1:31" x14ac:dyDescent="0.3">
      <c r="A59" t="s">
        <v>616</v>
      </c>
      <c r="B59" t="s">
        <v>19</v>
      </c>
      <c r="C59" t="s">
        <v>617</v>
      </c>
      <c r="D59" t="s">
        <v>618</v>
      </c>
      <c r="E59" t="s">
        <v>619</v>
      </c>
      <c r="F59" t="s">
        <v>620</v>
      </c>
      <c r="G59" t="s">
        <v>621</v>
      </c>
      <c r="H59" t="s">
        <v>622</v>
      </c>
      <c r="I59" t="s">
        <v>623</v>
      </c>
      <c r="J59" t="s">
        <v>624</v>
      </c>
      <c r="K59">
        <v>764115090</v>
      </c>
      <c r="L59" t="s">
        <v>622</v>
      </c>
      <c r="M59" t="s">
        <v>22</v>
      </c>
      <c r="N59" s="5">
        <v>25000</v>
      </c>
      <c r="O59" s="5">
        <v>35000</v>
      </c>
      <c r="P59" t="s">
        <v>597</v>
      </c>
      <c r="Q59">
        <v>85.43</v>
      </c>
      <c r="R59" s="5">
        <v>25000</v>
      </c>
      <c r="S59" s="5">
        <v>10000</v>
      </c>
      <c r="T59" s="5">
        <v>35000</v>
      </c>
      <c r="U59" s="5">
        <v>24500</v>
      </c>
      <c r="V59" s="5">
        <v>10500</v>
      </c>
      <c r="W59">
        <v>0</v>
      </c>
      <c r="X59" s="5">
        <v>10500</v>
      </c>
      <c r="Y59">
        <v>0</v>
      </c>
      <c r="Z59" s="5">
        <v>10500</v>
      </c>
      <c r="AA59">
        <v>0</v>
      </c>
      <c r="AB59" t="s">
        <v>625</v>
      </c>
      <c r="AC59">
        <v>500</v>
      </c>
      <c r="AD59" s="6">
        <f>DATEVALUE(Table2[[#This Row],[Last Payment Date]])</f>
        <v>46241</v>
      </c>
      <c r="AE59" t="str">
        <f ca="1">IF(Table2[[#This Row],[Date]]&lt;TODAY()-90,"Yes","No")</f>
        <v>No</v>
      </c>
    </row>
    <row r="60" spans="1:31" x14ac:dyDescent="0.3">
      <c r="A60" t="s">
        <v>626</v>
      </c>
      <c r="B60" t="s">
        <v>19</v>
      </c>
      <c r="C60" t="s">
        <v>447</v>
      </c>
      <c r="D60" t="s">
        <v>627</v>
      </c>
      <c r="E60" t="s">
        <v>628</v>
      </c>
      <c r="F60" t="s">
        <v>629</v>
      </c>
      <c r="G60" t="s">
        <v>630</v>
      </c>
      <c r="H60" t="s">
        <v>452</v>
      </c>
      <c r="I60" t="s">
        <v>631</v>
      </c>
      <c r="J60" t="s">
        <v>632</v>
      </c>
      <c r="K60">
        <v>772882694</v>
      </c>
      <c r="L60" t="s">
        <v>452</v>
      </c>
      <c r="M60" t="s">
        <v>22</v>
      </c>
      <c r="N60" s="5">
        <v>25000</v>
      </c>
      <c r="O60" s="5">
        <v>35000</v>
      </c>
      <c r="P60" t="s">
        <v>597</v>
      </c>
      <c r="Q60">
        <v>89.29</v>
      </c>
      <c r="R60" s="5">
        <v>25000</v>
      </c>
      <c r="S60" s="5">
        <v>10000</v>
      </c>
      <c r="T60" s="5">
        <v>35000</v>
      </c>
      <c r="U60" s="5">
        <v>17750</v>
      </c>
      <c r="V60" s="5">
        <v>17250</v>
      </c>
      <c r="W60">
        <v>0</v>
      </c>
      <c r="X60" s="5">
        <v>17250</v>
      </c>
      <c r="Y60">
        <v>0</v>
      </c>
      <c r="Z60" s="5">
        <v>17250</v>
      </c>
      <c r="AA60">
        <v>0</v>
      </c>
      <c r="AB60" t="s">
        <v>445</v>
      </c>
      <c r="AC60" s="5">
        <v>1750</v>
      </c>
      <c r="AD60" s="6">
        <f>DATEVALUE(Table2[[#This Row],[Last Payment Date]])</f>
        <v>45694</v>
      </c>
      <c r="AE60" t="str">
        <f ca="1">IF(Table2[[#This Row],[Date]]&lt;TODAY()-90,"Yes","No")</f>
        <v>Yes</v>
      </c>
    </row>
    <row r="61" spans="1:31" x14ac:dyDescent="0.3">
      <c r="A61" t="s">
        <v>633</v>
      </c>
      <c r="B61" t="s">
        <v>19</v>
      </c>
      <c r="C61" t="s">
        <v>634</v>
      </c>
      <c r="D61" t="s">
        <v>635</v>
      </c>
      <c r="E61" t="s">
        <v>636</v>
      </c>
      <c r="F61" t="s">
        <v>637</v>
      </c>
      <c r="G61" t="s">
        <v>638</v>
      </c>
      <c r="H61" t="s">
        <v>639</v>
      </c>
      <c r="I61" t="s">
        <v>640</v>
      </c>
      <c r="J61" t="s">
        <v>641</v>
      </c>
      <c r="K61">
        <v>764462241</v>
      </c>
      <c r="L61" t="s">
        <v>639</v>
      </c>
      <c r="M61" t="s">
        <v>21</v>
      </c>
      <c r="N61" s="5">
        <v>25000</v>
      </c>
      <c r="O61" s="5">
        <v>35000</v>
      </c>
      <c r="P61" t="s">
        <v>597</v>
      </c>
      <c r="Q61">
        <v>86.29</v>
      </c>
      <c r="R61" s="5">
        <v>25000</v>
      </c>
      <c r="S61" s="5">
        <v>10000</v>
      </c>
      <c r="T61" s="5">
        <v>35000</v>
      </c>
      <c r="U61" s="5">
        <v>23000</v>
      </c>
      <c r="V61" s="5">
        <v>12000</v>
      </c>
      <c r="W61">
        <v>0</v>
      </c>
      <c r="X61" s="5">
        <v>12000</v>
      </c>
      <c r="Y61">
        <v>0</v>
      </c>
      <c r="Z61" s="5">
        <v>12000</v>
      </c>
      <c r="AA61">
        <v>0</v>
      </c>
      <c r="AB61" t="s">
        <v>642</v>
      </c>
      <c r="AC61">
        <v>500</v>
      </c>
      <c r="AD61" s="6">
        <f>DATEVALUE(Table2[[#This Row],[Last Payment Date]])</f>
        <v>45924</v>
      </c>
      <c r="AE61" t="str">
        <f ca="1">IF(Table2[[#This Row],[Date]]&lt;TODAY()-90,"Yes","No")</f>
        <v>Yes</v>
      </c>
    </row>
    <row r="62" spans="1:31" x14ac:dyDescent="0.3">
      <c r="A62" t="s">
        <v>643</v>
      </c>
      <c r="B62" t="s">
        <v>19</v>
      </c>
      <c r="C62" t="s">
        <v>430</v>
      </c>
      <c r="D62" t="s">
        <v>644</v>
      </c>
      <c r="E62" t="s">
        <v>645</v>
      </c>
      <c r="F62" t="s">
        <v>646</v>
      </c>
      <c r="G62" t="s">
        <v>647</v>
      </c>
      <c r="H62" t="s">
        <v>271</v>
      </c>
      <c r="I62" t="s">
        <v>648</v>
      </c>
      <c r="J62" t="s">
        <v>649</v>
      </c>
      <c r="K62">
        <v>759967328</v>
      </c>
      <c r="L62" t="s">
        <v>271</v>
      </c>
      <c r="M62" t="s">
        <v>22</v>
      </c>
      <c r="N62" s="5">
        <v>25000</v>
      </c>
      <c r="O62" s="5">
        <v>35000</v>
      </c>
      <c r="P62" t="s">
        <v>650</v>
      </c>
      <c r="Q62">
        <v>88.97</v>
      </c>
      <c r="R62" s="5">
        <v>25000</v>
      </c>
      <c r="S62" s="5">
        <v>10000</v>
      </c>
      <c r="T62" s="5">
        <v>35000</v>
      </c>
      <c r="U62" s="5">
        <v>18300</v>
      </c>
      <c r="V62" s="5">
        <v>16700</v>
      </c>
      <c r="W62">
        <v>0</v>
      </c>
      <c r="X62" s="5">
        <v>16700</v>
      </c>
      <c r="Y62">
        <v>0</v>
      </c>
      <c r="Z62" s="5">
        <v>16700</v>
      </c>
      <c r="AA62">
        <v>0</v>
      </c>
      <c r="AB62" t="s">
        <v>651</v>
      </c>
      <c r="AC62" s="5">
        <v>1000</v>
      </c>
      <c r="AD62" s="6">
        <f>DATEVALUE(Table2[[#This Row],[Last Payment Date]])</f>
        <v>45666</v>
      </c>
      <c r="AE62" t="str">
        <f ca="1">IF(Table2[[#This Row],[Date]]&lt;TODAY()-90,"Yes","No")</f>
        <v>Yes</v>
      </c>
    </row>
    <row r="63" spans="1:31" x14ac:dyDescent="0.3">
      <c r="A63" t="s">
        <v>652</v>
      </c>
      <c r="B63" t="s">
        <v>16</v>
      </c>
      <c r="C63" t="s">
        <v>167</v>
      </c>
      <c r="D63" t="s">
        <v>653</v>
      </c>
      <c r="E63" t="s">
        <v>654</v>
      </c>
      <c r="F63" t="s">
        <v>655</v>
      </c>
      <c r="G63" t="s">
        <v>656</v>
      </c>
      <c r="H63" t="s">
        <v>172</v>
      </c>
      <c r="I63" t="s">
        <v>657</v>
      </c>
      <c r="J63" t="s">
        <v>658</v>
      </c>
      <c r="K63">
        <v>755939008</v>
      </c>
      <c r="L63" t="s">
        <v>172</v>
      </c>
      <c r="M63" t="s">
        <v>17</v>
      </c>
      <c r="N63" s="5">
        <v>15000</v>
      </c>
      <c r="O63" s="5">
        <v>19500</v>
      </c>
      <c r="P63" t="s">
        <v>659</v>
      </c>
      <c r="Q63">
        <v>87.83</v>
      </c>
      <c r="R63" s="5">
        <v>15000</v>
      </c>
      <c r="S63" s="5">
        <v>4500</v>
      </c>
      <c r="T63" s="5">
        <v>19500</v>
      </c>
      <c r="U63" s="5">
        <v>13270</v>
      </c>
      <c r="V63" s="5">
        <v>6230</v>
      </c>
      <c r="W63">
        <v>0</v>
      </c>
      <c r="X63" s="5">
        <v>6230</v>
      </c>
      <c r="Y63">
        <v>0</v>
      </c>
      <c r="Z63" s="5">
        <v>6230</v>
      </c>
      <c r="AA63">
        <v>0</v>
      </c>
      <c r="AB63" t="s">
        <v>660</v>
      </c>
      <c r="AC63" s="5">
        <v>1000</v>
      </c>
      <c r="AD63" s="6">
        <f>DATEVALUE(Table2[[#This Row],[Last Payment Date]])</f>
        <v>45698</v>
      </c>
      <c r="AE63" t="str">
        <f ca="1">IF(Table2[[#This Row],[Date]]&lt;TODAY()-90,"Yes","No")</f>
        <v>Yes</v>
      </c>
    </row>
    <row r="64" spans="1:31" x14ac:dyDescent="0.3">
      <c r="A64" t="s">
        <v>661</v>
      </c>
      <c r="B64" t="s">
        <v>16</v>
      </c>
      <c r="C64" t="s">
        <v>662</v>
      </c>
      <c r="D64" t="s">
        <v>663</v>
      </c>
      <c r="E64" t="s">
        <v>664</v>
      </c>
      <c r="F64" t="s">
        <v>665</v>
      </c>
      <c r="G64" t="s">
        <v>666</v>
      </c>
      <c r="H64" t="s">
        <v>155</v>
      </c>
      <c r="I64" t="s">
        <v>667</v>
      </c>
      <c r="J64" t="s">
        <v>668</v>
      </c>
      <c r="K64">
        <v>785401146</v>
      </c>
      <c r="L64" t="s">
        <v>155</v>
      </c>
      <c r="M64" t="s">
        <v>17</v>
      </c>
      <c r="N64" s="5">
        <v>15000</v>
      </c>
      <c r="O64" s="5">
        <v>19500</v>
      </c>
      <c r="P64" t="s">
        <v>659</v>
      </c>
      <c r="Q64">
        <v>88.7</v>
      </c>
      <c r="R64" s="5">
        <v>15000</v>
      </c>
      <c r="S64" s="5">
        <v>4500</v>
      </c>
      <c r="T64" s="5">
        <v>19500</v>
      </c>
      <c r="U64" s="5">
        <v>12200</v>
      </c>
      <c r="V64" s="5">
        <v>7300</v>
      </c>
      <c r="W64">
        <v>0</v>
      </c>
      <c r="X64" s="5">
        <v>7300</v>
      </c>
      <c r="Y64">
        <v>0</v>
      </c>
      <c r="Z64" s="5">
        <v>7300</v>
      </c>
      <c r="AA64">
        <v>0</v>
      </c>
      <c r="AB64" t="s">
        <v>669</v>
      </c>
      <c r="AC64" s="5">
        <v>1220</v>
      </c>
      <c r="AD64" s="6">
        <f>DATEVALUE(Table2[[#This Row],[Last Payment Date]])</f>
        <v>45622</v>
      </c>
      <c r="AE64" t="str">
        <f ca="1">IF(Table2[[#This Row],[Date]]&lt;TODAY()-90,"Yes","No")</f>
        <v>Yes</v>
      </c>
    </row>
    <row r="65" spans="1:31" x14ac:dyDescent="0.3">
      <c r="A65" t="s">
        <v>670</v>
      </c>
      <c r="B65" t="s">
        <v>19</v>
      </c>
      <c r="C65" t="s">
        <v>671</v>
      </c>
      <c r="D65" t="s">
        <v>672</v>
      </c>
      <c r="E65" t="s">
        <v>673</v>
      </c>
      <c r="F65" t="s">
        <v>674</v>
      </c>
      <c r="G65" t="s">
        <v>675</v>
      </c>
      <c r="H65" t="s">
        <v>676</v>
      </c>
      <c r="I65" t="s">
        <v>677</v>
      </c>
      <c r="J65" t="s">
        <v>678</v>
      </c>
      <c r="K65">
        <v>702671902</v>
      </c>
      <c r="L65" t="s">
        <v>679</v>
      </c>
      <c r="M65" t="s">
        <v>20</v>
      </c>
      <c r="N65" s="5">
        <v>20000</v>
      </c>
      <c r="O65" s="5">
        <v>26000</v>
      </c>
      <c r="P65" t="s">
        <v>680</v>
      </c>
      <c r="Q65">
        <v>84.73</v>
      </c>
      <c r="R65" s="5">
        <v>20000</v>
      </c>
      <c r="S65" s="5">
        <v>6000</v>
      </c>
      <c r="T65" s="5">
        <v>26000</v>
      </c>
      <c r="U65" s="5">
        <v>22490</v>
      </c>
      <c r="V65" s="5">
        <v>3510</v>
      </c>
      <c r="W65">
        <v>0</v>
      </c>
      <c r="X65" s="5">
        <v>3510</v>
      </c>
      <c r="Y65">
        <v>0</v>
      </c>
      <c r="Z65" s="5">
        <v>3510</v>
      </c>
      <c r="AA65">
        <v>0</v>
      </c>
      <c r="AB65" t="s">
        <v>681</v>
      </c>
      <c r="AC65" s="5">
        <v>1650</v>
      </c>
      <c r="AD65" s="6">
        <f>DATEVALUE(Table2[[#This Row],[Last Payment Date]])</f>
        <v>45958</v>
      </c>
      <c r="AE65" t="str">
        <f ca="1">IF(Table2[[#This Row],[Date]]&lt;TODAY()-90,"Yes","No")</f>
        <v>Yes</v>
      </c>
    </row>
    <row r="66" spans="1:31" x14ac:dyDescent="0.3">
      <c r="A66" t="s">
        <v>682</v>
      </c>
      <c r="B66" t="s">
        <v>19</v>
      </c>
      <c r="C66" t="s">
        <v>363</v>
      </c>
      <c r="D66" t="s">
        <v>683</v>
      </c>
      <c r="E66" t="s">
        <v>684</v>
      </c>
      <c r="F66" t="s">
        <v>685</v>
      </c>
      <c r="G66" t="s">
        <v>686</v>
      </c>
      <c r="H66" t="s">
        <v>517</v>
      </c>
      <c r="I66" t="s">
        <v>687</v>
      </c>
      <c r="J66" t="s">
        <v>688</v>
      </c>
      <c r="K66">
        <v>759612287</v>
      </c>
      <c r="L66" t="s">
        <v>689</v>
      </c>
      <c r="M66" t="s">
        <v>22</v>
      </c>
      <c r="N66" s="5">
        <v>25000</v>
      </c>
      <c r="O66" s="5">
        <v>35000</v>
      </c>
      <c r="P66" t="s">
        <v>659</v>
      </c>
      <c r="Q66">
        <v>91.57</v>
      </c>
      <c r="R66" s="5">
        <v>25000</v>
      </c>
      <c r="S66" s="5">
        <v>10000</v>
      </c>
      <c r="T66" s="5">
        <v>35000</v>
      </c>
      <c r="U66" s="5">
        <v>12250</v>
      </c>
      <c r="V66" s="5">
        <v>22750</v>
      </c>
      <c r="W66">
        <v>0</v>
      </c>
      <c r="X66" s="5">
        <v>22750</v>
      </c>
      <c r="Y66">
        <v>0</v>
      </c>
      <c r="Z66" s="5">
        <v>22750</v>
      </c>
      <c r="AA66">
        <v>0</v>
      </c>
      <c r="AB66" t="s">
        <v>372</v>
      </c>
      <c r="AC66">
        <v>500</v>
      </c>
      <c r="AD66" s="6">
        <f>DATEVALUE(Table2[[#This Row],[Last Payment Date]])</f>
        <v>45640</v>
      </c>
      <c r="AE66" t="str">
        <f ca="1">IF(Table2[[#This Row],[Date]]&lt;TODAY()-90,"Yes","No")</f>
        <v>Yes</v>
      </c>
    </row>
    <row r="67" spans="1:31" x14ac:dyDescent="0.3">
      <c r="A67" t="s">
        <v>690</v>
      </c>
      <c r="B67" t="s">
        <v>19</v>
      </c>
      <c r="C67" t="s">
        <v>617</v>
      </c>
      <c r="D67" t="s">
        <v>691</v>
      </c>
      <c r="E67" t="s">
        <v>692</v>
      </c>
      <c r="F67" t="s">
        <v>693</v>
      </c>
      <c r="G67" t="s">
        <v>694</v>
      </c>
      <c r="H67" t="s">
        <v>622</v>
      </c>
      <c r="I67" t="s">
        <v>695</v>
      </c>
      <c r="J67" t="s">
        <v>696</v>
      </c>
      <c r="K67">
        <v>763959681</v>
      </c>
      <c r="L67" t="s">
        <v>622</v>
      </c>
      <c r="M67" t="s">
        <v>22</v>
      </c>
      <c r="N67" s="5">
        <v>25000</v>
      </c>
      <c r="O67" s="5">
        <v>35000</v>
      </c>
      <c r="P67" t="s">
        <v>680</v>
      </c>
      <c r="Q67">
        <v>84.06</v>
      </c>
      <c r="R67" s="5">
        <v>25000</v>
      </c>
      <c r="S67" s="5">
        <v>10000</v>
      </c>
      <c r="T67" s="5">
        <v>35000</v>
      </c>
      <c r="U67" s="5">
        <v>25150</v>
      </c>
      <c r="V67" s="5">
        <v>9850</v>
      </c>
      <c r="W67">
        <v>0</v>
      </c>
      <c r="X67" s="5">
        <v>9850</v>
      </c>
      <c r="Y67">
        <v>0</v>
      </c>
      <c r="Z67" s="5">
        <v>9850</v>
      </c>
      <c r="AA67">
        <v>0</v>
      </c>
      <c r="AB67" t="s">
        <v>697</v>
      </c>
      <c r="AC67">
        <v>500</v>
      </c>
      <c r="AD67" s="6">
        <f>DATEVALUE(Table2[[#This Row],[Last Payment Date]])</f>
        <v>46224</v>
      </c>
      <c r="AE67" t="str">
        <f ca="1">IF(Table2[[#This Row],[Date]]&lt;TODAY()-90,"Yes","No")</f>
        <v>No</v>
      </c>
    </row>
    <row r="68" spans="1:31" x14ac:dyDescent="0.3">
      <c r="A68" t="s">
        <v>698</v>
      </c>
      <c r="B68" t="s">
        <v>19</v>
      </c>
      <c r="C68" t="s">
        <v>447</v>
      </c>
      <c r="D68" t="s">
        <v>699</v>
      </c>
      <c r="E68" t="s">
        <v>700</v>
      </c>
      <c r="F68" t="s">
        <v>701</v>
      </c>
      <c r="G68" t="s">
        <v>702</v>
      </c>
      <c r="H68" t="s">
        <v>452</v>
      </c>
      <c r="I68" t="s">
        <v>703</v>
      </c>
      <c r="J68" t="s">
        <v>704</v>
      </c>
      <c r="K68">
        <v>764486941</v>
      </c>
      <c r="L68" t="s">
        <v>452</v>
      </c>
      <c r="M68" t="s">
        <v>22</v>
      </c>
      <c r="N68" s="5">
        <v>25000</v>
      </c>
      <c r="O68" s="5">
        <v>35000</v>
      </c>
      <c r="P68" t="s">
        <v>680</v>
      </c>
      <c r="Q68">
        <v>93.14</v>
      </c>
      <c r="R68" s="5">
        <v>25000</v>
      </c>
      <c r="S68" s="5">
        <v>10000</v>
      </c>
      <c r="T68" s="5">
        <v>35000</v>
      </c>
      <c r="U68" s="5">
        <v>9250</v>
      </c>
      <c r="V68" s="5">
        <v>25750</v>
      </c>
      <c r="W68">
        <v>0</v>
      </c>
      <c r="X68" s="5">
        <v>25750</v>
      </c>
      <c r="Y68">
        <v>0</v>
      </c>
      <c r="Z68" s="5">
        <v>25750</v>
      </c>
      <c r="AA68">
        <v>0</v>
      </c>
      <c r="AB68" t="s">
        <v>705</v>
      </c>
      <c r="AC68">
        <v>500</v>
      </c>
      <c r="AD68" s="6">
        <f>DATEVALUE(Table2[[#This Row],[Last Payment Date]])</f>
        <v>45606</v>
      </c>
      <c r="AE68" t="str">
        <f ca="1">IF(Table2[[#This Row],[Date]]&lt;TODAY()-90,"Yes","No")</f>
        <v>Yes</v>
      </c>
    </row>
    <row r="69" spans="1:31" x14ac:dyDescent="0.3">
      <c r="A69" t="s">
        <v>706</v>
      </c>
      <c r="B69" t="s">
        <v>19</v>
      </c>
      <c r="C69" t="s">
        <v>186</v>
      </c>
      <c r="D69" t="s">
        <v>707</v>
      </c>
      <c r="E69" t="s">
        <v>708</v>
      </c>
      <c r="F69" t="s">
        <v>709</v>
      </c>
      <c r="G69" t="s">
        <v>710</v>
      </c>
      <c r="H69" t="s">
        <v>711</v>
      </c>
      <c r="I69" t="s">
        <v>712</v>
      </c>
      <c r="J69" t="s">
        <v>713</v>
      </c>
      <c r="K69">
        <v>761544418</v>
      </c>
      <c r="L69" t="s">
        <v>711</v>
      </c>
      <c r="M69" t="s">
        <v>22</v>
      </c>
      <c r="N69" s="5">
        <v>25000</v>
      </c>
      <c r="O69" s="5">
        <v>35000</v>
      </c>
      <c r="P69" t="s">
        <v>680</v>
      </c>
      <c r="Q69">
        <v>81</v>
      </c>
      <c r="R69" s="5">
        <v>25000</v>
      </c>
      <c r="S69" s="5">
        <v>10000</v>
      </c>
      <c r="T69" s="5">
        <v>35000</v>
      </c>
      <c r="U69" s="5">
        <v>30500</v>
      </c>
      <c r="V69" s="5">
        <v>4500</v>
      </c>
      <c r="W69">
        <v>0</v>
      </c>
      <c r="X69" s="5">
        <v>4500</v>
      </c>
      <c r="Y69">
        <v>0</v>
      </c>
      <c r="Z69" s="5">
        <v>4500</v>
      </c>
      <c r="AA69">
        <v>0</v>
      </c>
      <c r="AB69" t="s">
        <v>714</v>
      </c>
      <c r="AC69" s="5">
        <v>1000</v>
      </c>
      <c r="AD69" s="6">
        <f>DATEVALUE(Table2[[#This Row],[Last Payment Date]])</f>
        <v>45750</v>
      </c>
      <c r="AE69" t="str">
        <f ca="1">IF(Table2[[#This Row],[Date]]&lt;TODAY()-90,"Yes","No")</f>
        <v>Yes</v>
      </c>
    </row>
    <row r="70" spans="1:31" x14ac:dyDescent="0.3">
      <c r="A70" t="s">
        <v>715</v>
      </c>
      <c r="B70" t="s">
        <v>19</v>
      </c>
      <c r="C70" t="s">
        <v>716</v>
      </c>
      <c r="D70" t="s">
        <v>717</v>
      </c>
      <c r="E70" t="s">
        <v>718</v>
      </c>
      <c r="F70" t="s">
        <v>719</v>
      </c>
      <c r="G70" t="s">
        <v>720</v>
      </c>
      <c r="H70" t="s">
        <v>721</v>
      </c>
      <c r="I70" t="s">
        <v>722</v>
      </c>
      <c r="J70" t="s">
        <v>723</v>
      </c>
      <c r="K70">
        <v>701460407</v>
      </c>
      <c r="L70" t="s">
        <v>79</v>
      </c>
      <c r="M70" t="s">
        <v>20</v>
      </c>
      <c r="N70" s="5">
        <v>25000</v>
      </c>
      <c r="O70" s="5">
        <v>35000</v>
      </c>
      <c r="P70" t="s">
        <v>724</v>
      </c>
      <c r="Q70">
        <v>90.26</v>
      </c>
      <c r="R70" s="5">
        <v>25000</v>
      </c>
      <c r="S70" s="5">
        <v>10000</v>
      </c>
      <c r="T70" s="5">
        <v>35000</v>
      </c>
      <c r="U70" s="5">
        <v>14800</v>
      </c>
      <c r="V70" s="5">
        <v>20200</v>
      </c>
      <c r="W70">
        <v>0</v>
      </c>
      <c r="X70" s="5">
        <v>20200</v>
      </c>
      <c r="Y70">
        <v>0</v>
      </c>
      <c r="Z70" s="5">
        <v>20200</v>
      </c>
      <c r="AA70">
        <v>0</v>
      </c>
      <c r="AB70" t="s">
        <v>725</v>
      </c>
      <c r="AC70" s="5">
        <v>1000</v>
      </c>
      <c r="AD70" s="6">
        <f>DATEVALUE(Table2[[#This Row],[Last Payment Date]])</f>
        <v>45691</v>
      </c>
      <c r="AE70" t="str">
        <f ca="1">IF(Table2[[#This Row],[Date]]&lt;TODAY()-90,"Yes","No")</f>
        <v>Yes</v>
      </c>
    </row>
    <row r="71" spans="1:31" x14ac:dyDescent="0.3">
      <c r="A71" t="s">
        <v>726</v>
      </c>
      <c r="B71" t="s">
        <v>19</v>
      </c>
      <c r="C71" t="s">
        <v>351</v>
      </c>
      <c r="D71" t="s">
        <v>727</v>
      </c>
      <c r="E71" t="s">
        <v>728</v>
      </c>
      <c r="F71" t="s">
        <v>729</v>
      </c>
      <c r="G71" t="s">
        <v>730</v>
      </c>
      <c r="H71" t="s">
        <v>731</v>
      </c>
      <c r="I71" t="s">
        <v>732</v>
      </c>
      <c r="J71" t="s">
        <v>733</v>
      </c>
      <c r="K71">
        <v>779881339</v>
      </c>
      <c r="L71" t="s">
        <v>389</v>
      </c>
      <c r="M71" t="s">
        <v>22</v>
      </c>
      <c r="N71" s="5">
        <v>25000</v>
      </c>
      <c r="O71" s="5">
        <v>35000</v>
      </c>
      <c r="P71" t="s">
        <v>724</v>
      </c>
      <c r="Q71">
        <v>91.29</v>
      </c>
      <c r="R71" s="5">
        <v>25000</v>
      </c>
      <c r="S71" s="5">
        <v>10000</v>
      </c>
      <c r="T71" s="5">
        <v>35000</v>
      </c>
      <c r="U71" s="5">
        <v>13000</v>
      </c>
      <c r="V71" s="5">
        <v>22000</v>
      </c>
      <c r="W71">
        <v>0</v>
      </c>
      <c r="X71" s="5">
        <v>22000</v>
      </c>
      <c r="Y71">
        <v>0</v>
      </c>
      <c r="Z71" s="5">
        <v>22000</v>
      </c>
      <c r="AA71">
        <v>0</v>
      </c>
      <c r="AB71" t="s">
        <v>734</v>
      </c>
      <c r="AC71">
        <v>500</v>
      </c>
      <c r="AD71" s="6">
        <f>DATEVALUE(Table2[[#This Row],[Last Payment Date]])</f>
        <v>45621</v>
      </c>
      <c r="AE71" t="str">
        <f ca="1">IF(Table2[[#This Row],[Date]]&lt;TODAY()-90,"Yes","No")</f>
        <v>Yes</v>
      </c>
    </row>
    <row r="72" spans="1:31" x14ac:dyDescent="0.3">
      <c r="A72" t="s">
        <v>735</v>
      </c>
      <c r="B72" t="s">
        <v>19</v>
      </c>
      <c r="C72" t="s">
        <v>351</v>
      </c>
      <c r="D72" t="s">
        <v>736</v>
      </c>
      <c r="E72" t="s">
        <v>737</v>
      </c>
      <c r="F72" t="s">
        <v>738</v>
      </c>
      <c r="G72" t="s">
        <v>739</v>
      </c>
      <c r="H72" t="s">
        <v>740</v>
      </c>
      <c r="I72" t="s">
        <v>741</v>
      </c>
      <c r="J72" t="s">
        <v>742</v>
      </c>
      <c r="K72">
        <v>789265228</v>
      </c>
      <c r="L72" t="s">
        <v>418</v>
      </c>
      <c r="M72" t="s">
        <v>22</v>
      </c>
      <c r="N72" s="5">
        <v>25000</v>
      </c>
      <c r="O72" s="5">
        <v>35000</v>
      </c>
      <c r="P72" t="s">
        <v>724</v>
      </c>
      <c r="Q72">
        <v>93</v>
      </c>
      <c r="R72" s="5">
        <v>25000</v>
      </c>
      <c r="S72" s="5">
        <v>10000</v>
      </c>
      <c r="T72" s="5">
        <v>35000</v>
      </c>
      <c r="U72" s="5">
        <v>10000</v>
      </c>
      <c r="V72" s="5">
        <v>25000</v>
      </c>
      <c r="W72">
        <v>0</v>
      </c>
      <c r="X72" s="5">
        <v>25000</v>
      </c>
      <c r="Y72">
        <v>0</v>
      </c>
      <c r="Z72" s="5">
        <v>25000</v>
      </c>
      <c r="AA72">
        <v>0</v>
      </c>
      <c r="AB72" t="s">
        <v>392</v>
      </c>
      <c r="AC72" s="5">
        <v>1500</v>
      </c>
      <c r="AD72" s="6">
        <f>DATEVALUE(Table2[[#This Row],[Last Payment Date]])</f>
        <v>45642</v>
      </c>
      <c r="AE72" t="str">
        <f ca="1">IF(Table2[[#This Row],[Date]]&lt;TODAY()-90,"Yes","No")</f>
        <v>Yes</v>
      </c>
    </row>
    <row r="73" spans="1:31" x14ac:dyDescent="0.3">
      <c r="A73" t="s">
        <v>743</v>
      </c>
      <c r="B73" t="s">
        <v>16</v>
      </c>
      <c r="C73" t="s">
        <v>167</v>
      </c>
      <c r="D73" t="s">
        <v>744</v>
      </c>
      <c r="E73" t="s">
        <v>745</v>
      </c>
      <c r="F73" t="s">
        <v>746</v>
      </c>
      <c r="G73" t="s">
        <v>656</v>
      </c>
      <c r="H73" t="s">
        <v>747</v>
      </c>
      <c r="I73" t="s">
        <v>657</v>
      </c>
      <c r="J73" t="s">
        <v>658</v>
      </c>
      <c r="K73">
        <v>755939008</v>
      </c>
      <c r="L73" t="s">
        <v>172</v>
      </c>
      <c r="M73" t="s">
        <v>17</v>
      </c>
      <c r="N73" s="5">
        <v>20000</v>
      </c>
      <c r="O73" s="5">
        <v>26000</v>
      </c>
      <c r="P73" t="s">
        <v>245</v>
      </c>
      <c r="Q73">
        <v>88.22</v>
      </c>
      <c r="R73" s="5">
        <v>20000</v>
      </c>
      <c r="S73" s="5">
        <v>6000</v>
      </c>
      <c r="T73" s="5">
        <v>26000</v>
      </c>
      <c r="U73" s="5">
        <v>15425</v>
      </c>
      <c r="V73" s="5">
        <v>10575</v>
      </c>
      <c r="W73">
        <v>0</v>
      </c>
      <c r="X73" s="5">
        <v>10575</v>
      </c>
      <c r="Y73">
        <v>0</v>
      </c>
      <c r="Z73" s="5">
        <v>10575</v>
      </c>
      <c r="AA73">
        <v>0</v>
      </c>
      <c r="AB73" t="s">
        <v>660</v>
      </c>
      <c r="AC73" s="5">
        <v>1000</v>
      </c>
      <c r="AD73" s="6">
        <f>DATEVALUE(Table2[[#This Row],[Last Payment Date]])</f>
        <v>45698</v>
      </c>
      <c r="AE73" t="str">
        <f ca="1">IF(Table2[[#This Row],[Date]]&lt;TODAY()-90,"Yes","No")</f>
        <v>Yes</v>
      </c>
    </row>
    <row r="74" spans="1:31" x14ac:dyDescent="0.3">
      <c r="A74" t="s">
        <v>748</v>
      </c>
      <c r="B74" t="s">
        <v>16</v>
      </c>
      <c r="C74" t="s">
        <v>167</v>
      </c>
      <c r="D74" t="s">
        <v>749</v>
      </c>
      <c r="E74" t="s">
        <v>750</v>
      </c>
      <c r="F74" t="s">
        <v>751</v>
      </c>
      <c r="G74" t="s">
        <v>752</v>
      </c>
      <c r="H74" t="s">
        <v>753</v>
      </c>
      <c r="I74" t="s">
        <v>754</v>
      </c>
      <c r="J74" t="s">
        <v>755</v>
      </c>
      <c r="K74">
        <v>776968776</v>
      </c>
      <c r="L74" t="s">
        <v>252</v>
      </c>
      <c r="M74" t="s">
        <v>17</v>
      </c>
      <c r="N74" s="5">
        <v>15000</v>
      </c>
      <c r="O74" s="5">
        <v>19500</v>
      </c>
      <c r="P74" t="s">
        <v>329</v>
      </c>
      <c r="Q74">
        <v>89.68</v>
      </c>
      <c r="R74" s="5">
        <v>15000</v>
      </c>
      <c r="S74" s="5">
        <v>4500</v>
      </c>
      <c r="T74" s="5">
        <v>19500</v>
      </c>
      <c r="U74" s="5">
        <v>9790</v>
      </c>
      <c r="V74" s="5">
        <v>9710</v>
      </c>
      <c r="W74">
        <v>0</v>
      </c>
      <c r="X74" s="5">
        <v>9710</v>
      </c>
      <c r="Y74">
        <v>0</v>
      </c>
      <c r="Z74" s="5">
        <v>9710</v>
      </c>
      <c r="AA74">
        <v>0</v>
      </c>
      <c r="AB74" t="s">
        <v>157</v>
      </c>
      <c r="AC74" s="5">
        <v>1220</v>
      </c>
      <c r="AD74" s="6">
        <f>DATEVALUE(Table2[[#This Row],[Last Payment Date]])</f>
        <v>45614</v>
      </c>
      <c r="AE74" t="str">
        <f ca="1">IF(Table2[[#This Row],[Date]]&lt;TODAY()-90,"Yes","No")</f>
        <v>Yes</v>
      </c>
    </row>
    <row r="75" spans="1:31" x14ac:dyDescent="0.3">
      <c r="A75" t="s">
        <v>756</v>
      </c>
      <c r="B75" t="s">
        <v>8</v>
      </c>
      <c r="C75" t="s">
        <v>757</v>
      </c>
      <c r="D75" t="s">
        <v>758</v>
      </c>
      <c r="E75" t="s">
        <v>759</v>
      </c>
      <c r="F75" t="s">
        <v>760</v>
      </c>
      <c r="G75" t="s">
        <v>761</v>
      </c>
      <c r="H75" t="s">
        <v>762</v>
      </c>
      <c r="I75" t="s">
        <v>763</v>
      </c>
      <c r="J75" t="s">
        <v>764</v>
      </c>
      <c r="K75">
        <v>758208214</v>
      </c>
      <c r="L75" t="s">
        <v>765</v>
      </c>
      <c r="M75" t="s">
        <v>9</v>
      </c>
      <c r="N75" s="5">
        <v>20000</v>
      </c>
      <c r="O75" s="5">
        <v>26000</v>
      </c>
      <c r="P75" t="s">
        <v>329</v>
      </c>
      <c r="Q75">
        <v>87.2</v>
      </c>
      <c r="R75" s="5">
        <v>20000</v>
      </c>
      <c r="S75" s="5">
        <v>6000</v>
      </c>
      <c r="T75" s="5">
        <v>26000</v>
      </c>
      <c r="U75" s="5">
        <v>16850</v>
      </c>
      <c r="V75" s="5">
        <v>9150</v>
      </c>
      <c r="W75">
        <v>0</v>
      </c>
      <c r="X75" s="5">
        <v>9150</v>
      </c>
      <c r="Y75">
        <v>0</v>
      </c>
      <c r="Z75" s="5">
        <v>9150</v>
      </c>
      <c r="AA75">
        <v>0</v>
      </c>
      <c r="AB75" t="s">
        <v>766</v>
      </c>
      <c r="AC75" s="5">
        <v>2000</v>
      </c>
      <c r="AD75" s="6">
        <f>DATEVALUE(Table2[[#This Row],[Last Payment Date]])</f>
        <v>45943</v>
      </c>
      <c r="AE75" t="str">
        <f ca="1">IF(Table2[[#This Row],[Date]]&lt;TODAY()-90,"Yes","No")</f>
        <v>Yes</v>
      </c>
    </row>
    <row r="76" spans="1:31" x14ac:dyDescent="0.3">
      <c r="A76" t="s">
        <v>767</v>
      </c>
      <c r="B76" t="s">
        <v>19</v>
      </c>
      <c r="C76" t="s">
        <v>768</v>
      </c>
      <c r="D76" t="s">
        <v>769</v>
      </c>
      <c r="E76" t="s">
        <v>770</v>
      </c>
      <c r="F76" t="s">
        <v>771</v>
      </c>
      <c r="G76" t="s">
        <v>772</v>
      </c>
      <c r="H76" t="s">
        <v>773</v>
      </c>
      <c r="I76" t="s">
        <v>774</v>
      </c>
      <c r="J76" t="s">
        <v>775</v>
      </c>
      <c r="K76">
        <v>717268299</v>
      </c>
      <c r="L76" t="s">
        <v>773</v>
      </c>
      <c r="M76" t="s">
        <v>22</v>
      </c>
      <c r="N76" s="5">
        <v>15000</v>
      </c>
      <c r="O76" s="5">
        <v>19500</v>
      </c>
      <c r="P76" t="s">
        <v>776</v>
      </c>
      <c r="Q76">
        <v>82.47</v>
      </c>
      <c r="R76" s="5">
        <v>15000</v>
      </c>
      <c r="S76" s="5">
        <v>4500</v>
      </c>
      <c r="T76" s="5">
        <v>19500</v>
      </c>
      <c r="U76" s="5">
        <v>18400</v>
      </c>
      <c r="V76" s="5">
        <v>1100</v>
      </c>
      <c r="W76">
        <v>0</v>
      </c>
      <c r="X76" s="5">
        <v>1100</v>
      </c>
      <c r="Y76">
        <v>0</v>
      </c>
      <c r="Z76" s="5">
        <v>1100</v>
      </c>
      <c r="AA76">
        <v>0</v>
      </c>
      <c r="AB76" t="s">
        <v>777</v>
      </c>
      <c r="AC76" s="5">
        <v>1000</v>
      </c>
      <c r="AD76" s="6">
        <f>DATEVALUE(Table2[[#This Row],[Last Payment Date]])</f>
        <v>46233</v>
      </c>
      <c r="AE76" t="str">
        <f ca="1">IF(Table2[[#This Row],[Date]]&lt;TODAY()-90,"Yes","No")</f>
        <v>No</v>
      </c>
    </row>
    <row r="77" spans="1:31" x14ac:dyDescent="0.3">
      <c r="A77" t="s">
        <v>778</v>
      </c>
      <c r="B77" t="s">
        <v>19</v>
      </c>
      <c r="C77" t="s">
        <v>779</v>
      </c>
      <c r="D77" t="s">
        <v>780</v>
      </c>
      <c r="E77" t="s">
        <v>781</v>
      </c>
      <c r="F77" t="s">
        <v>782</v>
      </c>
      <c r="G77" t="s">
        <v>783</v>
      </c>
      <c r="H77" t="s">
        <v>784</v>
      </c>
      <c r="I77" t="s">
        <v>785</v>
      </c>
      <c r="J77" t="s">
        <v>786</v>
      </c>
      <c r="K77">
        <v>772803316</v>
      </c>
      <c r="L77" t="s">
        <v>784</v>
      </c>
      <c r="M77" t="s">
        <v>21</v>
      </c>
      <c r="N77" s="5">
        <v>20000</v>
      </c>
      <c r="O77" s="5">
        <v>26000</v>
      </c>
      <c r="P77" t="s">
        <v>787</v>
      </c>
      <c r="Q77">
        <v>84.31</v>
      </c>
      <c r="R77" s="5">
        <v>20000</v>
      </c>
      <c r="S77" s="5">
        <v>6000</v>
      </c>
      <c r="T77" s="5">
        <v>26000</v>
      </c>
      <c r="U77" s="5">
        <v>19700</v>
      </c>
      <c r="V77" s="5">
        <v>6300</v>
      </c>
      <c r="W77">
        <v>0</v>
      </c>
      <c r="X77" s="5">
        <v>6300</v>
      </c>
      <c r="Y77">
        <v>0</v>
      </c>
      <c r="Z77" s="5">
        <v>6300</v>
      </c>
      <c r="AA77">
        <v>0</v>
      </c>
      <c r="AB77" t="s">
        <v>788</v>
      </c>
      <c r="AC77" s="5">
        <v>1000</v>
      </c>
      <c r="AD77" s="6">
        <f>DATEVALUE(Table2[[#This Row],[Last Payment Date]])</f>
        <v>45875</v>
      </c>
      <c r="AE77" t="str">
        <f ca="1">IF(Table2[[#This Row],[Date]]&lt;TODAY()-90,"Yes","No")</f>
        <v>Yes</v>
      </c>
    </row>
    <row r="78" spans="1:31" x14ac:dyDescent="0.3">
      <c r="A78" t="s">
        <v>789</v>
      </c>
      <c r="B78" t="s">
        <v>19</v>
      </c>
      <c r="C78" t="s">
        <v>790</v>
      </c>
      <c r="D78" t="s">
        <v>791</v>
      </c>
      <c r="E78" t="s">
        <v>792</v>
      </c>
      <c r="F78" t="s">
        <v>793</v>
      </c>
      <c r="G78" t="s">
        <v>794</v>
      </c>
      <c r="H78" t="s">
        <v>795</v>
      </c>
      <c r="I78" t="s">
        <v>796</v>
      </c>
      <c r="J78" t="s">
        <v>797</v>
      </c>
      <c r="K78">
        <v>779911430</v>
      </c>
      <c r="L78" t="s">
        <v>795</v>
      </c>
      <c r="M78" t="s">
        <v>22</v>
      </c>
      <c r="N78" s="5">
        <v>20000</v>
      </c>
      <c r="O78" s="5">
        <v>26000</v>
      </c>
      <c r="P78" t="s">
        <v>798</v>
      </c>
      <c r="Q78">
        <v>85.31</v>
      </c>
      <c r="R78" s="5">
        <v>20000</v>
      </c>
      <c r="S78" s="5">
        <v>6000</v>
      </c>
      <c r="T78" s="5">
        <v>26000</v>
      </c>
      <c r="U78" s="5">
        <v>18060</v>
      </c>
      <c r="V78" s="5">
        <v>7940</v>
      </c>
      <c r="W78">
        <v>0</v>
      </c>
      <c r="X78" s="5">
        <v>7940</v>
      </c>
      <c r="Y78">
        <v>0</v>
      </c>
      <c r="Z78" s="5">
        <v>7940</v>
      </c>
      <c r="AA78">
        <v>0</v>
      </c>
      <c r="AB78" t="s">
        <v>520</v>
      </c>
      <c r="AC78" s="5">
        <v>1630</v>
      </c>
      <c r="AD78" s="6">
        <f>DATEVALUE(Table2[[#This Row],[Last Payment Date]])</f>
        <v>45652</v>
      </c>
      <c r="AE78" t="str">
        <f ca="1">IF(Table2[[#This Row],[Date]]&lt;TODAY()-90,"Yes","No")</f>
        <v>Yes</v>
      </c>
    </row>
    <row r="79" spans="1:31" x14ac:dyDescent="0.3">
      <c r="A79" t="s">
        <v>799</v>
      </c>
      <c r="B79" t="s">
        <v>19</v>
      </c>
      <c r="C79" t="s">
        <v>716</v>
      </c>
      <c r="D79" t="s">
        <v>800</v>
      </c>
      <c r="E79" t="s">
        <v>801</v>
      </c>
      <c r="F79" t="s">
        <v>802</v>
      </c>
      <c r="G79" t="s">
        <v>803</v>
      </c>
      <c r="H79" t="s">
        <v>79</v>
      </c>
      <c r="I79" t="s">
        <v>804</v>
      </c>
      <c r="J79" t="s">
        <v>805</v>
      </c>
      <c r="K79">
        <v>724041432</v>
      </c>
      <c r="L79" t="s">
        <v>806</v>
      </c>
      <c r="M79" t="s">
        <v>20</v>
      </c>
      <c r="N79" s="5">
        <v>25000</v>
      </c>
      <c r="O79" s="5">
        <v>35000</v>
      </c>
      <c r="P79" t="s">
        <v>798</v>
      </c>
      <c r="Q79">
        <v>87.71</v>
      </c>
      <c r="R79" s="5">
        <v>25000</v>
      </c>
      <c r="S79" s="5">
        <v>10000</v>
      </c>
      <c r="T79" s="5">
        <v>35000</v>
      </c>
      <c r="U79" s="5">
        <v>15750</v>
      </c>
      <c r="V79" s="5">
        <v>19250</v>
      </c>
      <c r="W79">
        <v>0</v>
      </c>
      <c r="X79" s="5">
        <v>19250</v>
      </c>
      <c r="Y79">
        <v>0</v>
      </c>
      <c r="Z79" s="5">
        <v>19250</v>
      </c>
      <c r="AA79">
        <v>0</v>
      </c>
      <c r="AB79" t="s">
        <v>807</v>
      </c>
      <c r="AC79">
        <v>500</v>
      </c>
      <c r="AD79" s="6">
        <f>DATEVALUE(Table2[[#This Row],[Last Payment Date]])</f>
        <v>45680</v>
      </c>
      <c r="AE79" t="str">
        <f ca="1">IF(Table2[[#This Row],[Date]]&lt;TODAY()-90,"Yes","No")</f>
        <v>Yes</v>
      </c>
    </row>
    <row r="80" spans="1:31" x14ac:dyDescent="0.3">
      <c r="A80" t="s">
        <v>808</v>
      </c>
      <c r="B80" t="s">
        <v>19</v>
      </c>
      <c r="C80" t="s">
        <v>351</v>
      </c>
      <c r="D80" t="s">
        <v>809</v>
      </c>
      <c r="E80" t="s">
        <v>810</v>
      </c>
      <c r="F80" t="s">
        <v>811</v>
      </c>
      <c r="G80" t="s">
        <v>812</v>
      </c>
      <c r="H80" t="s">
        <v>359</v>
      </c>
      <c r="I80" t="s">
        <v>813</v>
      </c>
      <c r="J80" t="s">
        <v>814</v>
      </c>
      <c r="K80">
        <v>760982585</v>
      </c>
      <c r="L80" t="s">
        <v>389</v>
      </c>
      <c r="M80" t="s">
        <v>22</v>
      </c>
      <c r="N80" s="5">
        <v>25000</v>
      </c>
      <c r="O80" s="5">
        <v>35000</v>
      </c>
      <c r="P80" t="s">
        <v>798</v>
      </c>
      <c r="Q80">
        <v>93</v>
      </c>
      <c r="R80" s="5">
        <v>25000</v>
      </c>
      <c r="S80" s="5">
        <v>10000</v>
      </c>
      <c r="T80" s="5">
        <v>35000</v>
      </c>
      <c r="U80" s="5">
        <v>6500</v>
      </c>
      <c r="V80" s="5">
        <v>28500</v>
      </c>
      <c r="W80">
        <v>0</v>
      </c>
      <c r="X80" s="5">
        <v>28500</v>
      </c>
      <c r="Y80">
        <v>0</v>
      </c>
      <c r="Z80" s="5">
        <v>28500</v>
      </c>
      <c r="AA80">
        <v>0</v>
      </c>
      <c r="AB80" t="s">
        <v>815</v>
      </c>
      <c r="AC80">
        <v>500</v>
      </c>
      <c r="AD80" s="6">
        <f>DATEVALUE(Table2[[#This Row],[Last Payment Date]])</f>
        <v>45612</v>
      </c>
      <c r="AE80" t="str">
        <f ca="1">IF(Table2[[#This Row],[Date]]&lt;TODAY()-90,"Yes","No")</f>
        <v>Yes</v>
      </c>
    </row>
    <row r="81" spans="1:31" x14ac:dyDescent="0.3">
      <c r="A81" t="s">
        <v>816</v>
      </c>
      <c r="B81" t="s">
        <v>19</v>
      </c>
      <c r="C81" t="s">
        <v>577</v>
      </c>
      <c r="D81" t="s">
        <v>817</v>
      </c>
      <c r="E81" t="s">
        <v>818</v>
      </c>
      <c r="F81" t="s">
        <v>819</v>
      </c>
      <c r="G81" t="s">
        <v>820</v>
      </c>
      <c r="H81" t="s">
        <v>821</v>
      </c>
      <c r="I81" t="s">
        <v>822</v>
      </c>
      <c r="J81" t="s">
        <v>823</v>
      </c>
      <c r="K81">
        <v>781559163</v>
      </c>
      <c r="L81" t="s">
        <v>821</v>
      </c>
      <c r="M81" t="s">
        <v>22</v>
      </c>
      <c r="N81" s="5">
        <v>25000</v>
      </c>
      <c r="O81" s="5">
        <v>35000</v>
      </c>
      <c r="P81" t="s">
        <v>798</v>
      </c>
      <c r="Q81">
        <v>87.86</v>
      </c>
      <c r="R81" s="5">
        <v>25000</v>
      </c>
      <c r="S81" s="5">
        <v>10000</v>
      </c>
      <c r="T81" s="5">
        <v>35000</v>
      </c>
      <c r="U81" s="5">
        <v>15500</v>
      </c>
      <c r="V81" s="5">
        <v>19500</v>
      </c>
      <c r="W81">
        <v>0</v>
      </c>
      <c r="X81" s="5">
        <v>19500</v>
      </c>
      <c r="Y81">
        <v>0</v>
      </c>
      <c r="Z81" s="5">
        <v>19500</v>
      </c>
      <c r="AA81">
        <v>0</v>
      </c>
      <c r="AB81" t="s">
        <v>660</v>
      </c>
      <c r="AC81">
        <v>500</v>
      </c>
      <c r="AD81" s="6">
        <f>DATEVALUE(Table2[[#This Row],[Last Payment Date]])</f>
        <v>45698</v>
      </c>
      <c r="AE81" t="str">
        <f ca="1">IF(Table2[[#This Row],[Date]]&lt;TODAY()-90,"Yes","No")</f>
        <v>Yes</v>
      </c>
    </row>
    <row r="82" spans="1:31" x14ac:dyDescent="0.3">
      <c r="A82" t="s">
        <v>824</v>
      </c>
      <c r="B82" t="s">
        <v>19</v>
      </c>
      <c r="C82" t="s">
        <v>577</v>
      </c>
      <c r="D82" t="s">
        <v>825</v>
      </c>
      <c r="E82" t="s">
        <v>826</v>
      </c>
      <c r="F82" t="s">
        <v>827</v>
      </c>
      <c r="G82" t="s">
        <v>828</v>
      </c>
      <c r="H82" t="s">
        <v>821</v>
      </c>
      <c r="I82" t="s">
        <v>829</v>
      </c>
      <c r="J82" t="s">
        <v>830</v>
      </c>
      <c r="K82">
        <v>785575121</v>
      </c>
      <c r="L82" t="s">
        <v>821</v>
      </c>
      <c r="M82" t="s">
        <v>22</v>
      </c>
      <c r="N82" s="5">
        <v>15000</v>
      </c>
      <c r="O82" s="5">
        <v>19500</v>
      </c>
      <c r="P82" t="s">
        <v>798</v>
      </c>
      <c r="Q82">
        <v>90.05</v>
      </c>
      <c r="R82" s="5">
        <v>15000</v>
      </c>
      <c r="S82" s="5">
        <v>4500</v>
      </c>
      <c r="T82" s="5">
        <v>19500</v>
      </c>
      <c r="U82" s="5">
        <v>8120</v>
      </c>
      <c r="V82" s="5">
        <v>11380</v>
      </c>
      <c r="W82">
        <v>0</v>
      </c>
      <c r="X82" s="5">
        <v>11380</v>
      </c>
      <c r="Y82">
        <v>0</v>
      </c>
      <c r="Z82" s="5">
        <v>11380</v>
      </c>
      <c r="AA82">
        <v>0</v>
      </c>
      <c r="AB82" t="s">
        <v>157</v>
      </c>
      <c r="AC82">
        <v>800</v>
      </c>
      <c r="AD82" s="6">
        <f>DATEVALUE(Table2[[#This Row],[Last Payment Date]])</f>
        <v>45614</v>
      </c>
      <c r="AE82" t="str">
        <f ca="1">IF(Table2[[#This Row],[Date]]&lt;TODAY()-90,"Yes","No")</f>
        <v>Yes</v>
      </c>
    </row>
    <row r="83" spans="1:31" x14ac:dyDescent="0.3">
      <c r="A83" t="s">
        <v>831</v>
      </c>
      <c r="B83" t="s">
        <v>19</v>
      </c>
      <c r="C83" t="s">
        <v>74</v>
      </c>
      <c r="D83" t="s">
        <v>832</v>
      </c>
      <c r="E83" t="s">
        <v>833</v>
      </c>
      <c r="F83" t="s">
        <v>834</v>
      </c>
      <c r="G83" t="s">
        <v>835</v>
      </c>
      <c r="H83" t="s">
        <v>271</v>
      </c>
      <c r="I83" t="s">
        <v>836</v>
      </c>
      <c r="J83" t="s">
        <v>837</v>
      </c>
      <c r="K83">
        <v>768055598</v>
      </c>
      <c r="L83" t="s">
        <v>271</v>
      </c>
      <c r="M83" t="s">
        <v>22</v>
      </c>
      <c r="N83" s="5">
        <v>25000</v>
      </c>
      <c r="O83" s="5">
        <v>35000</v>
      </c>
      <c r="P83" t="s">
        <v>838</v>
      </c>
      <c r="Q83">
        <v>89.23</v>
      </c>
      <c r="R83" s="5">
        <v>25000</v>
      </c>
      <c r="S83" s="5">
        <v>10000</v>
      </c>
      <c r="T83" s="5">
        <v>35000</v>
      </c>
      <c r="U83" s="5">
        <v>12850</v>
      </c>
      <c r="V83" s="5">
        <v>22150</v>
      </c>
      <c r="W83">
        <v>0</v>
      </c>
      <c r="X83" s="5">
        <v>22150</v>
      </c>
      <c r="Y83">
        <v>0</v>
      </c>
      <c r="Z83" s="5">
        <v>22150</v>
      </c>
      <c r="AA83">
        <v>0</v>
      </c>
      <c r="AB83" t="s">
        <v>839</v>
      </c>
      <c r="AC83" s="5">
        <v>1000</v>
      </c>
      <c r="AD83" s="6">
        <f>DATEVALUE(Table2[[#This Row],[Last Payment Date]])</f>
        <v>46240</v>
      </c>
      <c r="AE83" t="str">
        <f ca="1">IF(Table2[[#This Row],[Date]]&lt;TODAY()-90,"Yes","No")</f>
        <v>No</v>
      </c>
    </row>
    <row r="84" spans="1:31" x14ac:dyDescent="0.3">
      <c r="A84" t="s">
        <v>840</v>
      </c>
      <c r="B84" t="s">
        <v>16</v>
      </c>
      <c r="C84" t="s">
        <v>198</v>
      </c>
      <c r="D84" t="s">
        <v>841</v>
      </c>
      <c r="E84" t="s">
        <v>842</v>
      </c>
      <c r="F84" t="s">
        <v>843</v>
      </c>
      <c r="G84" t="s">
        <v>301</v>
      </c>
      <c r="H84" t="s">
        <v>318</v>
      </c>
      <c r="I84" t="s">
        <v>844</v>
      </c>
      <c r="J84" t="s">
        <v>845</v>
      </c>
      <c r="K84">
        <v>779889193</v>
      </c>
      <c r="L84" t="s">
        <v>318</v>
      </c>
      <c r="M84" t="s">
        <v>18</v>
      </c>
      <c r="N84" s="5">
        <v>20000</v>
      </c>
      <c r="O84" s="5">
        <v>26000</v>
      </c>
      <c r="P84" t="s">
        <v>838</v>
      </c>
      <c r="Q84">
        <v>91.89</v>
      </c>
      <c r="R84" s="5">
        <v>20000</v>
      </c>
      <c r="S84" s="5">
        <v>6000</v>
      </c>
      <c r="T84" s="5">
        <v>26000</v>
      </c>
      <c r="U84" s="5">
        <v>7375</v>
      </c>
      <c r="V84" s="5">
        <v>18625</v>
      </c>
      <c r="W84">
        <v>0</v>
      </c>
      <c r="X84" s="5">
        <v>18625</v>
      </c>
      <c r="Y84">
        <v>0</v>
      </c>
      <c r="Z84" s="5">
        <v>18625</v>
      </c>
      <c r="AA84">
        <v>0</v>
      </c>
      <c r="AB84" t="s">
        <v>846</v>
      </c>
      <c r="AC84" s="5">
        <v>1500</v>
      </c>
      <c r="AD84" s="6">
        <f>DATEVALUE(Table2[[#This Row],[Last Payment Date]])</f>
        <v>45686</v>
      </c>
      <c r="AE84" t="str">
        <f ca="1">IF(Table2[[#This Row],[Date]]&lt;TODAY()-90,"Yes","No")</f>
        <v>Yes</v>
      </c>
    </row>
    <row r="85" spans="1:31" x14ac:dyDescent="0.3">
      <c r="A85" t="s">
        <v>847</v>
      </c>
      <c r="B85" t="s">
        <v>19</v>
      </c>
      <c r="C85" t="s">
        <v>430</v>
      </c>
      <c r="D85" t="s">
        <v>848</v>
      </c>
      <c r="E85" t="s">
        <v>849</v>
      </c>
      <c r="F85" t="s">
        <v>850</v>
      </c>
      <c r="G85" t="s">
        <v>851</v>
      </c>
      <c r="H85" t="s">
        <v>79</v>
      </c>
      <c r="I85" t="s">
        <v>852</v>
      </c>
      <c r="J85" t="s">
        <v>853</v>
      </c>
      <c r="K85">
        <v>759967228</v>
      </c>
      <c r="L85" t="s">
        <v>79</v>
      </c>
      <c r="M85" t="s">
        <v>22</v>
      </c>
      <c r="N85" s="5">
        <v>20000</v>
      </c>
      <c r="O85" s="5">
        <v>26000</v>
      </c>
      <c r="P85" t="s">
        <v>854</v>
      </c>
      <c r="Q85">
        <v>86.45</v>
      </c>
      <c r="R85" s="5">
        <v>20000</v>
      </c>
      <c r="S85" s="5">
        <v>6000</v>
      </c>
      <c r="T85" s="5">
        <v>26000</v>
      </c>
      <c r="U85" s="5">
        <v>16210</v>
      </c>
      <c r="V85" s="5">
        <v>9790</v>
      </c>
      <c r="W85">
        <v>0</v>
      </c>
      <c r="X85" s="5">
        <v>9790</v>
      </c>
      <c r="Y85">
        <v>0</v>
      </c>
      <c r="Z85" s="5">
        <v>9790</v>
      </c>
      <c r="AA85">
        <v>0</v>
      </c>
      <c r="AB85" t="s">
        <v>855</v>
      </c>
      <c r="AC85">
        <v>260</v>
      </c>
      <c r="AD85" s="6">
        <f>DATEVALUE(Table2[[#This Row],[Last Payment Date]])</f>
        <v>45930</v>
      </c>
      <c r="AE85" t="str">
        <f ca="1">IF(Table2[[#This Row],[Date]]&lt;TODAY()-90,"Yes","No")</f>
        <v>Yes</v>
      </c>
    </row>
    <row r="86" spans="1:31" x14ac:dyDescent="0.3">
      <c r="A86" t="s">
        <v>856</v>
      </c>
      <c r="B86" t="s">
        <v>8</v>
      </c>
      <c r="C86" t="s">
        <v>857</v>
      </c>
      <c r="D86" t="s">
        <v>858</v>
      </c>
      <c r="E86" t="s">
        <v>859</v>
      </c>
      <c r="F86" t="s">
        <v>860</v>
      </c>
      <c r="G86" t="s">
        <v>861</v>
      </c>
      <c r="H86" t="s">
        <v>862</v>
      </c>
      <c r="I86" t="s">
        <v>863</v>
      </c>
      <c r="J86" t="s">
        <v>864</v>
      </c>
      <c r="K86">
        <v>740750544</v>
      </c>
      <c r="L86" t="s">
        <v>862</v>
      </c>
      <c r="M86" t="s">
        <v>9</v>
      </c>
      <c r="N86" s="5">
        <v>20000</v>
      </c>
      <c r="O86" s="5">
        <v>26000</v>
      </c>
      <c r="P86" t="s">
        <v>865</v>
      </c>
      <c r="Q86">
        <v>81.99</v>
      </c>
      <c r="R86" s="5">
        <v>20000</v>
      </c>
      <c r="S86" s="5">
        <v>6000</v>
      </c>
      <c r="T86" s="5">
        <v>26000</v>
      </c>
      <c r="U86" s="5">
        <v>23700</v>
      </c>
      <c r="V86" s="5">
        <v>2300</v>
      </c>
      <c r="W86">
        <v>0</v>
      </c>
      <c r="X86" s="5">
        <v>2300</v>
      </c>
      <c r="Y86">
        <v>0</v>
      </c>
      <c r="Z86" s="5">
        <v>2300</v>
      </c>
      <c r="AA86">
        <v>0</v>
      </c>
      <c r="AB86" t="s">
        <v>866</v>
      </c>
      <c r="AC86" s="5">
        <v>2000</v>
      </c>
      <c r="AD86" s="6">
        <f>DATEVALUE(Table2[[#This Row],[Last Payment Date]])</f>
        <v>46244</v>
      </c>
      <c r="AE86" t="str">
        <f ca="1">IF(Table2[[#This Row],[Date]]&lt;TODAY()-90,"Yes","No")</f>
        <v>No</v>
      </c>
    </row>
    <row r="87" spans="1:31" x14ac:dyDescent="0.3">
      <c r="A87" t="s">
        <v>867</v>
      </c>
      <c r="B87" t="s">
        <v>8</v>
      </c>
      <c r="C87" t="s">
        <v>857</v>
      </c>
      <c r="D87" t="s">
        <v>868</v>
      </c>
      <c r="E87" t="s">
        <v>869</v>
      </c>
      <c r="F87" t="s">
        <v>870</v>
      </c>
      <c r="G87" t="s">
        <v>871</v>
      </c>
      <c r="H87" t="s">
        <v>862</v>
      </c>
      <c r="I87" t="s">
        <v>872</v>
      </c>
      <c r="J87" t="s">
        <v>873</v>
      </c>
      <c r="K87">
        <v>783260243</v>
      </c>
      <c r="L87" t="s">
        <v>862</v>
      </c>
      <c r="M87" t="s">
        <v>9</v>
      </c>
      <c r="N87" s="5">
        <v>20000</v>
      </c>
      <c r="O87" s="5">
        <v>26000</v>
      </c>
      <c r="P87" t="s">
        <v>865</v>
      </c>
      <c r="Q87">
        <v>84.42</v>
      </c>
      <c r="R87" s="5">
        <v>20000</v>
      </c>
      <c r="S87" s="5">
        <v>6000</v>
      </c>
      <c r="T87" s="5">
        <v>26000</v>
      </c>
      <c r="U87" s="5">
        <v>19750</v>
      </c>
      <c r="V87" s="5">
        <v>6250</v>
      </c>
      <c r="W87">
        <v>0</v>
      </c>
      <c r="X87" s="5">
        <v>6250</v>
      </c>
      <c r="Y87">
        <v>0</v>
      </c>
      <c r="Z87" s="5">
        <v>6250</v>
      </c>
      <c r="AA87">
        <v>0</v>
      </c>
      <c r="AB87" t="s">
        <v>874</v>
      </c>
      <c r="AC87" s="5">
        <v>3000</v>
      </c>
      <c r="AD87" s="6">
        <f>DATEVALUE(Table2[[#This Row],[Last Payment Date]])</f>
        <v>46099</v>
      </c>
      <c r="AE87" t="str">
        <f ca="1">IF(Table2[[#This Row],[Date]]&lt;TODAY()-90,"Yes","No")</f>
        <v>Yes</v>
      </c>
    </row>
    <row r="88" spans="1:31" x14ac:dyDescent="0.3">
      <c r="A88" t="s">
        <v>875</v>
      </c>
      <c r="B88" t="s">
        <v>19</v>
      </c>
      <c r="C88" t="s">
        <v>186</v>
      </c>
      <c r="D88" t="s">
        <v>876</v>
      </c>
      <c r="E88" t="s">
        <v>877</v>
      </c>
      <c r="F88" t="s">
        <v>878</v>
      </c>
      <c r="G88" t="s">
        <v>879</v>
      </c>
      <c r="H88" t="s">
        <v>880</v>
      </c>
      <c r="I88" t="s">
        <v>881</v>
      </c>
      <c r="J88" t="s">
        <v>882</v>
      </c>
      <c r="K88">
        <v>757365135</v>
      </c>
      <c r="L88" t="s">
        <v>880</v>
      </c>
      <c r="M88" t="s">
        <v>22</v>
      </c>
      <c r="N88" s="5">
        <v>15000</v>
      </c>
      <c r="O88" s="5">
        <v>19500</v>
      </c>
      <c r="P88" t="s">
        <v>865</v>
      </c>
      <c r="Q88">
        <v>87.98</v>
      </c>
      <c r="R88" s="5">
        <v>15000</v>
      </c>
      <c r="S88" s="5">
        <v>4500</v>
      </c>
      <c r="T88" s="5">
        <v>19500</v>
      </c>
      <c r="U88" s="5">
        <v>10300</v>
      </c>
      <c r="V88" s="5">
        <v>9200</v>
      </c>
      <c r="W88">
        <v>0</v>
      </c>
      <c r="X88" s="5">
        <v>9200</v>
      </c>
      <c r="Y88">
        <v>0</v>
      </c>
      <c r="Z88" s="5">
        <v>9200</v>
      </c>
      <c r="AA88">
        <v>0</v>
      </c>
      <c r="AB88" t="s">
        <v>883</v>
      </c>
      <c r="AC88" s="5">
        <v>1200</v>
      </c>
      <c r="AD88" s="6">
        <f>DATEVALUE(Table2[[#This Row],[Last Payment Date]])</f>
        <v>45644</v>
      </c>
      <c r="AE88" t="str">
        <f ca="1">IF(Table2[[#This Row],[Date]]&lt;TODAY()-90,"Yes","No")</f>
        <v>Yes</v>
      </c>
    </row>
    <row r="89" spans="1:31" x14ac:dyDescent="0.3">
      <c r="A89" t="s">
        <v>884</v>
      </c>
      <c r="B89" t="s">
        <v>19</v>
      </c>
      <c r="C89" t="s">
        <v>577</v>
      </c>
      <c r="D89" t="s">
        <v>885</v>
      </c>
      <c r="E89" t="s">
        <v>886</v>
      </c>
      <c r="F89" t="s">
        <v>887</v>
      </c>
      <c r="G89" t="s">
        <v>820</v>
      </c>
      <c r="H89" t="s">
        <v>821</v>
      </c>
      <c r="I89" t="s">
        <v>888</v>
      </c>
      <c r="J89" t="s">
        <v>889</v>
      </c>
      <c r="K89">
        <v>788391049</v>
      </c>
      <c r="L89" t="s">
        <v>821</v>
      </c>
      <c r="M89" t="s">
        <v>22</v>
      </c>
      <c r="N89" s="5">
        <v>25000</v>
      </c>
      <c r="O89" s="5">
        <v>35000</v>
      </c>
      <c r="P89" t="s">
        <v>175</v>
      </c>
      <c r="Q89">
        <v>87.86</v>
      </c>
      <c r="R89" s="5">
        <v>25000</v>
      </c>
      <c r="S89" s="5">
        <v>10000</v>
      </c>
      <c r="T89" s="5">
        <v>35000</v>
      </c>
      <c r="U89" s="5">
        <v>13750</v>
      </c>
      <c r="V89" s="5">
        <v>21250</v>
      </c>
      <c r="W89">
        <v>0</v>
      </c>
      <c r="X89" s="5">
        <v>21250</v>
      </c>
      <c r="Y89">
        <v>0</v>
      </c>
      <c r="Z89" s="5">
        <v>21250</v>
      </c>
      <c r="AA89">
        <v>0</v>
      </c>
      <c r="AB89" t="s">
        <v>660</v>
      </c>
      <c r="AC89">
        <v>500</v>
      </c>
      <c r="AD89" s="6">
        <f>DATEVALUE(Table2[[#This Row],[Last Payment Date]])</f>
        <v>45698</v>
      </c>
      <c r="AE89" t="str">
        <f ca="1">IF(Table2[[#This Row],[Date]]&lt;TODAY()-90,"Yes","No")</f>
        <v>Yes</v>
      </c>
    </row>
    <row r="90" spans="1:31" x14ac:dyDescent="0.3">
      <c r="A90" t="s">
        <v>890</v>
      </c>
      <c r="B90" t="s">
        <v>19</v>
      </c>
      <c r="C90" t="s">
        <v>363</v>
      </c>
      <c r="D90" t="s">
        <v>891</v>
      </c>
      <c r="E90" t="s">
        <v>892</v>
      </c>
      <c r="F90" t="s">
        <v>893</v>
      </c>
      <c r="G90" t="s">
        <v>894</v>
      </c>
      <c r="H90" t="s">
        <v>368</v>
      </c>
      <c r="I90" t="s">
        <v>895</v>
      </c>
      <c r="J90" t="s">
        <v>896</v>
      </c>
      <c r="K90">
        <v>765821817</v>
      </c>
      <c r="L90" t="s">
        <v>517</v>
      </c>
      <c r="M90" t="s">
        <v>22</v>
      </c>
      <c r="N90" s="5">
        <v>25000</v>
      </c>
      <c r="O90" s="5">
        <v>33000</v>
      </c>
      <c r="P90" t="s">
        <v>897</v>
      </c>
      <c r="Q90">
        <v>91.22</v>
      </c>
      <c r="R90" s="5">
        <v>25000</v>
      </c>
      <c r="S90" s="5">
        <v>8000</v>
      </c>
      <c r="T90" s="5">
        <v>33000</v>
      </c>
      <c r="U90" s="5">
        <v>8960</v>
      </c>
      <c r="V90" s="5">
        <v>24040</v>
      </c>
      <c r="W90">
        <v>0</v>
      </c>
      <c r="X90" s="5">
        <v>24040</v>
      </c>
      <c r="Y90">
        <v>0</v>
      </c>
      <c r="Z90" s="5">
        <v>24040</v>
      </c>
      <c r="AA90">
        <v>0</v>
      </c>
      <c r="AB90" t="s">
        <v>898</v>
      </c>
      <c r="AC90" s="5">
        <v>1250</v>
      </c>
      <c r="AD90" s="6">
        <f>DATEVALUE(Table2[[#This Row],[Last Payment Date]])</f>
        <v>45618</v>
      </c>
      <c r="AE90" t="str">
        <f ca="1">IF(Table2[[#This Row],[Date]]&lt;TODAY()-90,"Yes","No")</f>
        <v>Yes</v>
      </c>
    </row>
    <row r="91" spans="1:31" x14ac:dyDescent="0.3">
      <c r="A91" t="s">
        <v>899</v>
      </c>
      <c r="B91" t="s">
        <v>19</v>
      </c>
      <c r="C91" t="s">
        <v>363</v>
      </c>
      <c r="D91" t="s">
        <v>900</v>
      </c>
      <c r="E91" t="s">
        <v>901</v>
      </c>
      <c r="F91" t="s">
        <v>902</v>
      </c>
      <c r="G91" t="s">
        <v>903</v>
      </c>
      <c r="H91" t="s">
        <v>368</v>
      </c>
      <c r="I91" t="s">
        <v>904</v>
      </c>
      <c r="J91" t="s">
        <v>905</v>
      </c>
      <c r="K91">
        <v>745060333</v>
      </c>
      <c r="L91" t="s">
        <v>368</v>
      </c>
      <c r="M91" t="s">
        <v>22</v>
      </c>
      <c r="N91" s="5">
        <v>25000</v>
      </c>
      <c r="O91" s="5">
        <v>35000</v>
      </c>
      <c r="P91" t="s">
        <v>897</v>
      </c>
      <c r="Q91">
        <v>91</v>
      </c>
      <c r="R91" s="5">
        <v>25000</v>
      </c>
      <c r="S91" s="5">
        <v>10000</v>
      </c>
      <c r="T91" s="5">
        <v>35000</v>
      </c>
      <c r="U91" s="5">
        <v>8000</v>
      </c>
      <c r="V91" s="5">
        <v>27000</v>
      </c>
      <c r="W91">
        <v>0</v>
      </c>
      <c r="X91" s="5">
        <v>27000</v>
      </c>
      <c r="Y91">
        <v>0</v>
      </c>
      <c r="Z91" s="5">
        <v>27000</v>
      </c>
      <c r="AA91">
        <v>0</v>
      </c>
      <c r="AB91" t="s">
        <v>898</v>
      </c>
      <c r="AC91" s="5">
        <v>1250</v>
      </c>
      <c r="AD91" s="6">
        <f>DATEVALUE(Table2[[#This Row],[Last Payment Date]])</f>
        <v>45618</v>
      </c>
      <c r="AE91" t="str">
        <f ca="1">IF(Table2[[#This Row],[Date]]&lt;TODAY()-90,"Yes","No")</f>
        <v>Yes</v>
      </c>
    </row>
    <row r="92" spans="1:31" x14ac:dyDescent="0.3">
      <c r="A92" t="s">
        <v>906</v>
      </c>
      <c r="B92" t="s">
        <v>16</v>
      </c>
      <c r="C92" t="s">
        <v>551</v>
      </c>
      <c r="D92" t="s">
        <v>907</v>
      </c>
      <c r="E92" t="s">
        <v>908</v>
      </c>
      <c r="F92" t="s">
        <v>909</v>
      </c>
      <c r="G92" t="s">
        <v>910</v>
      </c>
      <c r="H92" t="s">
        <v>911</v>
      </c>
      <c r="I92" t="s">
        <v>912</v>
      </c>
      <c r="J92" t="s">
        <v>913</v>
      </c>
      <c r="K92">
        <v>741197364</v>
      </c>
      <c r="L92" t="s">
        <v>556</v>
      </c>
      <c r="M92" t="s">
        <v>17</v>
      </c>
      <c r="N92" s="5">
        <v>15000</v>
      </c>
      <c r="O92" s="5">
        <v>19500</v>
      </c>
      <c r="P92" t="s">
        <v>914</v>
      </c>
      <c r="Q92">
        <v>87.48</v>
      </c>
      <c r="R92" s="5">
        <v>15000</v>
      </c>
      <c r="S92" s="5">
        <v>4500</v>
      </c>
      <c r="T92" s="5">
        <v>19500</v>
      </c>
      <c r="U92" s="5">
        <v>9690</v>
      </c>
      <c r="V92" s="5">
        <v>9810</v>
      </c>
      <c r="W92">
        <v>0</v>
      </c>
      <c r="X92" s="5">
        <v>9810</v>
      </c>
      <c r="Y92">
        <v>0</v>
      </c>
      <c r="Z92" s="5">
        <v>9810</v>
      </c>
      <c r="AA92">
        <v>0</v>
      </c>
      <c r="AB92" t="s">
        <v>568</v>
      </c>
      <c r="AC92" s="5">
        <v>1000</v>
      </c>
      <c r="AD92" s="6">
        <f>DATEVALUE(Table2[[#This Row],[Last Payment Date]])</f>
        <v>45681</v>
      </c>
      <c r="AE92" t="str">
        <f ca="1">IF(Table2[[#This Row],[Date]]&lt;TODAY()-90,"Yes","No")</f>
        <v>Yes</v>
      </c>
    </row>
    <row r="93" spans="1:31" x14ac:dyDescent="0.3">
      <c r="A93" t="s">
        <v>915</v>
      </c>
      <c r="B93" t="s">
        <v>16</v>
      </c>
      <c r="C93" t="s">
        <v>551</v>
      </c>
      <c r="D93" t="s">
        <v>916</v>
      </c>
      <c r="E93" t="s">
        <v>917</v>
      </c>
      <c r="F93" t="s">
        <v>918</v>
      </c>
      <c r="G93" t="s">
        <v>919</v>
      </c>
      <c r="H93" t="s">
        <v>911</v>
      </c>
      <c r="I93" t="s">
        <v>920</v>
      </c>
      <c r="J93" t="s">
        <v>921</v>
      </c>
      <c r="K93">
        <v>776749447</v>
      </c>
      <c r="L93" t="s">
        <v>911</v>
      </c>
      <c r="M93" t="s">
        <v>17</v>
      </c>
      <c r="N93" s="5">
        <v>15000</v>
      </c>
      <c r="O93" s="5">
        <v>19500</v>
      </c>
      <c r="P93" t="s">
        <v>914</v>
      </c>
      <c r="Q93">
        <v>87.48</v>
      </c>
      <c r="R93" s="5">
        <v>15000</v>
      </c>
      <c r="S93" s="5">
        <v>4500</v>
      </c>
      <c r="T93" s="5">
        <v>19500</v>
      </c>
      <c r="U93" s="5">
        <v>9690</v>
      </c>
      <c r="V93" s="5">
        <v>9810</v>
      </c>
      <c r="W93">
        <v>0</v>
      </c>
      <c r="X93" s="5">
        <v>9810</v>
      </c>
      <c r="Y93">
        <v>0</v>
      </c>
      <c r="Z93" s="5">
        <v>9810</v>
      </c>
      <c r="AA93">
        <v>0</v>
      </c>
      <c r="AB93" t="s">
        <v>568</v>
      </c>
      <c r="AC93" s="5">
        <v>1000</v>
      </c>
      <c r="AD93" s="6">
        <f>DATEVALUE(Table2[[#This Row],[Last Payment Date]])</f>
        <v>45681</v>
      </c>
      <c r="AE93" t="str">
        <f ca="1">IF(Table2[[#This Row],[Date]]&lt;TODAY()-90,"Yes","No")</f>
        <v>Yes</v>
      </c>
    </row>
    <row r="94" spans="1:31" x14ac:dyDescent="0.3">
      <c r="A94" t="s">
        <v>922</v>
      </c>
      <c r="B94" t="s">
        <v>16</v>
      </c>
      <c r="C94" t="s">
        <v>551</v>
      </c>
      <c r="D94" t="s">
        <v>923</v>
      </c>
      <c r="E94" t="s">
        <v>924</v>
      </c>
      <c r="F94" t="s">
        <v>925</v>
      </c>
      <c r="G94" t="s">
        <v>926</v>
      </c>
      <c r="H94" t="s">
        <v>911</v>
      </c>
      <c r="I94" t="s">
        <v>927</v>
      </c>
      <c r="J94" t="s">
        <v>928</v>
      </c>
      <c r="K94">
        <v>760826982</v>
      </c>
      <c r="L94" t="s">
        <v>911</v>
      </c>
      <c r="M94" t="s">
        <v>17</v>
      </c>
      <c r="N94" s="5">
        <v>15000</v>
      </c>
      <c r="O94" s="5">
        <v>19500</v>
      </c>
      <c r="P94" t="s">
        <v>914</v>
      </c>
      <c r="Q94">
        <v>85.84</v>
      </c>
      <c r="R94" s="5">
        <v>15000</v>
      </c>
      <c r="S94" s="5">
        <v>4500</v>
      </c>
      <c r="T94" s="5">
        <v>19500</v>
      </c>
      <c r="U94" s="5">
        <v>11690</v>
      </c>
      <c r="V94" s="5">
        <v>7810</v>
      </c>
      <c r="W94">
        <v>0</v>
      </c>
      <c r="X94" s="5">
        <v>7810</v>
      </c>
      <c r="Y94">
        <v>0</v>
      </c>
      <c r="Z94" s="5">
        <v>7810</v>
      </c>
      <c r="AA94">
        <v>0</v>
      </c>
      <c r="AB94" t="s">
        <v>568</v>
      </c>
      <c r="AC94" s="5">
        <v>1000</v>
      </c>
      <c r="AD94" s="6">
        <f>DATEVALUE(Table2[[#This Row],[Last Payment Date]])</f>
        <v>45681</v>
      </c>
      <c r="AE94" t="str">
        <f ca="1">IF(Table2[[#This Row],[Date]]&lt;TODAY()-90,"Yes","No")</f>
        <v>Yes</v>
      </c>
    </row>
    <row r="95" spans="1:31" x14ac:dyDescent="0.3">
      <c r="A95" t="s">
        <v>929</v>
      </c>
      <c r="B95" t="s">
        <v>19</v>
      </c>
      <c r="C95" t="s">
        <v>363</v>
      </c>
      <c r="D95" t="s">
        <v>930</v>
      </c>
      <c r="E95" t="s">
        <v>931</v>
      </c>
      <c r="F95" t="s">
        <v>932</v>
      </c>
      <c r="G95" t="s">
        <v>933</v>
      </c>
      <c r="H95" t="s">
        <v>368</v>
      </c>
      <c r="I95" t="s">
        <v>934</v>
      </c>
      <c r="J95" t="s">
        <v>935</v>
      </c>
      <c r="K95">
        <v>761956976</v>
      </c>
      <c r="L95" t="s">
        <v>368</v>
      </c>
      <c r="M95" t="s">
        <v>22</v>
      </c>
      <c r="N95" s="5">
        <v>25000</v>
      </c>
      <c r="O95" s="5">
        <v>35000</v>
      </c>
      <c r="P95" t="s">
        <v>936</v>
      </c>
      <c r="Q95">
        <v>88.89</v>
      </c>
      <c r="R95" s="5">
        <v>25000</v>
      </c>
      <c r="S95" s="5">
        <v>10000</v>
      </c>
      <c r="T95" s="5">
        <v>35000</v>
      </c>
      <c r="U95" s="5">
        <v>11700</v>
      </c>
      <c r="V95" s="5">
        <v>23300</v>
      </c>
      <c r="W95">
        <v>0</v>
      </c>
      <c r="X95" s="5">
        <v>23300</v>
      </c>
      <c r="Y95">
        <v>0</v>
      </c>
      <c r="Z95" s="5">
        <v>23300</v>
      </c>
      <c r="AA95">
        <v>0</v>
      </c>
      <c r="AB95" t="s">
        <v>937</v>
      </c>
      <c r="AC95">
        <v>700</v>
      </c>
      <c r="AD95" s="6">
        <f>DATEVALUE(Table2[[#This Row],[Last Payment Date]])</f>
        <v>45675</v>
      </c>
      <c r="AE95" t="str">
        <f ca="1">IF(Table2[[#This Row],[Date]]&lt;TODAY()-90,"Yes","No")</f>
        <v>Yes</v>
      </c>
    </row>
    <row r="96" spans="1:31" x14ac:dyDescent="0.3">
      <c r="A96" t="s">
        <v>938</v>
      </c>
      <c r="B96" t="s">
        <v>19</v>
      </c>
      <c r="C96" t="s">
        <v>939</v>
      </c>
      <c r="D96" t="s">
        <v>940</v>
      </c>
      <c r="E96" t="s">
        <v>941</v>
      </c>
      <c r="F96" t="s">
        <v>942</v>
      </c>
      <c r="G96" t="s">
        <v>943</v>
      </c>
      <c r="H96" t="s">
        <v>944</v>
      </c>
      <c r="I96" t="s">
        <v>945</v>
      </c>
      <c r="J96" t="s">
        <v>946</v>
      </c>
      <c r="K96">
        <v>704342599</v>
      </c>
      <c r="L96" t="s">
        <v>944</v>
      </c>
      <c r="M96" t="s">
        <v>22</v>
      </c>
      <c r="N96" s="5">
        <v>25000</v>
      </c>
      <c r="O96" s="5">
        <v>35000</v>
      </c>
      <c r="P96" t="s">
        <v>947</v>
      </c>
      <c r="Q96">
        <v>82.63</v>
      </c>
      <c r="R96" s="5">
        <v>25000</v>
      </c>
      <c r="S96" s="5">
        <v>10000</v>
      </c>
      <c r="T96" s="5">
        <v>35000</v>
      </c>
      <c r="U96" s="5">
        <v>21150</v>
      </c>
      <c r="V96" s="5">
        <v>13850</v>
      </c>
      <c r="W96">
        <v>0</v>
      </c>
      <c r="X96" s="5">
        <v>13850</v>
      </c>
      <c r="Y96">
        <v>0</v>
      </c>
      <c r="Z96" s="5">
        <v>13850</v>
      </c>
      <c r="AA96">
        <v>0</v>
      </c>
      <c r="AB96" t="s">
        <v>948</v>
      </c>
      <c r="AC96" s="5">
        <v>1000</v>
      </c>
      <c r="AD96" s="6">
        <f>DATEVALUE(Table2[[#This Row],[Last Payment Date]])</f>
        <v>46220</v>
      </c>
      <c r="AE96" t="str">
        <f ca="1">IF(Table2[[#This Row],[Date]]&lt;TODAY()-90,"Yes","No")</f>
        <v>No</v>
      </c>
    </row>
    <row r="97" spans="1:31" x14ac:dyDescent="0.3">
      <c r="A97" t="s">
        <v>949</v>
      </c>
      <c r="B97" t="s">
        <v>19</v>
      </c>
      <c r="C97" t="s">
        <v>950</v>
      </c>
      <c r="D97" t="s">
        <v>951</v>
      </c>
      <c r="E97" t="s">
        <v>952</v>
      </c>
      <c r="F97" t="s">
        <v>953</v>
      </c>
      <c r="G97" t="s">
        <v>954</v>
      </c>
      <c r="H97" t="s">
        <v>955</v>
      </c>
      <c r="I97" t="s">
        <v>956</v>
      </c>
      <c r="J97" t="s">
        <v>957</v>
      </c>
      <c r="K97">
        <v>716841844</v>
      </c>
      <c r="L97" t="s">
        <v>955</v>
      </c>
      <c r="M97" t="s">
        <v>22</v>
      </c>
      <c r="N97" s="5">
        <v>25000</v>
      </c>
      <c r="O97" s="5">
        <v>35000</v>
      </c>
      <c r="P97" t="s">
        <v>958</v>
      </c>
      <c r="Q97">
        <v>87.27</v>
      </c>
      <c r="R97" s="5">
        <v>25000</v>
      </c>
      <c r="S97" s="5">
        <v>10000</v>
      </c>
      <c r="T97" s="5">
        <v>35000</v>
      </c>
      <c r="U97" s="5">
        <v>11280</v>
      </c>
      <c r="V97" s="5">
        <v>23720</v>
      </c>
      <c r="W97">
        <v>0</v>
      </c>
      <c r="X97" s="5">
        <v>23720</v>
      </c>
      <c r="Y97">
        <v>0</v>
      </c>
      <c r="Z97" s="5">
        <v>23720</v>
      </c>
      <c r="AA97">
        <v>0</v>
      </c>
      <c r="AB97" t="s">
        <v>283</v>
      </c>
      <c r="AC97" s="5">
        <v>1000</v>
      </c>
      <c r="AD97" s="6">
        <f>DATEVALUE(Table2[[#This Row],[Last Payment Date]])</f>
        <v>46248</v>
      </c>
      <c r="AE97" t="str">
        <f ca="1">IF(Table2[[#This Row],[Date]]&lt;TODAY()-90,"Yes","No")</f>
        <v>No</v>
      </c>
    </row>
    <row r="98" spans="1:31" x14ac:dyDescent="0.3">
      <c r="A98" t="s">
        <v>959</v>
      </c>
      <c r="B98" t="s">
        <v>19</v>
      </c>
      <c r="C98" t="s">
        <v>617</v>
      </c>
      <c r="D98" t="s">
        <v>960</v>
      </c>
      <c r="E98" t="s">
        <v>961</v>
      </c>
      <c r="F98" t="s">
        <v>962</v>
      </c>
      <c r="G98" t="s">
        <v>963</v>
      </c>
      <c r="H98" t="s">
        <v>964</v>
      </c>
      <c r="I98" t="s">
        <v>965</v>
      </c>
      <c r="J98" t="s">
        <v>966</v>
      </c>
      <c r="K98">
        <v>763853173</v>
      </c>
      <c r="L98" t="s">
        <v>622</v>
      </c>
      <c r="M98" t="s">
        <v>22</v>
      </c>
      <c r="N98" s="5">
        <v>25000</v>
      </c>
      <c r="O98" s="5">
        <v>35000</v>
      </c>
      <c r="P98" t="s">
        <v>215</v>
      </c>
      <c r="Q98">
        <v>83.43</v>
      </c>
      <c r="R98" s="5">
        <v>25000</v>
      </c>
      <c r="S98" s="5">
        <v>10000</v>
      </c>
      <c r="T98" s="5">
        <v>35000</v>
      </c>
      <c r="U98" s="5">
        <v>17500</v>
      </c>
      <c r="V98" s="5">
        <v>17500</v>
      </c>
      <c r="W98">
        <v>0</v>
      </c>
      <c r="X98" s="5">
        <v>17500</v>
      </c>
      <c r="Y98">
        <v>0</v>
      </c>
      <c r="Z98" s="5">
        <v>17500</v>
      </c>
      <c r="AA98">
        <v>0</v>
      </c>
      <c r="AB98" t="s">
        <v>967</v>
      </c>
      <c r="AC98" s="5">
        <v>1000</v>
      </c>
      <c r="AD98" s="6">
        <f>DATEVALUE(Table2[[#This Row],[Last Payment Date]])</f>
        <v>46081</v>
      </c>
      <c r="AE98" t="str">
        <f ca="1">IF(Table2[[#This Row],[Date]]&lt;TODAY()-90,"Yes","No")</f>
        <v>Yes</v>
      </c>
    </row>
    <row r="99" spans="1:31" x14ac:dyDescent="0.3">
      <c r="A99" t="s">
        <v>968</v>
      </c>
      <c r="B99" t="s">
        <v>19</v>
      </c>
      <c r="C99" t="s">
        <v>186</v>
      </c>
      <c r="D99" t="s">
        <v>969</v>
      </c>
      <c r="E99" t="s">
        <v>970</v>
      </c>
      <c r="F99" t="s">
        <v>971</v>
      </c>
      <c r="G99" t="s">
        <v>972</v>
      </c>
      <c r="H99" t="s">
        <v>973</v>
      </c>
      <c r="I99" t="s">
        <v>974</v>
      </c>
      <c r="J99" t="s">
        <v>975</v>
      </c>
      <c r="K99">
        <v>741818124</v>
      </c>
      <c r="L99" t="s">
        <v>976</v>
      </c>
      <c r="M99" t="s">
        <v>22</v>
      </c>
      <c r="N99" s="5">
        <v>25000</v>
      </c>
      <c r="O99" s="5">
        <v>35000</v>
      </c>
      <c r="P99" t="s">
        <v>215</v>
      </c>
      <c r="Q99">
        <v>81.53</v>
      </c>
      <c r="R99" s="5">
        <v>25000</v>
      </c>
      <c r="S99" s="5">
        <v>10000</v>
      </c>
      <c r="T99" s="5">
        <v>35000</v>
      </c>
      <c r="U99" s="5">
        <v>20825</v>
      </c>
      <c r="V99" s="5">
        <v>14175</v>
      </c>
      <c r="W99">
        <v>0</v>
      </c>
      <c r="X99" s="5">
        <v>14175</v>
      </c>
      <c r="Y99">
        <v>0</v>
      </c>
      <c r="Z99" s="5">
        <v>14175</v>
      </c>
      <c r="AA99">
        <v>0</v>
      </c>
      <c r="AB99" t="s">
        <v>977</v>
      </c>
      <c r="AC99" s="5">
        <v>2000</v>
      </c>
      <c r="AD99" s="6">
        <f>DATEVALUE(Table2[[#This Row],[Last Payment Date]])</f>
        <v>46245</v>
      </c>
      <c r="AE99" t="str">
        <f ca="1">IF(Table2[[#This Row],[Date]]&lt;TODAY()-90,"Yes","No")</f>
        <v>No</v>
      </c>
    </row>
    <row r="100" spans="1:31" x14ac:dyDescent="0.3">
      <c r="A100" t="s">
        <v>978</v>
      </c>
      <c r="B100" t="s">
        <v>19</v>
      </c>
      <c r="C100" t="s">
        <v>768</v>
      </c>
      <c r="D100" t="s">
        <v>979</v>
      </c>
      <c r="E100" t="s">
        <v>980</v>
      </c>
      <c r="F100" t="s">
        <v>981</v>
      </c>
      <c r="G100" t="s">
        <v>982</v>
      </c>
      <c r="H100" t="s">
        <v>983</v>
      </c>
      <c r="I100" t="s">
        <v>984</v>
      </c>
      <c r="J100" t="s">
        <v>985</v>
      </c>
      <c r="K100">
        <v>764306525</v>
      </c>
      <c r="L100" t="s">
        <v>986</v>
      </c>
      <c r="M100" t="s">
        <v>22</v>
      </c>
      <c r="N100" s="5">
        <v>25000</v>
      </c>
      <c r="O100" s="5">
        <v>35000</v>
      </c>
      <c r="P100" t="s">
        <v>215</v>
      </c>
      <c r="Q100">
        <v>83.29</v>
      </c>
      <c r="R100" s="5">
        <v>25000</v>
      </c>
      <c r="S100" s="5">
        <v>10000</v>
      </c>
      <c r="T100" s="5">
        <v>35000</v>
      </c>
      <c r="U100" s="5">
        <v>18000</v>
      </c>
      <c r="V100" s="5">
        <v>17000</v>
      </c>
      <c r="W100">
        <v>0</v>
      </c>
      <c r="X100" s="5">
        <v>17000</v>
      </c>
      <c r="Y100">
        <v>0</v>
      </c>
      <c r="Z100" s="5">
        <v>17000</v>
      </c>
      <c r="AA100">
        <v>0</v>
      </c>
      <c r="AB100" t="s">
        <v>987</v>
      </c>
      <c r="AC100">
        <v>500</v>
      </c>
      <c r="AD100" s="6">
        <f>DATEVALUE(Table2[[#This Row],[Last Payment Date]])</f>
        <v>45863</v>
      </c>
      <c r="AE100" t="str">
        <f ca="1">IF(Table2[[#This Row],[Date]]&lt;TODAY()-90,"Yes","No")</f>
        <v>Yes</v>
      </c>
    </row>
    <row r="101" spans="1:31" x14ac:dyDescent="0.3">
      <c r="A101" t="s">
        <v>988</v>
      </c>
      <c r="B101" t="s">
        <v>19</v>
      </c>
      <c r="C101" t="s">
        <v>430</v>
      </c>
      <c r="D101" t="s">
        <v>989</v>
      </c>
      <c r="E101" t="s">
        <v>990</v>
      </c>
      <c r="F101" t="s">
        <v>991</v>
      </c>
      <c r="G101" t="s">
        <v>992</v>
      </c>
      <c r="H101" t="s">
        <v>271</v>
      </c>
      <c r="I101" t="s">
        <v>993</v>
      </c>
      <c r="J101" t="s">
        <v>994</v>
      </c>
      <c r="K101">
        <v>752915404</v>
      </c>
      <c r="L101" t="s">
        <v>271</v>
      </c>
      <c r="M101" t="s">
        <v>22</v>
      </c>
      <c r="N101" s="5">
        <v>25000</v>
      </c>
      <c r="O101" s="5">
        <v>35000</v>
      </c>
      <c r="P101" t="s">
        <v>349</v>
      </c>
      <c r="Q101">
        <v>90.57</v>
      </c>
      <c r="R101" s="5">
        <v>25000</v>
      </c>
      <c r="S101" s="5">
        <v>10000</v>
      </c>
      <c r="T101" s="5">
        <v>35000</v>
      </c>
      <c r="U101" s="5">
        <v>3250</v>
      </c>
      <c r="V101" s="5">
        <v>31750</v>
      </c>
      <c r="W101">
        <v>0</v>
      </c>
      <c r="X101" s="5">
        <v>31750</v>
      </c>
      <c r="Y101">
        <v>0</v>
      </c>
      <c r="Z101" s="5">
        <v>31750</v>
      </c>
      <c r="AA101">
        <v>0</v>
      </c>
      <c r="AB101" t="s">
        <v>883</v>
      </c>
      <c r="AC101">
        <v>500</v>
      </c>
      <c r="AD101" s="6">
        <f>DATEVALUE(Table2[[#This Row],[Last Payment Date]])</f>
        <v>45644</v>
      </c>
      <c r="AE101" t="str">
        <f ca="1">IF(Table2[[#This Row],[Date]]&lt;TODAY()-90,"Yes","No")</f>
        <v>Yes</v>
      </c>
    </row>
    <row r="102" spans="1:31" x14ac:dyDescent="0.3">
      <c r="A102" t="s">
        <v>995</v>
      </c>
      <c r="B102" t="s">
        <v>19</v>
      </c>
      <c r="C102" t="s">
        <v>86</v>
      </c>
      <c r="D102" t="s">
        <v>996</v>
      </c>
      <c r="E102" t="s">
        <v>997</v>
      </c>
      <c r="F102" t="s">
        <v>998</v>
      </c>
      <c r="G102" t="s">
        <v>999</v>
      </c>
      <c r="H102" t="s">
        <v>1000</v>
      </c>
      <c r="I102" t="s">
        <v>1001</v>
      </c>
      <c r="J102" t="s">
        <v>1002</v>
      </c>
      <c r="K102">
        <v>774364555</v>
      </c>
      <c r="L102" t="s">
        <v>101</v>
      </c>
      <c r="M102" t="s">
        <v>20</v>
      </c>
      <c r="N102" s="5">
        <v>15000</v>
      </c>
      <c r="O102" s="5">
        <v>19500</v>
      </c>
      <c r="P102" t="s">
        <v>349</v>
      </c>
      <c r="Q102">
        <v>87.58</v>
      </c>
      <c r="R102" s="5">
        <v>15000</v>
      </c>
      <c r="S102" s="5">
        <v>4500</v>
      </c>
      <c r="T102" s="5">
        <v>19500</v>
      </c>
      <c r="U102" s="5">
        <v>6250</v>
      </c>
      <c r="V102" s="5">
        <v>13250</v>
      </c>
      <c r="W102">
        <v>0</v>
      </c>
      <c r="X102" s="5">
        <v>13250</v>
      </c>
      <c r="Y102">
        <v>0</v>
      </c>
      <c r="Z102" s="5">
        <v>13250</v>
      </c>
      <c r="AA102">
        <v>0</v>
      </c>
      <c r="AB102" t="s">
        <v>196</v>
      </c>
      <c r="AC102" s="5">
        <v>1250</v>
      </c>
      <c r="AD102" s="6">
        <f>DATEVALUE(Table2[[#This Row],[Last Payment Date]])</f>
        <v>45638</v>
      </c>
      <c r="AE102" t="str">
        <f ca="1">IF(Table2[[#This Row],[Date]]&lt;TODAY()-90,"Yes","No")</f>
        <v>Yes</v>
      </c>
    </row>
    <row r="103" spans="1:31" x14ac:dyDescent="0.3">
      <c r="A103" t="s">
        <v>1003</v>
      </c>
      <c r="B103" t="s">
        <v>19</v>
      </c>
      <c r="C103" t="s">
        <v>1004</v>
      </c>
      <c r="D103" t="s">
        <v>1005</v>
      </c>
      <c r="E103" t="s">
        <v>1006</v>
      </c>
      <c r="F103" t="s">
        <v>1007</v>
      </c>
      <c r="G103" t="s">
        <v>1008</v>
      </c>
      <c r="H103" t="s">
        <v>1009</v>
      </c>
      <c r="I103" t="s">
        <v>1010</v>
      </c>
      <c r="J103" t="s">
        <v>1011</v>
      </c>
      <c r="K103">
        <v>752068016</v>
      </c>
      <c r="L103" t="s">
        <v>1009</v>
      </c>
      <c r="M103" t="s">
        <v>21</v>
      </c>
      <c r="N103" s="5">
        <v>25000</v>
      </c>
      <c r="O103" s="5">
        <v>35000</v>
      </c>
      <c r="P103" t="s">
        <v>206</v>
      </c>
      <c r="Q103">
        <v>83.57</v>
      </c>
      <c r="R103" s="5">
        <v>25000</v>
      </c>
      <c r="S103" s="5">
        <v>10000</v>
      </c>
      <c r="T103" s="5">
        <v>35000</v>
      </c>
      <c r="U103" s="5">
        <v>15500</v>
      </c>
      <c r="V103" s="5">
        <v>19500</v>
      </c>
      <c r="W103">
        <v>0</v>
      </c>
      <c r="X103" s="5">
        <v>19500</v>
      </c>
      <c r="Y103">
        <v>0</v>
      </c>
      <c r="Z103" s="5">
        <v>19500</v>
      </c>
      <c r="AA103">
        <v>0</v>
      </c>
      <c r="AB103" t="s">
        <v>1012</v>
      </c>
      <c r="AC103">
        <v>500</v>
      </c>
      <c r="AD103" s="6">
        <f>DATEVALUE(Table2[[#This Row],[Last Payment Date]])</f>
        <v>45722</v>
      </c>
      <c r="AE103" t="str">
        <f ca="1">IF(Table2[[#This Row],[Date]]&lt;TODAY()-90,"Yes","No")</f>
        <v>Yes</v>
      </c>
    </row>
    <row r="104" spans="1:31" x14ac:dyDescent="0.3">
      <c r="A104" t="s">
        <v>1013</v>
      </c>
      <c r="B104" t="s">
        <v>19</v>
      </c>
      <c r="C104" t="s">
        <v>430</v>
      </c>
      <c r="D104" t="s">
        <v>1014</v>
      </c>
      <c r="E104" t="s">
        <v>1015</v>
      </c>
      <c r="F104" t="s">
        <v>1016</v>
      </c>
      <c r="G104" t="s">
        <v>1017</v>
      </c>
      <c r="H104" t="s">
        <v>271</v>
      </c>
      <c r="I104" t="s">
        <v>1018</v>
      </c>
      <c r="J104" t="s">
        <v>1019</v>
      </c>
      <c r="K104">
        <v>759557052</v>
      </c>
      <c r="L104" t="s">
        <v>79</v>
      </c>
      <c r="M104" t="s">
        <v>22</v>
      </c>
      <c r="N104" s="5">
        <v>25000</v>
      </c>
      <c r="O104" s="5">
        <v>35000</v>
      </c>
      <c r="P104" t="s">
        <v>1020</v>
      </c>
      <c r="Q104">
        <v>80.69</v>
      </c>
      <c r="R104" s="5">
        <v>25000</v>
      </c>
      <c r="S104" s="5">
        <v>10000</v>
      </c>
      <c r="T104" s="5">
        <v>35000</v>
      </c>
      <c r="U104" s="5">
        <v>20550</v>
      </c>
      <c r="V104" s="5">
        <v>14450</v>
      </c>
      <c r="W104">
        <v>0</v>
      </c>
      <c r="X104" s="5">
        <v>14450</v>
      </c>
      <c r="Y104">
        <v>0</v>
      </c>
      <c r="Z104" s="5">
        <v>14450</v>
      </c>
      <c r="AA104">
        <v>0</v>
      </c>
      <c r="AB104" t="s">
        <v>1021</v>
      </c>
      <c r="AC104" s="5">
        <v>1000</v>
      </c>
      <c r="AD104" s="6">
        <f>DATEVALUE(Table2[[#This Row],[Last Payment Date]])</f>
        <v>46177</v>
      </c>
      <c r="AE104" t="str">
        <f ca="1">IF(Table2[[#This Row],[Date]]&lt;TODAY()-90,"Yes","No")</f>
        <v>No</v>
      </c>
    </row>
    <row r="105" spans="1:31" x14ac:dyDescent="0.3">
      <c r="A105" t="s">
        <v>1022</v>
      </c>
      <c r="B105" t="s">
        <v>19</v>
      </c>
      <c r="C105" t="s">
        <v>430</v>
      </c>
      <c r="D105" t="s">
        <v>1023</v>
      </c>
      <c r="E105" t="s">
        <v>1024</v>
      </c>
      <c r="F105" t="s">
        <v>1025</v>
      </c>
      <c r="G105" t="s">
        <v>1026</v>
      </c>
      <c r="H105" t="s">
        <v>1027</v>
      </c>
      <c r="I105" t="s">
        <v>1028</v>
      </c>
      <c r="J105" t="s">
        <v>1029</v>
      </c>
      <c r="K105">
        <v>765402464</v>
      </c>
      <c r="L105" t="s">
        <v>1027</v>
      </c>
      <c r="M105" t="s">
        <v>22</v>
      </c>
      <c r="N105" s="5">
        <v>20000</v>
      </c>
      <c r="O105" s="5">
        <v>26000</v>
      </c>
      <c r="P105" t="s">
        <v>1020</v>
      </c>
      <c r="Q105">
        <v>84.55</v>
      </c>
      <c r="R105" s="5">
        <v>20000</v>
      </c>
      <c r="S105" s="5">
        <v>6000</v>
      </c>
      <c r="T105" s="5">
        <v>26000</v>
      </c>
      <c r="U105" s="5">
        <v>12800</v>
      </c>
      <c r="V105" s="5">
        <v>13200</v>
      </c>
      <c r="W105">
        <v>0</v>
      </c>
      <c r="X105" s="5">
        <v>13200</v>
      </c>
      <c r="Y105">
        <v>0</v>
      </c>
      <c r="Z105" s="5">
        <v>13200</v>
      </c>
      <c r="AA105">
        <v>0</v>
      </c>
      <c r="AB105" t="s">
        <v>1030</v>
      </c>
      <c r="AC105">
        <v>500</v>
      </c>
      <c r="AD105" s="6">
        <f>DATEVALUE(Table2[[#This Row],[Last Payment Date]])</f>
        <v>46200</v>
      </c>
      <c r="AE105" t="str">
        <f ca="1">IF(Table2[[#This Row],[Date]]&lt;TODAY()-90,"Yes","No")</f>
        <v>No</v>
      </c>
    </row>
    <row r="106" spans="1:31" x14ac:dyDescent="0.3">
      <c r="A106" t="s">
        <v>1031</v>
      </c>
      <c r="B106" t="s">
        <v>19</v>
      </c>
      <c r="C106" t="s">
        <v>577</v>
      </c>
      <c r="D106" t="s">
        <v>1032</v>
      </c>
      <c r="E106" t="s">
        <v>1033</v>
      </c>
      <c r="F106" t="s">
        <v>1034</v>
      </c>
      <c r="G106" t="s">
        <v>1035</v>
      </c>
      <c r="H106" t="s">
        <v>821</v>
      </c>
      <c r="I106" t="s">
        <v>1036</v>
      </c>
      <c r="J106" t="s">
        <v>1037</v>
      </c>
      <c r="K106">
        <v>777371023</v>
      </c>
      <c r="L106" t="s">
        <v>821</v>
      </c>
      <c r="M106" t="s">
        <v>22</v>
      </c>
      <c r="N106" s="5">
        <v>25000</v>
      </c>
      <c r="O106" s="5">
        <v>35000</v>
      </c>
      <c r="P106" t="s">
        <v>419</v>
      </c>
      <c r="Q106">
        <v>82.46</v>
      </c>
      <c r="R106" s="5">
        <v>25000</v>
      </c>
      <c r="S106" s="5">
        <v>10000</v>
      </c>
      <c r="T106" s="5">
        <v>35000</v>
      </c>
      <c r="U106" s="5">
        <v>16200</v>
      </c>
      <c r="V106" s="5">
        <v>18800</v>
      </c>
      <c r="W106">
        <v>0</v>
      </c>
      <c r="X106" s="5">
        <v>18800</v>
      </c>
      <c r="Y106">
        <v>0</v>
      </c>
      <c r="Z106" s="5">
        <v>18800</v>
      </c>
      <c r="AA106">
        <v>0</v>
      </c>
      <c r="AB106" t="s">
        <v>1038</v>
      </c>
      <c r="AC106">
        <v>500</v>
      </c>
      <c r="AD106" s="6">
        <f>DATEVALUE(Table2[[#This Row],[Last Payment Date]])</f>
        <v>45747</v>
      </c>
      <c r="AE106" t="str">
        <f ca="1">IF(Table2[[#This Row],[Date]]&lt;TODAY()-90,"Yes","No")</f>
        <v>Yes</v>
      </c>
    </row>
    <row r="107" spans="1:31" x14ac:dyDescent="0.3">
      <c r="A107" t="s">
        <v>1039</v>
      </c>
      <c r="B107" t="s">
        <v>19</v>
      </c>
      <c r="C107" t="s">
        <v>768</v>
      </c>
      <c r="D107" t="s">
        <v>1040</v>
      </c>
      <c r="E107" t="s">
        <v>1041</v>
      </c>
      <c r="F107" t="s">
        <v>1042</v>
      </c>
      <c r="G107" t="s">
        <v>982</v>
      </c>
      <c r="H107" t="s">
        <v>1043</v>
      </c>
      <c r="I107" t="s">
        <v>980</v>
      </c>
      <c r="J107" t="s">
        <v>981</v>
      </c>
      <c r="K107">
        <v>764306525</v>
      </c>
      <c r="L107" t="s">
        <v>983</v>
      </c>
      <c r="M107" t="s">
        <v>22</v>
      </c>
      <c r="N107" s="5">
        <v>15000</v>
      </c>
      <c r="O107" s="5">
        <v>19500</v>
      </c>
      <c r="P107" t="s">
        <v>184</v>
      </c>
      <c r="Q107">
        <v>76.31</v>
      </c>
      <c r="R107" s="5">
        <v>15000</v>
      </c>
      <c r="S107" s="5">
        <v>4500</v>
      </c>
      <c r="T107" s="5">
        <v>19500</v>
      </c>
      <c r="U107" s="5">
        <v>18600</v>
      </c>
      <c r="V107">
        <v>900</v>
      </c>
      <c r="W107">
        <v>0</v>
      </c>
      <c r="X107">
        <v>900</v>
      </c>
      <c r="Y107">
        <v>0</v>
      </c>
      <c r="Z107">
        <v>900</v>
      </c>
      <c r="AA107">
        <v>0</v>
      </c>
      <c r="AB107" t="s">
        <v>866</v>
      </c>
      <c r="AC107">
        <v>600</v>
      </c>
      <c r="AD107" s="6">
        <f>DATEVALUE(Table2[[#This Row],[Last Payment Date]])</f>
        <v>46244</v>
      </c>
      <c r="AE107" t="str">
        <f ca="1">IF(Table2[[#This Row],[Date]]&lt;TODAY()-90,"Yes","No")</f>
        <v>No</v>
      </c>
    </row>
    <row r="108" spans="1:31" x14ac:dyDescent="0.3">
      <c r="A108" t="s">
        <v>1044</v>
      </c>
      <c r="B108" t="s">
        <v>19</v>
      </c>
      <c r="C108" t="s">
        <v>779</v>
      </c>
      <c r="D108" t="s">
        <v>1045</v>
      </c>
      <c r="E108" t="s">
        <v>1046</v>
      </c>
      <c r="F108" t="s">
        <v>1047</v>
      </c>
      <c r="G108" t="s">
        <v>1048</v>
      </c>
      <c r="H108" t="s">
        <v>784</v>
      </c>
      <c r="I108" t="s">
        <v>1049</v>
      </c>
      <c r="J108" t="s">
        <v>1050</v>
      </c>
      <c r="K108">
        <v>767436799</v>
      </c>
      <c r="L108" t="s">
        <v>784</v>
      </c>
      <c r="M108" t="s">
        <v>21</v>
      </c>
      <c r="N108" s="5">
        <v>25000</v>
      </c>
      <c r="O108" s="5">
        <v>35000</v>
      </c>
      <c r="P108" t="s">
        <v>1051</v>
      </c>
      <c r="Q108">
        <v>75.459999999999994</v>
      </c>
      <c r="R108" s="5">
        <v>25000</v>
      </c>
      <c r="S108" s="5">
        <v>10000</v>
      </c>
      <c r="T108" s="5">
        <v>35000</v>
      </c>
      <c r="U108" s="5">
        <v>27950</v>
      </c>
      <c r="V108" s="5">
        <v>7050</v>
      </c>
      <c r="W108">
        <v>0</v>
      </c>
      <c r="X108" s="5">
        <v>7050</v>
      </c>
      <c r="Y108">
        <v>0</v>
      </c>
      <c r="Z108" s="5">
        <v>7050</v>
      </c>
      <c r="AA108">
        <v>0</v>
      </c>
      <c r="AB108" t="s">
        <v>1052</v>
      </c>
      <c r="AC108">
        <v>500</v>
      </c>
      <c r="AD108" s="6">
        <f>DATEVALUE(Table2[[#This Row],[Last Payment Date]])</f>
        <v>45931</v>
      </c>
      <c r="AE108" t="str">
        <f ca="1">IF(Table2[[#This Row],[Date]]&lt;TODAY()-90,"Yes","No")</f>
        <v>Yes</v>
      </c>
    </row>
    <row r="109" spans="1:31" x14ac:dyDescent="0.3">
      <c r="A109" t="s">
        <v>1053</v>
      </c>
      <c r="B109" t="s">
        <v>19</v>
      </c>
      <c r="C109" t="s">
        <v>779</v>
      </c>
      <c r="D109" t="s">
        <v>1054</v>
      </c>
      <c r="E109" t="s">
        <v>1055</v>
      </c>
      <c r="F109" t="s">
        <v>1056</v>
      </c>
      <c r="G109" t="s">
        <v>1048</v>
      </c>
      <c r="H109" t="s">
        <v>784</v>
      </c>
      <c r="I109" t="s">
        <v>1057</v>
      </c>
      <c r="J109" t="s">
        <v>1058</v>
      </c>
      <c r="K109">
        <v>764548702</v>
      </c>
      <c r="L109" t="s">
        <v>784</v>
      </c>
      <c r="M109" t="s">
        <v>21</v>
      </c>
      <c r="N109" s="5">
        <v>25000</v>
      </c>
      <c r="O109" s="5">
        <v>35000</v>
      </c>
      <c r="P109" t="s">
        <v>1051</v>
      </c>
      <c r="Q109">
        <v>82.57</v>
      </c>
      <c r="R109" s="5">
        <v>25000</v>
      </c>
      <c r="S109" s="5">
        <v>10000</v>
      </c>
      <c r="T109" s="5">
        <v>35000</v>
      </c>
      <c r="U109" s="5">
        <v>15500</v>
      </c>
      <c r="V109" s="5">
        <v>19500</v>
      </c>
      <c r="W109">
        <v>0</v>
      </c>
      <c r="X109" s="5">
        <v>19500</v>
      </c>
      <c r="Y109">
        <v>0</v>
      </c>
      <c r="Z109" s="5">
        <v>19500</v>
      </c>
      <c r="AA109">
        <v>0</v>
      </c>
      <c r="AB109" t="s">
        <v>1059</v>
      </c>
      <c r="AC109">
        <v>250</v>
      </c>
      <c r="AD109" s="6">
        <f>DATEVALUE(Table2[[#This Row],[Last Payment Date]])</f>
        <v>45910</v>
      </c>
      <c r="AE109" t="str">
        <f ca="1">IF(Table2[[#This Row],[Date]]&lt;TODAY()-90,"Yes","No")</f>
        <v>Yes</v>
      </c>
    </row>
    <row r="110" spans="1:31" x14ac:dyDescent="0.3">
      <c r="A110" t="s">
        <v>1060</v>
      </c>
      <c r="B110" t="s">
        <v>19</v>
      </c>
      <c r="C110" t="s">
        <v>1061</v>
      </c>
      <c r="D110" t="s">
        <v>1062</v>
      </c>
      <c r="E110" t="s">
        <v>1063</v>
      </c>
      <c r="F110" t="s">
        <v>1064</v>
      </c>
      <c r="G110" t="s">
        <v>1065</v>
      </c>
      <c r="H110" t="s">
        <v>1066</v>
      </c>
      <c r="I110" t="s">
        <v>1067</v>
      </c>
      <c r="J110" t="s">
        <v>1068</v>
      </c>
      <c r="K110">
        <v>741428856</v>
      </c>
      <c r="L110" t="s">
        <v>1066</v>
      </c>
      <c r="M110" t="s">
        <v>22</v>
      </c>
      <c r="N110" s="5">
        <v>25000</v>
      </c>
      <c r="O110" s="5">
        <v>33000</v>
      </c>
      <c r="P110" t="s">
        <v>669</v>
      </c>
      <c r="Q110">
        <v>81.44</v>
      </c>
      <c r="R110" s="5">
        <v>25000</v>
      </c>
      <c r="S110" s="5">
        <v>8000</v>
      </c>
      <c r="T110" s="5">
        <v>33000</v>
      </c>
      <c r="U110" s="5">
        <v>15000</v>
      </c>
      <c r="V110" s="5">
        <v>18000</v>
      </c>
      <c r="W110">
        <v>0</v>
      </c>
      <c r="X110" s="5">
        <v>18000</v>
      </c>
      <c r="Y110">
        <v>0</v>
      </c>
      <c r="Z110" s="5">
        <v>18000</v>
      </c>
      <c r="AA110">
        <v>0</v>
      </c>
      <c r="AB110" t="s">
        <v>1069</v>
      </c>
      <c r="AC110">
        <v>0</v>
      </c>
      <c r="AD110" s="6">
        <f>DATEVALUE(Table2[[#This Row],[Last Payment Date]])</f>
        <v>46171</v>
      </c>
      <c r="AE110" t="str">
        <f ca="1">IF(Table2[[#This Row],[Date]]&lt;TODAY()-90,"Yes","No")</f>
        <v>No</v>
      </c>
    </row>
    <row r="111" spans="1:31" x14ac:dyDescent="0.3">
      <c r="A111" t="s">
        <v>1070</v>
      </c>
      <c r="B111" t="s">
        <v>19</v>
      </c>
      <c r="C111" t="s">
        <v>768</v>
      </c>
      <c r="D111" t="s">
        <v>1071</v>
      </c>
      <c r="E111" t="s">
        <v>1072</v>
      </c>
      <c r="F111" t="s">
        <v>1073</v>
      </c>
      <c r="G111" t="s">
        <v>1074</v>
      </c>
      <c r="H111" t="s">
        <v>1075</v>
      </c>
      <c r="I111" t="s">
        <v>1076</v>
      </c>
      <c r="J111" t="s">
        <v>1077</v>
      </c>
      <c r="K111">
        <v>778399741</v>
      </c>
      <c r="L111" t="s">
        <v>1078</v>
      </c>
      <c r="M111" t="s">
        <v>22</v>
      </c>
      <c r="N111" s="5">
        <v>25000</v>
      </c>
      <c r="O111" s="5">
        <v>35000</v>
      </c>
      <c r="P111" t="s">
        <v>1079</v>
      </c>
      <c r="Q111">
        <v>75.489999999999995</v>
      </c>
      <c r="R111" s="5">
        <v>25000</v>
      </c>
      <c r="S111" s="5">
        <v>10000</v>
      </c>
      <c r="T111" s="5">
        <v>35000</v>
      </c>
      <c r="U111" s="5">
        <v>19400</v>
      </c>
      <c r="V111" s="5">
        <v>15600</v>
      </c>
      <c r="W111">
        <v>0</v>
      </c>
      <c r="X111" s="5">
        <v>15600</v>
      </c>
      <c r="Y111">
        <v>0</v>
      </c>
      <c r="Z111" s="5">
        <v>15600</v>
      </c>
      <c r="AA111">
        <v>0</v>
      </c>
      <c r="AB111" t="s">
        <v>1080</v>
      </c>
      <c r="AC111" s="5">
        <v>1500</v>
      </c>
      <c r="AD111" s="6">
        <f>DATEVALUE(Table2[[#This Row],[Last Payment Date]])</f>
        <v>45885</v>
      </c>
      <c r="AE111" t="str">
        <f ca="1">IF(Table2[[#This Row],[Date]]&lt;TODAY()-90,"Yes","No")</f>
        <v>Yes</v>
      </c>
    </row>
    <row r="112" spans="1:31" x14ac:dyDescent="0.3">
      <c r="A112" t="s">
        <v>1081</v>
      </c>
      <c r="B112" t="s">
        <v>8</v>
      </c>
      <c r="C112" t="s">
        <v>1082</v>
      </c>
      <c r="D112" t="s">
        <v>1083</v>
      </c>
      <c r="E112" t="s">
        <v>1084</v>
      </c>
      <c r="F112" t="s">
        <v>1085</v>
      </c>
      <c r="G112" t="s">
        <v>1086</v>
      </c>
      <c r="H112" t="s">
        <v>1087</v>
      </c>
      <c r="I112" t="s">
        <v>1088</v>
      </c>
      <c r="J112" t="s">
        <v>1089</v>
      </c>
      <c r="K112">
        <v>761133236</v>
      </c>
      <c r="L112" t="s">
        <v>1087</v>
      </c>
      <c r="M112" t="s">
        <v>10</v>
      </c>
      <c r="N112" s="5">
        <v>20000</v>
      </c>
      <c r="O112" s="5">
        <v>26000</v>
      </c>
      <c r="P112" t="s">
        <v>1079</v>
      </c>
      <c r="Q112">
        <v>76.42</v>
      </c>
      <c r="R112" s="5">
        <v>20000</v>
      </c>
      <c r="S112" s="5">
        <v>6000</v>
      </c>
      <c r="T112" s="5">
        <v>26000</v>
      </c>
      <c r="U112" s="5">
        <v>18125</v>
      </c>
      <c r="V112" s="5">
        <v>7875</v>
      </c>
      <c r="W112">
        <v>0</v>
      </c>
      <c r="X112" s="5">
        <v>7875</v>
      </c>
      <c r="Y112">
        <v>0</v>
      </c>
      <c r="Z112" s="5">
        <v>7875</v>
      </c>
      <c r="AA112">
        <v>0</v>
      </c>
      <c r="AB112" t="s">
        <v>1090</v>
      </c>
      <c r="AC112" s="5">
        <v>3300</v>
      </c>
      <c r="AD112" s="6">
        <f>DATEVALUE(Table2[[#This Row],[Last Payment Date]])</f>
        <v>45716</v>
      </c>
      <c r="AE112" t="str">
        <f ca="1">IF(Table2[[#This Row],[Date]]&lt;TODAY()-90,"Yes","No")</f>
        <v>Yes</v>
      </c>
    </row>
    <row r="113" spans="1:31" x14ac:dyDescent="0.3">
      <c r="A113" t="s">
        <v>1091</v>
      </c>
      <c r="B113" t="s">
        <v>23</v>
      </c>
      <c r="C113" t="s">
        <v>1092</v>
      </c>
      <c r="D113" t="s">
        <v>1093</v>
      </c>
      <c r="E113" t="s">
        <v>1094</v>
      </c>
      <c r="F113" t="s">
        <v>1095</v>
      </c>
      <c r="G113" t="s">
        <v>1096</v>
      </c>
      <c r="H113" t="s">
        <v>1097</v>
      </c>
      <c r="I113" t="s">
        <v>1098</v>
      </c>
      <c r="J113" t="s">
        <v>1099</v>
      </c>
      <c r="K113">
        <v>772733208</v>
      </c>
      <c r="L113" t="s">
        <v>1100</v>
      </c>
      <c r="M113" t="s">
        <v>24</v>
      </c>
      <c r="N113" s="5">
        <v>15000</v>
      </c>
      <c r="O113" s="5">
        <v>19500</v>
      </c>
      <c r="P113" t="s">
        <v>1101</v>
      </c>
      <c r="Q113">
        <v>80.28</v>
      </c>
      <c r="R113" s="5">
        <v>15000</v>
      </c>
      <c r="S113" s="5">
        <v>4500</v>
      </c>
      <c r="T113" s="5">
        <v>19500</v>
      </c>
      <c r="U113" s="5">
        <v>7670</v>
      </c>
      <c r="V113" s="5">
        <v>11830</v>
      </c>
      <c r="W113">
        <v>0</v>
      </c>
      <c r="X113" s="5">
        <v>11830</v>
      </c>
      <c r="Y113">
        <v>0</v>
      </c>
      <c r="Z113" s="5">
        <v>11830</v>
      </c>
      <c r="AA113">
        <v>0</v>
      </c>
      <c r="AB113" t="s">
        <v>1102</v>
      </c>
      <c r="AC113">
        <v>100</v>
      </c>
      <c r="AD113" s="6">
        <f>DATEVALUE(Table2[[#This Row],[Last Payment Date]])</f>
        <v>45912</v>
      </c>
      <c r="AE113" t="str">
        <f ca="1">IF(Table2[[#This Row],[Date]]&lt;TODAY()-90,"Yes","No")</f>
        <v>Yes</v>
      </c>
    </row>
    <row r="114" spans="1:31" x14ac:dyDescent="0.3">
      <c r="A114" t="s">
        <v>1103</v>
      </c>
      <c r="B114" t="s">
        <v>19</v>
      </c>
      <c r="C114" t="s">
        <v>716</v>
      </c>
      <c r="D114" t="s">
        <v>1104</v>
      </c>
      <c r="E114" t="s">
        <v>1105</v>
      </c>
      <c r="F114" t="s">
        <v>1106</v>
      </c>
      <c r="G114" t="s">
        <v>1107</v>
      </c>
      <c r="H114" t="s">
        <v>806</v>
      </c>
      <c r="I114" t="s">
        <v>1108</v>
      </c>
      <c r="J114" t="s">
        <v>1109</v>
      </c>
      <c r="K114">
        <v>701152529</v>
      </c>
      <c r="L114" t="s">
        <v>806</v>
      </c>
      <c r="M114" t="s">
        <v>20</v>
      </c>
      <c r="N114" s="5">
        <v>25000</v>
      </c>
      <c r="O114" s="5">
        <v>35000</v>
      </c>
      <c r="P114" t="s">
        <v>1110</v>
      </c>
      <c r="Q114">
        <v>77.83</v>
      </c>
      <c r="R114" s="5">
        <v>25000</v>
      </c>
      <c r="S114" s="5">
        <v>10000</v>
      </c>
      <c r="T114" s="5">
        <v>35000</v>
      </c>
      <c r="U114" s="5">
        <v>8550</v>
      </c>
      <c r="V114" s="5">
        <v>26450</v>
      </c>
      <c r="W114">
        <v>0</v>
      </c>
      <c r="X114" s="5">
        <v>26450</v>
      </c>
      <c r="Y114">
        <v>0</v>
      </c>
      <c r="Z114" s="5">
        <v>26450</v>
      </c>
      <c r="AA114">
        <v>0</v>
      </c>
      <c r="AB114" t="s">
        <v>1111</v>
      </c>
      <c r="AC114" s="5">
        <v>1750</v>
      </c>
      <c r="AD114" s="6">
        <f>DATEVALUE(Table2[[#This Row],[Last Payment Date]])</f>
        <v>45712</v>
      </c>
      <c r="AE114" t="str">
        <f ca="1">IF(Table2[[#This Row],[Date]]&lt;TODAY()-90,"Yes","No")</f>
        <v>Yes</v>
      </c>
    </row>
    <row r="115" spans="1:31" x14ac:dyDescent="0.3">
      <c r="A115" t="s">
        <v>1112</v>
      </c>
      <c r="B115" t="s">
        <v>19</v>
      </c>
      <c r="C115" t="s">
        <v>1113</v>
      </c>
      <c r="D115" t="s">
        <v>1114</v>
      </c>
      <c r="E115" t="s">
        <v>1115</v>
      </c>
      <c r="F115" t="s">
        <v>1116</v>
      </c>
      <c r="G115" t="s">
        <v>1117</v>
      </c>
      <c r="H115" t="s">
        <v>1118</v>
      </c>
      <c r="I115" t="s">
        <v>1119</v>
      </c>
      <c r="J115" t="s">
        <v>1120</v>
      </c>
      <c r="K115">
        <v>772978140</v>
      </c>
      <c r="L115" t="s">
        <v>1118</v>
      </c>
      <c r="M115" t="s">
        <v>22</v>
      </c>
      <c r="N115" s="5">
        <v>25000</v>
      </c>
      <c r="O115" s="5">
        <v>35000</v>
      </c>
      <c r="P115" t="s">
        <v>1121</v>
      </c>
      <c r="Q115">
        <v>69</v>
      </c>
      <c r="R115" s="5">
        <v>25000</v>
      </c>
      <c r="S115" s="5">
        <v>10000</v>
      </c>
      <c r="T115" s="5">
        <v>35000</v>
      </c>
      <c r="U115" s="5">
        <v>23750</v>
      </c>
      <c r="V115" s="5">
        <v>11250</v>
      </c>
      <c r="W115">
        <v>0</v>
      </c>
      <c r="X115" s="5">
        <v>11250</v>
      </c>
      <c r="Y115">
        <v>0</v>
      </c>
      <c r="Z115" s="5">
        <v>11250</v>
      </c>
      <c r="AA115">
        <v>0</v>
      </c>
      <c r="AB115" t="s">
        <v>283</v>
      </c>
      <c r="AC115">
        <v>500</v>
      </c>
      <c r="AD115" s="6">
        <f>DATEVALUE(Table2[[#This Row],[Last Payment Date]])</f>
        <v>46248</v>
      </c>
      <c r="AE115" t="str">
        <f ca="1">IF(Table2[[#This Row],[Date]]&lt;TODAY()-90,"Yes","No")</f>
        <v>No</v>
      </c>
    </row>
    <row r="116" spans="1:31" x14ac:dyDescent="0.3">
      <c r="A116" t="s">
        <v>1122</v>
      </c>
      <c r="B116" t="s">
        <v>8</v>
      </c>
      <c r="C116" t="s">
        <v>1123</v>
      </c>
      <c r="D116" t="s">
        <v>1124</v>
      </c>
      <c r="E116" t="s">
        <v>1125</v>
      </c>
      <c r="F116" t="s">
        <v>1126</v>
      </c>
      <c r="G116" t="s">
        <v>1127</v>
      </c>
      <c r="H116" t="s">
        <v>1128</v>
      </c>
      <c r="I116" t="s">
        <v>1129</v>
      </c>
      <c r="J116" t="s">
        <v>1130</v>
      </c>
      <c r="K116">
        <v>716927566</v>
      </c>
      <c r="L116" t="s">
        <v>1128</v>
      </c>
      <c r="M116" t="s">
        <v>10</v>
      </c>
      <c r="N116" s="5">
        <v>20000</v>
      </c>
      <c r="O116" s="5">
        <v>26000</v>
      </c>
      <c r="P116" t="s">
        <v>1131</v>
      </c>
      <c r="Q116">
        <v>73.510000000000005</v>
      </c>
      <c r="R116" s="5">
        <v>20000</v>
      </c>
      <c r="S116" s="5">
        <v>6000</v>
      </c>
      <c r="T116" s="5">
        <v>26000</v>
      </c>
      <c r="U116" s="5">
        <v>14500</v>
      </c>
      <c r="V116" s="5">
        <v>11500</v>
      </c>
      <c r="W116">
        <v>0</v>
      </c>
      <c r="X116" s="5">
        <v>11500</v>
      </c>
      <c r="Y116">
        <v>0</v>
      </c>
      <c r="Z116" s="5">
        <v>11500</v>
      </c>
      <c r="AA116">
        <v>0</v>
      </c>
      <c r="AB116" t="s">
        <v>1132</v>
      </c>
      <c r="AC116" s="5">
        <v>1000</v>
      </c>
      <c r="AD116" s="6">
        <f>DATEVALUE(Table2[[#This Row],[Last Payment Date]])</f>
        <v>45852</v>
      </c>
      <c r="AE116" t="str">
        <f ca="1">IF(Table2[[#This Row],[Date]]&lt;TODAY()-90,"Yes","No")</f>
        <v>Yes</v>
      </c>
    </row>
    <row r="117" spans="1:31" x14ac:dyDescent="0.3">
      <c r="A117" t="s">
        <v>1133</v>
      </c>
      <c r="B117" t="s">
        <v>8</v>
      </c>
      <c r="C117" t="s">
        <v>1123</v>
      </c>
      <c r="D117" t="s">
        <v>1134</v>
      </c>
      <c r="E117" t="s">
        <v>1135</v>
      </c>
      <c r="F117" t="s">
        <v>1136</v>
      </c>
      <c r="G117" t="s">
        <v>1137</v>
      </c>
      <c r="H117" t="s">
        <v>1138</v>
      </c>
      <c r="I117" t="s">
        <v>1139</v>
      </c>
      <c r="J117" t="s">
        <v>1140</v>
      </c>
      <c r="K117">
        <v>716770743</v>
      </c>
      <c r="L117" t="s">
        <v>1141</v>
      </c>
      <c r="M117" t="s">
        <v>10</v>
      </c>
      <c r="N117" s="5">
        <v>20000</v>
      </c>
      <c r="O117" s="5">
        <v>26000</v>
      </c>
      <c r="P117" t="s">
        <v>1131</v>
      </c>
      <c r="Q117">
        <v>67.41</v>
      </c>
      <c r="R117" s="5">
        <v>20000</v>
      </c>
      <c r="S117" s="5">
        <v>6000</v>
      </c>
      <c r="T117" s="5">
        <v>26000</v>
      </c>
      <c r="U117" s="5">
        <v>24400</v>
      </c>
      <c r="V117" s="5">
        <v>1600</v>
      </c>
      <c r="W117">
        <v>0</v>
      </c>
      <c r="X117" s="5">
        <v>1600</v>
      </c>
      <c r="Y117">
        <v>0</v>
      </c>
      <c r="Z117" s="5">
        <v>1600</v>
      </c>
      <c r="AA117">
        <v>0</v>
      </c>
      <c r="AB117" t="s">
        <v>1142</v>
      </c>
      <c r="AC117">
        <v>500</v>
      </c>
      <c r="AD117" s="6">
        <f>DATEVALUE(Table2[[#This Row],[Last Payment Date]])</f>
        <v>46247</v>
      </c>
      <c r="AE117" t="str">
        <f ca="1">IF(Table2[[#This Row],[Date]]&lt;TODAY()-90,"Yes","No")</f>
        <v>No</v>
      </c>
    </row>
    <row r="118" spans="1:31" x14ac:dyDescent="0.3">
      <c r="A118" t="s">
        <v>1143</v>
      </c>
      <c r="B118" t="s">
        <v>19</v>
      </c>
      <c r="C118" t="s">
        <v>1144</v>
      </c>
      <c r="D118" t="s">
        <v>1145</v>
      </c>
      <c r="E118" t="s">
        <v>1146</v>
      </c>
      <c r="F118" t="s">
        <v>1147</v>
      </c>
      <c r="G118" t="s">
        <v>1148</v>
      </c>
      <c r="H118" t="s">
        <v>1149</v>
      </c>
      <c r="I118" t="s">
        <v>1150</v>
      </c>
      <c r="J118" t="s">
        <v>1151</v>
      </c>
      <c r="K118">
        <v>755975687</v>
      </c>
      <c r="L118" t="s">
        <v>1149</v>
      </c>
      <c r="M118" t="s">
        <v>20</v>
      </c>
      <c r="N118" s="5">
        <v>20000</v>
      </c>
      <c r="O118" s="5">
        <v>26000</v>
      </c>
      <c r="P118" t="s">
        <v>1152</v>
      </c>
      <c r="Q118">
        <v>69.540000000000006</v>
      </c>
      <c r="R118" s="5">
        <v>20000</v>
      </c>
      <c r="S118" s="5">
        <v>6000</v>
      </c>
      <c r="T118" s="5">
        <v>26000</v>
      </c>
      <c r="U118" s="5">
        <v>17925</v>
      </c>
      <c r="V118" s="5">
        <v>8075</v>
      </c>
      <c r="W118">
        <v>0</v>
      </c>
      <c r="X118" s="5">
        <v>8075</v>
      </c>
      <c r="Y118">
        <v>0</v>
      </c>
      <c r="Z118" s="5">
        <v>8075</v>
      </c>
      <c r="AA118">
        <v>0</v>
      </c>
      <c r="AB118" t="s">
        <v>714</v>
      </c>
      <c r="AC118" s="5">
        <v>1650</v>
      </c>
      <c r="AD118" s="6">
        <f>DATEVALUE(Table2[[#This Row],[Last Payment Date]])</f>
        <v>45750</v>
      </c>
      <c r="AE118" t="str">
        <f ca="1">IF(Table2[[#This Row],[Date]]&lt;TODAY()-90,"Yes","No")</f>
        <v>Yes</v>
      </c>
    </row>
    <row r="119" spans="1:31" x14ac:dyDescent="0.3">
      <c r="A119" t="s">
        <v>1153</v>
      </c>
      <c r="B119" t="s">
        <v>19</v>
      </c>
      <c r="C119" t="s">
        <v>1154</v>
      </c>
      <c r="D119" t="s">
        <v>1155</v>
      </c>
      <c r="E119" t="s">
        <v>1156</v>
      </c>
      <c r="F119" t="s">
        <v>1157</v>
      </c>
      <c r="G119" t="s">
        <v>1158</v>
      </c>
      <c r="H119" t="s">
        <v>1159</v>
      </c>
      <c r="I119" t="s">
        <v>1160</v>
      </c>
      <c r="J119" t="s">
        <v>1161</v>
      </c>
      <c r="K119">
        <v>785357863</v>
      </c>
      <c r="L119" t="s">
        <v>1162</v>
      </c>
      <c r="M119" t="s">
        <v>21</v>
      </c>
      <c r="N119" s="5">
        <v>25000</v>
      </c>
      <c r="O119" s="5">
        <v>35000</v>
      </c>
      <c r="P119" t="s">
        <v>1163</v>
      </c>
      <c r="Q119">
        <v>72.77</v>
      </c>
      <c r="R119" s="5">
        <v>25000</v>
      </c>
      <c r="S119" s="5">
        <v>10000</v>
      </c>
      <c r="T119" s="5">
        <v>35000</v>
      </c>
      <c r="U119" s="5">
        <v>15150</v>
      </c>
      <c r="V119" s="5">
        <v>19850</v>
      </c>
      <c r="W119">
        <v>0</v>
      </c>
      <c r="X119" s="5">
        <v>19850</v>
      </c>
      <c r="Y119">
        <v>0</v>
      </c>
      <c r="Z119" s="5">
        <v>19850</v>
      </c>
      <c r="AA119">
        <v>0</v>
      </c>
      <c r="AB119" t="s">
        <v>714</v>
      </c>
      <c r="AC119" s="5">
        <v>1650</v>
      </c>
      <c r="AD119" s="6">
        <f>DATEVALUE(Table2[[#This Row],[Last Payment Date]])</f>
        <v>45750</v>
      </c>
      <c r="AE119" t="str">
        <f ca="1">IF(Table2[[#This Row],[Date]]&lt;TODAY()-90,"Yes","No")</f>
        <v>Yes</v>
      </c>
    </row>
    <row r="120" spans="1:31" x14ac:dyDescent="0.3">
      <c r="A120" t="s">
        <v>1164</v>
      </c>
      <c r="B120" t="s">
        <v>8</v>
      </c>
      <c r="C120" t="s">
        <v>1123</v>
      </c>
      <c r="D120" t="s">
        <v>1165</v>
      </c>
      <c r="E120" t="s">
        <v>1166</v>
      </c>
      <c r="F120" t="s">
        <v>1167</v>
      </c>
      <c r="G120" t="s">
        <v>1168</v>
      </c>
      <c r="H120" t="s">
        <v>1169</v>
      </c>
      <c r="I120" t="s">
        <v>1170</v>
      </c>
      <c r="J120" t="s">
        <v>1171</v>
      </c>
      <c r="K120">
        <v>761950540</v>
      </c>
      <c r="L120" t="s">
        <v>1172</v>
      </c>
      <c r="M120" t="s">
        <v>10</v>
      </c>
      <c r="N120" s="5">
        <v>20000</v>
      </c>
      <c r="O120" s="5">
        <v>26000</v>
      </c>
      <c r="P120" t="s">
        <v>1163</v>
      </c>
      <c r="Q120">
        <v>74.599999999999994</v>
      </c>
      <c r="R120" s="5">
        <v>20000</v>
      </c>
      <c r="S120" s="5">
        <v>6000</v>
      </c>
      <c r="T120" s="5">
        <v>26000</v>
      </c>
      <c r="U120" s="5">
        <v>11100</v>
      </c>
      <c r="V120" s="5">
        <v>14900</v>
      </c>
      <c r="W120">
        <v>0</v>
      </c>
      <c r="X120" s="5">
        <v>14900</v>
      </c>
      <c r="Y120">
        <v>0</v>
      </c>
      <c r="Z120" s="5">
        <v>14900</v>
      </c>
      <c r="AA120">
        <v>0</v>
      </c>
      <c r="AB120" t="s">
        <v>1173</v>
      </c>
      <c r="AC120" s="5">
        <v>1000</v>
      </c>
      <c r="AD120" s="6">
        <f>DATEVALUE(Table2[[#This Row],[Last Payment Date]])</f>
        <v>45857</v>
      </c>
      <c r="AE120" t="str">
        <f ca="1">IF(Table2[[#This Row],[Date]]&lt;TODAY()-90,"Yes","No")</f>
        <v>Yes</v>
      </c>
    </row>
    <row r="121" spans="1:31" x14ac:dyDescent="0.3">
      <c r="A121" t="s">
        <v>1174</v>
      </c>
      <c r="B121" t="s">
        <v>16</v>
      </c>
      <c r="C121" t="s">
        <v>1175</v>
      </c>
      <c r="D121" t="s">
        <v>1176</v>
      </c>
      <c r="E121" t="s">
        <v>1177</v>
      </c>
      <c r="F121" t="s">
        <v>1178</v>
      </c>
      <c r="G121" t="s">
        <v>1179</v>
      </c>
      <c r="H121" t="s">
        <v>1180</v>
      </c>
      <c r="I121" t="s">
        <v>1181</v>
      </c>
      <c r="J121" t="s">
        <v>1182</v>
      </c>
      <c r="K121">
        <v>773364785</v>
      </c>
      <c r="L121" t="s">
        <v>1180</v>
      </c>
      <c r="M121" t="s">
        <v>17</v>
      </c>
      <c r="N121" s="5">
        <v>20000</v>
      </c>
      <c r="O121" s="5">
        <v>26000</v>
      </c>
      <c r="P121" t="s">
        <v>1183</v>
      </c>
      <c r="Q121">
        <v>73.709999999999994</v>
      </c>
      <c r="R121" s="5">
        <v>20000</v>
      </c>
      <c r="S121" s="5">
        <v>6000</v>
      </c>
      <c r="T121" s="5">
        <v>26000</v>
      </c>
      <c r="U121" s="5">
        <v>11375</v>
      </c>
      <c r="V121" s="5">
        <v>14625</v>
      </c>
      <c r="W121">
        <v>0</v>
      </c>
      <c r="X121" s="5">
        <v>14625</v>
      </c>
      <c r="Y121">
        <v>0</v>
      </c>
      <c r="Z121" s="5">
        <v>14625</v>
      </c>
      <c r="AA121">
        <v>0</v>
      </c>
      <c r="AB121" t="s">
        <v>1184</v>
      </c>
      <c r="AC121" s="5">
        <v>1625</v>
      </c>
      <c r="AD121" s="6">
        <f>DATEVALUE(Table2[[#This Row],[Last Payment Date]])</f>
        <v>45720</v>
      </c>
      <c r="AE121" t="str">
        <f ca="1">IF(Table2[[#This Row],[Date]]&lt;TODAY()-90,"Yes","No")</f>
        <v>Yes</v>
      </c>
    </row>
    <row r="122" spans="1:31" x14ac:dyDescent="0.3">
      <c r="A122" t="s">
        <v>1185</v>
      </c>
      <c r="B122" t="s">
        <v>8</v>
      </c>
      <c r="C122" t="s">
        <v>1186</v>
      </c>
      <c r="D122" t="s">
        <v>1187</v>
      </c>
      <c r="E122" t="s">
        <v>1188</v>
      </c>
      <c r="F122" t="s">
        <v>1189</v>
      </c>
      <c r="G122" t="s">
        <v>1190</v>
      </c>
      <c r="H122" t="s">
        <v>1191</v>
      </c>
      <c r="I122" t="s">
        <v>1192</v>
      </c>
      <c r="J122" t="s">
        <v>1193</v>
      </c>
      <c r="K122">
        <v>719300772</v>
      </c>
      <c r="L122" t="s">
        <v>1194</v>
      </c>
      <c r="M122" t="s">
        <v>10</v>
      </c>
      <c r="N122" s="5">
        <v>20000</v>
      </c>
      <c r="O122" s="5">
        <v>26000</v>
      </c>
      <c r="P122" t="s">
        <v>568</v>
      </c>
      <c r="Q122">
        <v>73.680000000000007</v>
      </c>
      <c r="R122" s="5">
        <v>20000</v>
      </c>
      <c r="S122" s="5">
        <v>6000</v>
      </c>
      <c r="T122" s="5">
        <v>26000</v>
      </c>
      <c r="U122" s="5">
        <v>9800</v>
      </c>
      <c r="V122" s="5">
        <v>16200</v>
      </c>
      <c r="W122">
        <v>0</v>
      </c>
      <c r="X122" s="5">
        <v>16200</v>
      </c>
      <c r="Y122">
        <v>0</v>
      </c>
      <c r="Z122" s="5">
        <v>16200</v>
      </c>
      <c r="AA122">
        <v>0</v>
      </c>
      <c r="AB122" t="s">
        <v>1195</v>
      </c>
      <c r="AC122" s="5">
        <v>2000</v>
      </c>
      <c r="AD122" s="6">
        <f>DATEVALUE(Table2[[#This Row],[Last Payment Date]])</f>
        <v>45838</v>
      </c>
      <c r="AE122" t="str">
        <f ca="1">IF(Table2[[#This Row],[Date]]&lt;TODAY()-90,"Yes","No")</f>
        <v>Yes</v>
      </c>
    </row>
    <row r="123" spans="1:31" x14ac:dyDescent="0.3">
      <c r="A123" t="s">
        <v>1196</v>
      </c>
      <c r="B123" t="s">
        <v>8</v>
      </c>
      <c r="C123" t="s">
        <v>1186</v>
      </c>
      <c r="D123" t="s">
        <v>1197</v>
      </c>
      <c r="E123" t="s">
        <v>1198</v>
      </c>
      <c r="F123" t="s">
        <v>1199</v>
      </c>
      <c r="G123" t="s">
        <v>1200</v>
      </c>
      <c r="H123" t="s">
        <v>1201</v>
      </c>
      <c r="I123" t="s">
        <v>1202</v>
      </c>
      <c r="J123" t="s">
        <v>1203</v>
      </c>
      <c r="K123">
        <v>774824514</v>
      </c>
      <c r="L123" t="s">
        <v>1201</v>
      </c>
      <c r="M123" t="s">
        <v>10</v>
      </c>
      <c r="N123" s="5">
        <v>20000</v>
      </c>
      <c r="O123" s="5">
        <v>26000</v>
      </c>
      <c r="P123" t="s">
        <v>568</v>
      </c>
      <c r="Q123">
        <v>74.33</v>
      </c>
      <c r="R123" s="5">
        <v>20000</v>
      </c>
      <c r="S123" s="5">
        <v>6000</v>
      </c>
      <c r="T123" s="5">
        <v>26000</v>
      </c>
      <c r="U123" s="5">
        <v>8750</v>
      </c>
      <c r="V123" s="5">
        <v>17250</v>
      </c>
      <c r="W123">
        <v>0</v>
      </c>
      <c r="X123" s="5">
        <v>17250</v>
      </c>
      <c r="Y123">
        <v>0</v>
      </c>
      <c r="Z123" s="5">
        <v>17250</v>
      </c>
      <c r="AA123">
        <v>0</v>
      </c>
      <c r="AB123" t="s">
        <v>1204</v>
      </c>
      <c r="AC123" s="5">
        <v>2000</v>
      </c>
      <c r="AD123" s="6">
        <f>DATEVALUE(Table2[[#This Row],[Last Payment Date]])</f>
        <v>45731</v>
      </c>
      <c r="AE123" t="str">
        <f ca="1">IF(Table2[[#This Row],[Date]]&lt;TODAY()-90,"Yes","No")</f>
        <v>Yes</v>
      </c>
    </row>
    <row r="124" spans="1:31" x14ac:dyDescent="0.3">
      <c r="A124" t="s">
        <v>1205</v>
      </c>
      <c r="B124" t="s">
        <v>23</v>
      </c>
      <c r="C124" t="s">
        <v>1092</v>
      </c>
      <c r="D124" t="s">
        <v>1206</v>
      </c>
      <c r="E124" t="s">
        <v>1207</v>
      </c>
      <c r="F124" t="s">
        <v>1208</v>
      </c>
      <c r="G124" t="s">
        <v>1209</v>
      </c>
      <c r="H124" t="s">
        <v>1210</v>
      </c>
      <c r="I124" t="s">
        <v>1211</v>
      </c>
      <c r="J124" t="s">
        <v>1212</v>
      </c>
      <c r="K124">
        <v>789431155</v>
      </c>
      <c r="L124" t="s">
        <v>1213</v>
      </c>
      <c r="M124" t="s">
        <v>24</v>
      </c>
      <c r="N124" s="5">
        <v>25000</v>
      </c>
      <c r="O124" s="5">
        <v>33000</v>
      </c>
      <c r="P124" t="s">
        <v>568</v>
      </c>
      <c r="Q124">
        <v>70.87</v>
      </c>
      <c r="R124" s="5">
        <v>25000</v>
      </c>
      <c r="S124" s="5">
        <v>8000</v>
      </c>
      <c r="T124" s="5">
        <v>33000</v>
      </c>
      <c r="U124" s="5">
        <v>17950</v>
      </c>
      <c r="V124" s="5">
        <v>15050</v>
      </c>
      <c r="W124">
        <v>0</v>
      </c>
      <c r="X124" s="5">
        <v>15050</v>
      </c>
      <c r="Y124">
        <v>0</v>
      </c>
      <c r="Z124" s="5">
        <v>15050</v>
      </c>
      <c r="AA124">
        <v>0</v>
      </c>
      <c r="AB124" t="s">
        <v>1102</v>
      </c>
      <c r="AC124">
        <v>100</v>
      </c>
      <c r="AD124" s="6">
        <f>DATEVALUE(Table2[[#This Row],[Last Payment Date]])</f>
        <v>45912</v>
      </c>
      <c r="AE124" t="str">
        <f ca="1">IF(Table2[[#This Row],[Date]]&lt;TODAY()-90,"Yes","No")</f>
        <v>Yes</v>
      </c>
    </row>
    <row r="125" spans="1:31" x14ac:dyDescent="0.3">
      <c r="A125" t="s">
        <v>1214</v>
      </c>
      <c r="B125" t="s">
        <v>23</v>
      </c>
      <c r="C125" t="s">
        <v>1092</v>
      </c>
      <c r="D125" t="s">
        <v>1215</v>
      </c>
      <c r="E125" t="s">
        <v>1216</v>
      </c>
      <c r="F125" t="s">
        <v>1217</v>
      </c>
      <c r="G125" t="s">
        <v>1218</v>
      </c>
      <c r="H125" t="s">
        <v>1219</v>
      </c>
      <c r="I125" t="s">
        <v>1220</v>
      </c>
      <c r="J125" t="s">
        <v>1221</v>
      </c>
      <c r="K125">
        <v>714858249</v>
      </c>
      <c r="L125" t="s">
        <v>1222</v>
      </c>
      <c r="M125" t="s">
        <v>24</v>
      </c>
      <c r="N125" s="5">
        <v>25000</v>
      </c>
      <c r="O125" s="5">
        <v>33000</v>
      </c>
      <c r="P125" t="s">
        <v>568</v>
      </c>
      <c r="Q125">
        <v>70.5</v>
      </c>
      <c r="R125" s="5">
        <v>25000</v>
      </c>
      <c r="S125" s="5">
        <v>8000</v>
      </c>
      <c r="T125" s="5">
        <v>33000</v>
      </c>
      <c r="U125" s="5">
        <v>18700</v>
      </c>
      <c r="V125" s="5">
        <v>14300</v>
      </c>
      <c r="W125">
        <v>0</v>
      </c>
      <c r="X125" s="5">
        <v>14300</v>
      </c>
      <c r="Y125">
        <v>0</v>
      </c>
      <c r="Z125" s="5">
        <v>14300</v>
      </c>
      <c r="AA125">
        <v>0</v>
      </c>
      <c r="AB125" t="s">
        <v>1102</v>
      </c>
      <c r="AC125">
        <v>100</v>
      </c>
      <c r="AD125" s="6">
        <f>DATEVALUE(Table2[[#This Row],[Last Payment Date]])</f>
        <v>45912</v>
      </c>
      <c r="AE125" t="str">
        <f ca="1">IF(Table2[[#This Row],[Date]]&lt;TODAY()-90,"Yes","No")</f>
        <v>Yes</v>
      </c>
    </row>
    <row r="126" spans="1:31" x14ac:dyDescent="0.3">
      <c r="A126" t="s">
        <v>1223</v>
      </c>
      <c r="B126" t="s">
        <v>19</v>
      </c>
      <c r="C126" t="s">
        <v>1224</v>
      </c>
      <c r="D126" t="s">
        <v>1225</v>
      </c>
      <c r="E126" t="s">
        <v>1226</v>
      </c>
      <c r="F126" t="s">
        <v>1227</v>
      </c>
      <c r="G126" t="s">
        <v>1228</v>
      </c>
      <c r="H126" t="s">
        <v>1229</v>
      </c>
      <c r="I126" t="s">
        <v>1230</v>
      </c>
      <c r="J126" t="s">
        <v>1231</v>
      </c>
      <c r="K126">
        <v>711580075</v>
      </c>
      <c r="L126" t="s">
        <v>1229</v>
      </c>
      <c r="M126" t="s">
        <v>21</v>
      </c>
      <c r="N126" s="5">
        <v>25000</v>
      </c>
      <c r="O126" s="5">
        <v>35000</v>
      </c>
      <c r="P126" t="s">
        <v>445</v>
      </c>
      <c r="Q126">
        <v>59.97</v>
      </c>
      <c r="R126" s="5">
        <v>25000</v>
      </c>
      <c r="S126" s="5">
        <v>10000</v>
      </c>
      <c r="T126" s="5">
        <v>35000</v>
      </c>
      <c r="U126" s="5">
        <v>32300</v>
      </c>
      <c r="V126" s="5">
        <v>2700</v>
      </c>
      <c r="W126">
        <v>0</v>
      </c>
      <c r="X126" s="5">
        <v>2700</v>
      </c>
      <c r="Y126">
        <v>0</v>
      </c>
      <c r="Z126" s="5">
        <v>2700</v>
      </c>
      <c r="AA126">
        <v>0</v>
      </c>
      <c r="AB126" t="s">
        <v>1232</v>
      </c>
      <c r="AC126">
        <v>500</v>
      </c>
      <c r="AD126" s="6">
        <f>DATEVALUE(Table2[[#This Row],[Last Payment Date]])</f>
        <v>45889</v>
      </c>
      <c r="AE126" t="str">
        <f ca="1">IF(Table2[[#This Row],[Date]]&lt;TODAY()-90,"Yes","No")</f>
        <v>Yes</v>
      </c>
    </row>
    <row r="127" spans="1:31" x14ac:dyDescent="0.3">
      <c r="A127" t="s">
        <v>1233</v>
      </c>
      <c r="B127" t="s">
        <v>13</v>
      </c>
      <c r="C127" t="s">
        <v>1234</v>
      </c>
      <c r="D127" t="s">
        <v>1235</v>
      </c>
      <c r="E127" t="s">
        <v>1236</v>
      </c>
      <c r="F127" t="s">
        <v>1237</v>
      </c>
      <c r="G127" t="s">
        <v>1238</v>
      </c>
      <c r="H127" t="s">
        <v>1239</v>
      </c>
      <c r="I127" t="s">
        <v>1240</v>
      </c>
      <c r="J127" t="s">
        <v>1241</v>
      </c>
      <c r="K127">
        <v>754772141</v>
      </c>
      <c r="L127" t="s">
        <v>1239</v>
      </c>
      <c r="M127" t="s">
        <v>35</v>
      </c>
      <c r="N127" s="5">
        <v>20000</v>
      </c>
      <c r="O127" s="5">
        <v>26000</v>
      </c>
      <c r="P127" t="s">
        <v>1242</v>
      </c>
      <c r="Q127">
        <v>66.38</v>
      </c>
      <c r="R127" s="5">
        <v>20000</v>
      </c>
      <c r="S127" s="5">
        <v>6000</v>
      </c>
      <c r="T127" s="5">
        <v>26000</v>
      </c>
      <c r="U127" s="5">
        <v>20050</v>
      </c>
      <c r="V127" s="5">
        <v>5950</v>
      </c>
      <c r="W127">
        <v>0</v>
      </c>
      <c r="X127" s="5">
        <v>5950</v>
      </c>
      <c r="Y127">
        <v>0</v>
      </c>
      <c r="Z127" s="5">
        <v>5950</v>
      </c>
      <c r="AA127">
        <v>0</v>
      </c>
      <c r="AB127" t="s">
        <v>1243</v>
      </c>
      <c r="AC127" s="5">
        <v>1650</v>
      </c>
      <c r="AD127" s="6">
        <f>DATEVALUE(Table2[[#This Row],[Last Payment Date]])</f>
        <v>45786</v>
      </c>
      <c r="AE127" t="str">
        <f ca="1">IF(Table2[[#This Row],[Date]]&lt;TODAY()-90,"Yes","No")</f>
        <v>Yes</v>
      </c>
    </row>
    <row r="128" spans="1:31" x14ac:dyDescent="0.3">
      <c r="A128" t="s">
        <v>1244</v>
      </c>
      <c r="B128" t="s">
        <v>23</v>
      </c>
      <c r="C128" t="s">
        <v>1245</v>
      </c>
      <c r="D128" t="s">
        <v>1246</v>
      </c>
      <c r="E128" t="s">
        <v>1247</v>
      </c>
      <c r="F128" t="s">
        <v>1248</v>
      </c>
      <c r="G128" t="s">
        <v>1249</v>
      </c>
      <c r="H128" t="s">
        <v>1250</v>
      </c>
      <c r="I128" t="s">
        <v>1251</v>
      </c>
      <c r="J128" t="s">
        <v>1252</v>
      </c>
      <c r="K128">
        <v>789766335</v>
      </c>
      <c r="L128" t="s">
        <v>1250</v>
      </c>
      <c r="M128" t="s">
        <v>39</v>
      </c>
      <c r="N128" s="5">
        <v>20000</v>
      </c>
      <c r="O128" s="5">
        <v>26000</v>
      </c>
      <c r="P128" t="s">
        <v>660</v>
      </c>
      <c r="Q128">
        <v>65.58</v>
      </c>
      <c r="R128" s="5">
        <v>20000</v>
      </c>
      <c r="S128" s="5">
        <v>6000</v>
      </c>
      <c r="T128" s="5">
        <v>26000</v>
      </c>
      <c r="U128" s="5">
        <v>19250</v>
      </c>
      <c r="V128" s="5">
        <v>6750</v>
      </c>
      <c r="W128">
        <v>0</v>
      </c>
      <c r="X128" s="5">
        <v>6750</v>
      </c>
      <c r="Y128">
        <v>0</v>
      </c>
      <c r="Z128" s="5">
        <v>6750</v>
      </c>
      <c r="AA128">
        <v>0</v>
      </c>
      <c r="AB128" t="s">
        <v>1253</v>
      </c>
      <c r="AC128">
        <v>200</v>
      </c>
      <c r="AD128" s="6">
        <f>DATEVALUE(Table2[[#This Row],[Last Payment Date]])</f>
        <v>45945</v>
      </c>
      <c r="AE128" t="str">
        <f ca="1">IF(Table2[[#This Row],[Date]]&lt;TODAY()-90,"Yes","No")</f>
        <v>Yes</v>
      </c>
    </row>
    <row r="129" spans="1:31" x14ac:dyDescent="0.3">
      <c r="A129" t="s">
        <v>1254</v>
      </c>
      <c r="B129" t="s">
        <v>23</v>
      </c>
      <c r="C129" t="s">
        <v>1245</v>
      </c>
      <c r="D129" t="s">
        <v>1255</v>
      </c>
      <c r="E129" t="s">
        <v>1256</v>
      </c>
      <c r="F129" t="s">
        <v>1257</v>
      </c>
      <c r="G129" t="s">
        <v>1258</v>
      </c>
      <c r="H129" t="s">
        <v>1259</v>
      </c>
      <c r="I129" t="s">
        <v>1260</v>
      </c>
      <c r="J129" t="s">
        <v>1261</v>
      </c>
      <c r="K129">
        <v>779353231</v>
      </c>
      <c r="L129" t="s">
        <v>1262</v>
      </c>
      <c r="M129" t="s">
        <v>39</v>
      </c>
      <c r="N129" s="5">
        <v>20000</v>
      </c>
      <c r="O129" s="5">
        <v>26000</v>
      </c>
      <c r="P129" t="s">
        <v>660</v>
      </c>
      <c r="Q129">
        <v>65.34</v>
      </c>
      <c r="R129" s="5">
        <v>20000</v>
      </c>
      <c r="S129" s="5">
        <v>6000</v>
      </c>
      <c r="T129" s="5">
        <v>26000</v>
      </c>
      <c r="U129" s="5">
        <v>19650</v>
      </c>
      <c r="V129" s="5">
        <v>6350</v>
      </c>
      <c r="W129">
        <v>0</v>
      </c>
      <c r="X129" s="5">
        <v>6350</v>
      </c>
      <c r="Y129">
        <v>0</v>
      </c>
      <c r="Z129" s="5">
        <v>6350</v>
      </c>
      <c r="AA129">
        <v>0</v>
      </c>
      <c r="AB129" t="s">
        <v>1253</v>
      </c>
      <c r="AC129">
        <v>100</v>
      </c>
      <c r="AD129" s="6">
        <f>DATEVALUE(Table2[[#This Row],[Last Payment Date]])</f>
        <v>45945</v>
      </c>
      <c r="AE129" t="str">
        <f ca="1">IF(Table2[[#This Row],[Date]]&lt;TODAY()-90,"Yes","No")</f>
        <v>Yes</v>
      </c>
    </row>
    <row r="130" spans="1:31" x14ac:dyDescent="0.3">
      <c r="A130" t="s">
        <v>1263</v>
      </c>
      <c r="B130" t="s">
        <v>23</v>
      </c>
      <c r="C130" t="s">
        <v>1245</v>
      </c>
      <c r="D130" t="s">
        <v>1264</v>
      </c>
      <c r="E130" t="s">
        <v>1265</v>
      </c>
      <c r="F130" t="s">
        <v>1266</v>
      </c>
      <c r="G130" t="s">
        <v>1267</v>
      </c>
      <c r="H130" t="s">
        <v>1250</v>
      </c>
      <c r="I130" t="s">
        <v>1268</v>
      </c>
      <c r="J130" t="s">
        <v>1269</v>
      </c>
      <c r="K130">
        <v>771409367</v>
      </c>
      <c r="L130" t="s">
        <v>1250</v>
      </c>
      <c r="M130" t="s">
        <v>39</v>
      </c>
      <c r="N130" s="5">
        <v>20000</v>
      </c>
      <c r="O130" s="5">
        <v>26000</v>
      </c>
      <c r="P130" t="s">
        <v>660</v>
      </c>
      <c r="Q130">
        <v>65.95</v>
      </c>
      <c r="R130" s="5">
        <v>20000</v>
      </c>
      <c r="S130" s="5">
        <v>6000</v>
      </c>
      <c r="T130" s="5">
        <v>26000</v>
      </c>
      <c r="U130" s="5">
        <v>18650</v>
      </c>
      <c r="V130" s="5">
        <v>7350</v>
      </c>
      <c r="W130">
        <v>0</v>
      </c>
      <c r="X130" s="5">
        <v>7350</v>
      </c>
      <c r="Y130">
        <v>0</v>
      </c>
      <c r="Z130" s="5">
        <v>7350</v>
      </c>
      <c r="AA130">
        <v>0</v>
      </c>
      <c r="AB130" t="s">
        <v>1253</v>
      </c>
      <c r="AC130">
        <v>200</v>
      </c>
      <c r="AD130" s="6">
        <f>DATEVALUE(Table2[[#This Row],[Last Payment Date]])</f>
        <v>45945</v>
      </c>
      <c r="AE130" t="str">
        <f ca="1">IF(Table2[[#This Row],[Date]]&lt;TODAY()-90,"Yes","No")</f>
        <v>Yes</v>
      </c>
    </row>
    <row r="131" spans="1:31" x14ac:dyDescent="0.3">
      <c r="A131" t="s">
        <v>1270</v>
      </c>
      <c r="B131" t="s">
        <v>8</v>
      </c>
      <c r="C131" t="s">
        <v>1271</v>
      </c>
      <c r="D131" t="s">
        <v>1272</v>
      </c>
      <c r="E131" t="s">
        <v>1273</v>
      </c>
      <c r="F131" t="s">
        <v>1274</v>
      </c>
      <c r="G131" t="s">
        <v>1275</v>
      </c>
      <c r="H131" t="s">
        <v>1276</v>
      </c>
      <c r="I131" t="s">
        <v>1277</v>
      </c>
      <c r="J131" t="s">
        <v>1278</v>
      </c>
      <c r="K131">
        <v>757900813</v>
      </c>
      <c r="L131" t="s">
        <v>1276</v>
      </c>
      <c r="M131" t="s">
        <v>10</v>
      </c>
      <c r="N131" s="5">
        <v>15000</v>
      </c>
      <c r="O131" s="5">
        <v>19500</v>
      </c>
      <c r="P131" t="s">
        <v>1279</v>
      </c>
      <c r="Q131">
        <v>73.349999999999994</v>
      </c>
      <c r="R131" s="5">
        <v>15000</v>
      </c>
      <c r="S131" s="5">
        <v>4500</v>
      </c>
      <c r="T131" s="5">
        <v>19500</v>
      </c>
      <c r="U131" s="5">
        <v>4970</v>
      </c>
      <c r="V131" s="5">
        <v>14530</v>
      </c>
      <c r="W131">
        <v>0</v>
      </c>
      <c r="X131" s="5">
        <v>14530</v>
      </c>
      <c r="Y131">
        <v>0</v>
      </c>
      <c r="Z131" s="5">
        <v>14530</v>
      </c>
      <c r="AA131">
        <v>0</v>
      </c>
      <c r="AB131" t="s">
        <v>1280</v>
      </c>
      <c r="AC131" s="5">
        <v>1220</v>
      </c>
      <c r="AD131" s="6">
        <f>DATEVALUE(Table2[[#This Row],[Last Payment Date]])</f>
        <v>45726</v>
      </c>
      <c r="AE131" t="str">
        <f ca="1">IF(Table2[[#This Row],[Date]]&lt;TODAY()-90,"Yes","No")</f>
        <v>Yes</v>
      </c>
    </row>
    <row r="132" spans="1:31" x14ac:dyDescent="0.3">
      <c r="A132" t="s">
        <v>1281</v>
      </c>
      <c r="B132" t="s">
        <v>8</v>
      </c>
      <c r="C132" t="s">
        <v>1271</v>
      </c>
      <c r="D132" t="s">
        <v>1282</v>
      </c>
      <c r="E132" t="s">
        <v>1283</v>
      </c>
      <c r="F132" t="s">
        <v>1284</v>
      </c>
      <c r="G132" t="s">
        <v>1285</v>
      </c>
      <c r="H132" t="s">
        <v>1286</v>
      </c>
      <c r="I132" t="s">
        <v>1287</v>
      </c>
      <c r="J132" t="s">
        <v>1288</v>
      </c>
      <c r="K132">
        <v>724841915</v>
      </c>
      <c r="L132" t="s">
        <v>1289</v>
      </c>
      <c r="M132" t="s">
        <v>10</v>
      </c>
      <c r="N132" s="5">
        <v>15000</v>
      </c>
      <c r="O132" s="5">
        <v>19500</v>
      </c>
      <c r="P132" t="s">
        <v>1279</v>
      </c>
      <c r="Q132">
        <v>65.739999999999995</v>
      </c>
      <c r="R132" s="5">
        <v>15000</v>
      </c>
      <c r="S132" s="5">
        <v>4500</v>
      </c>
      <c r="T132" s="5">
        <v>19500</v>
      </c>
      <c r="U132" s="5">
        <v>14250</v>
      </c>
      <c r="V132" s="5">
        <v>5250</v>
      </c>
      <c r="W132">
        <v>0</v>
      </c>
      <c r="X132" s="5">
        <v>5250</v>
      </c>
      <c r="Y132">
        <v>0</v>
      </c>
      <c r="Z132" s="5">
        <v>5250</v>
      </c>
      <c r="AA132">
        <v>0</v>
      </c>
      <c r="AB132" t="s">
        <v>1290</v>
      </c>
      <c r="AC132" s="5">
        <v>1000</v>
      </c>
      <c r="AD132" s="6">
        <f>DATEVALUE(Table2[[#This Row],[Last Payment Date]])</f>
        <v>45948</v>
      </c>
      <c r="AE132" t="str">
        <f ca="1">IF(Table2[[#This Row],[Date]]&lt;TODAY()-90,"Yes","No")</f>
        <v>Yes</v>
      </c>
    </row>
    <row r="133" spans="1:31" x14ac:dyDescent="0.3">
      <c r="A133" t="s">
        <v>1291</v>
      </c>
      <c r="B133" t="s">
        <v>19</v>
      </c>
      <c r="C133" t="s">
        <v>1292</v>
      </c>
      <c r="D133" t="s">
        <v>1293</v>
      </c>
      <c r="E133" t="s">
        <v>1294</v>
      </c>
      <c r="F133" t="s">
        <v>1295</v>
      </c>
      <c r="G133" t="s">
        <v>1296</v>
      </c>
      <c r="H133" t="s">
        <v>1297</v>
      </c>
      <c r="I133" t="s">
        <v>1298</v>
      </c>
      <c r="J133" t="s">
        <v>1299</v>
      </c>
      <c r="K133">
        <v>712402628</v>
      </c>
      <c r="L133" t="s">
        <v>1297</v>
      </c>
      <c r="M133" t="s">
        <v>21</v>
      </c>
      <c r="N133" s="5">
        <v>20000</v>
      </c>
      <c r="O133" s="5">
        <v>26000</v>
      </c>
      <c r="P133" t="s">
        <v>1300</v>
      </c>
      <c r="Q133">
        <v>62.19</v>
      </c>
      <c r="R133" s="5">
        <v>20000</v>
      </c>
      <c r="S133" s="5">
        <v>6000</v>
      </c>
      <c r="T133" s="5">
        <v>26000</v>
      </c>
      <c r="U133" s="5">
        <v>21750</v>
      </c>
      <c r="V133" s="5">
        <v>4250</v>
      </c>
      <c r="W133">
        <v>0</v>
      </c>
      <c r="X133" s="5">
        <v>4250</v>
      </c>
      <c r="Y133">
        <v>0</v>
      </c>
      <c r="Z133" s="5">
        <v>4250</v>
      </c>
      <c r="AA133">
        <v>0</v>
      </c>
      <c r="AB133" t="s">
        <v>1301</v>
      </c>
      <c r="AC133" s="5">
        <v>1500</v>
      </c>
      <c r="AD133" s="6">
        <f>DATEVALUE(Table2[[#This Row],[Last Payment Date]])</f>
        <v>45839</v>
      </c>
      <c r="AE133" t="str">
        <f ca="1">IF(Table2[[#This Row],[Date]]&lt;TODAY()-90,"Yes","No")</f>
        <v>Yes</v>
      </c>
    </row>
    <row r="134" spans="1:31" x14ac:dyDescent="0.3">
      <c r="A134" t="s">
        <v>1302</v>
      </c>
      <c r="B134" t="s">
        <v>16</v>
      </c>
      <c r="C134" t="s">
        <v>1303</v>
      </c>
      <c r="D134" t="s">
        <v>1304</v>
      </c>
      <c r="E134" t="s">
        <v>1305</v>
      </c>
      <c r="F134" t="s">
        <v>1306</v>
      </c>
      <c r="G134" t="s">
        <v>1307</v>
      </c>
      <c r="H134" t="s">
        <v>1308</v>
      </c>
      <c r="I134" t="s">
        <v>1309</v>
      </c>
      <c r="J134" t="s">
        <v>1310</v>
      </c>
      <c r="K134">
        <v>769768455</v>
      </c>
      <c r="L134" t="s">
        <v>1311</v>
      </c>
      <c r="M134" t="s">
        <v>17</v>
      </c>
      <c r="N134" s="5">
        <v>15000</v>
      </c>
      <c r="O134" s="5">
        <v>19500</v>
      </c>
      <c r="P134" t="s">
        <v>1090</v>
      </c>
      <c r="Q134">
        <v>61.24</v>
      </c>
      <c r="R134" s="5">
        <v>15000</v>
      </c>
      <c r="S134" s="5">
        <v>4500</v>
      </c>
      <c r="T134" s="5">
        <v>19500</v>
      </c>
      <c r="U134" s="5">
        <v>16420</v>
      </c>
      <c r="V134" s="5">
        <v>3080</v>
      </c>
      <c r="W134">
        <v>0</v>
      </c>
      <c r="X134" s="5">
        <v>3080</v>
      </c>
      <c r="Y134">
        <v>0</v>
      </c>
      <c r="Z134" s="5">
        <v>3080</v>
      </c>
      <c r="AA134">
        <v>0</v>
      </c>
      <c r="AB134" t="s">
        <v>1312</v>
      </c>
      <c r="AC134" s="5">
        <v>1000</v>
      </c>
      <c r="AD134" s="6">
        <f>DATEVALUE(Table2[[#This Row],[Last Payment Date]])</f>
        <v>45836</v>
      </c>
      <c r="AE134" t="str">
        <f ca="1">IF(Table2[[#This Row],[Date]]&lt;TODAY()-90,"Yes","No")</f>
        <v>Yes</v>
      </c>
    </row>
    <row r="135" spans="1:31" x14ac:dyDescent="0.3">
      <c r="A135" t="s">
        <v>1313</v>
      </c>
      <c r="B135" t="s">
        <v>16</v>
      </c>
      <c r="C135" t="s">
        <v>1303</v>
      </c>
      <c r="D135" t="s">
        <v>1314</v>
      </c>
      <c r="E135" t="s">
        <v>1315</v>
      </c>
      <c r="F135" t="s">
        <v>1316</v>
      </c>
      <c r="G135" t="s">
        <v>1317</v>
      </c>
      <c r="H135" t="s">
        <v>1308</v>
      </c>
      <c r="I135" t="s">
        <v>1318</v>
      </c>
      <c r="J135" t="s">
        <v>1319</v>
      </c>
      <c r="K135">
        <v>778143927</v>
      </c>
      <c r="L135" t="s">
        <v>1320</v>
      </c>
      <c r="M135" t="s">
        <v>17</v>
      </c>
      <c r="N135" s="5">
        <v>15000</v>
      </c>
      <c r="O135" s="5">
        <v>19500</v>
      </c>
      <c r="P135" t="s">
        <v>1321</v>
      </c>
      <c r="Q135">
        <v>62.65</v>
      </c>
      <c r="R135" s="5">
        <v>15000</v>
      </c>
      <c r="S135" s="5">
        <v>4500</v>
      </c>
      <c r="T135" s="5">
        <v>19500</v>
      </c>
      <c r="U135" s="5">
        <v>15920</v>
      </c>
      <c r="V135" s="5">
        <v>3580</v>
      </c>
      <c r="W135">
        <v>0</v>
      </c>
      <c r="X135" s="5">
        <v>3580</v>
      </c>
      <c r="Y135">
        <v>0</v>
      </c>
      <c r="Z135" s="5">
        <v>3580</v>
      </c>
      <c r="AA135">
        <v>0</v>
      </c>
      <c r="AB135" t="s">
        <v>1322</v>
      </c>
      <c r="AC135">
        <v>500</v>
      </c>
      <c r="AD135" s="6">
        <f>DATEVALUE(Table2[[#This Row],[Last Payment Date]])</f>
        <v>45940</v>
      </c>
      <c r="AE135" t="str">
        <f ca="1">IF(Table2[[#This Row],[Date]]&lt;TODAY()-90,"Yes","No")</f>
        <v>Yes</v>
      </c>
    </row>
    <row r="136" spans="1:31" x14ac:dyDescent="0.3">
      <c r="A136" t="s">
        <v>1323</v>
      </c>
      <c r="B136" t="s">
        <v>16</v>
      </c>
      <c r="C136" t="s">
        <v>1303</v>
      </c>
      <c r="D136" t="s">
        <v>1324</v>
      </c>
      <c r="E136" t="s">
        <v>1325</v>
      </c>
      <c r="F136" t="s">
        <v>1326</v>
      </c>
      <c r="G136" t="s">
        <v>1327</v>
      </c>
      <c r="H136" t="s">
        <v>1320</v>
      </c>
      <c r="I136" t="s">
        <v>1328</v>
      </c>
      <c r="J136" t="s">
        <v>1329</v>
      </c>
      <c r="K136">
        <v>765768846</v>
      </c>
      <c r="L136" t="s">
        <v>1320</v>
      </c>
      <c r="M136" t="s">
        <v>17</v>
      </c>
      <c r="N136" s="5">
        <v>15000</v>
      </c>
      <c r="O136" s="5">
        <v>19500</v>
      </c>
      <c r="P136" t="s">
        <v>1321</v>
      </c>
      <c r="Q136">
        <v>63.06</v>
      </c>
      <c r="R136" s="5">
        <v>15000</v>
      </c>
      <c r="S136" s="5">
        <v>4500</v>
      </c>
      <c r="T136" s="5">
        <v>19500</v>
      </c>
      <c r="U136" s="5">
        <v>15420</v>
      </c>
      <c r="V136" s="5">
        <v>4080</v>
      </c>
      <c r="W136">
        <v>0</v>
      </c>
      <c r="X136" s="5">
        <v>4080</v>
      </c>
      <c r="Y136">
        <v>0</v>
      </c>
      <c r="Z136" s="5">
        <v>4080</v>
      </c>
      <c r="AA136">
        <v>0</v>
      </c>
      <c r="AB136" t="s">
        <v>1330</v>
      </c>
      <c r="AC136" s="5">
        <v>1000</v>
      </c>
      <c r="AD136" s="6">
        <f>DATEVALUE(Table2[[#This Row],[Last Payment Date]])</f>
        <v>45821</v>
      </c>
      <c r="AE136" t="str">
        <f ca="1">IF(Table2[[#This Row],[Date]]&lt;TODAY()-90,"Yes","No")</f>
        <v>Yes</v>
      </c>
    </row>
    <row r="137" spans="1:31" x14ac:dyDescent="0.3">
      <c r="A137" t="s">
        <v>1331</v>
      </c>
      <c r="B137" t="s">
        <v>16</v>
      </c>
      <c r="C137" t="s">
        <v>1303</v>
      </c>
      <c r="D137" t="s">
        <v>1332</v>
      </c>
      <c r="E137" t="s">
        <v>1333</v>
      </c>
      <c r="F137" t="s">
        <v>1334</v>
      </c>
      <c r="G137" t="s">
        <v>1335</v>
      </c>
      <c r="H137" t="s">
        <v>1308</v>
      </c>
      <c r="I137" t="s">
        <v>1336</v>
      </c>
      <c r="J137" t="s">
        <v>1337</v>
      </c>
      <c r="K137">
        <v>757594127</v>
      </c>
      <c r="L137" t="s">
        <v>1308</v>
      </c>
      <c r="M137" t="s">
        <v>17</v>
      </c>
      <c r="N137" s="5">
        <v>15000</v>
      </c>
      <c r="O137" s="5">
        <v>19500</v>
      </c>
      <c r="P137" t="s">
        <v>1321</v>
      </c>
      <c r="Q137">
        <v>62.88</v>
      </c>
      <c r="R137" s="5">
        <v>15000</v>
      </c>
      <c r="S137" s="5">
        <v>4500</v>
      </c>
      <c r="T137" s="5">
        <v>19500</v>
      </c>
      <c r="U137" s="5">
        <v>15640</v>
      </c>
      <c r="V137" s="5">
        <v>3860</v>
      </c>
      <c r="W137">
        <v>0</v>
      </c>
      <c r="X137" s="5">
        <v>3860</v>
      </c>
      <c r="Y137">
        <v>0</v>
      </c>
      <c r="Z137" s="5">
        <v>3860</v>
      </c>
      <c r="AA137">
        <v>0</v>
      </c>
      <c r="AB137" t="s">
        <v>1312</v>
      </c>
      <c r="AC137" s="5">
        <v>1220</v>
      </c>
      <c r="AD137" s="6">
        <f>DATEVALUE(Table2[[#This Row],[Last Payment Date]])</f>
        <v>45836</v>
      </c>
      <c r="AE137" t="str">
        <f ca="1">IF(Table2[[#This Row],[Date]]&lt;TODAY()-90,"Yes","No")</f>
        <v>Yes</v>
      </c>
    </row>
    <row r="138" spans="1:31" x14ac:dyDescent="0.3">
      <c r="A138" t="s">
        <v>1338</v>
      </c>
      <c r="B138" t="s">
        <v>16</v>
      </c>
      <c r="C138" t="s">
        <v>1303</v>
      </c>
      <c r="D138" t="s">
        <v>1339</v>
      </c>
      <c r="E138" t="s">
        <v>1340</v>
      </c>
      <c r="F138" t="s">
        <v>1341</v>
      </c>
      <c r="G138" t="s">
        <v>1342</v>
      </c>
      <c r="H138" t="s">
        <v>1320</v>
      </c>
      <c r="I138" t="s">
        <v>1343</v>
      </c>
      <c r="J138" t="s">
        <v>1344</v>
      </c>
      <c r="K138">
        <v>769768455</v>
      </c>
      <c r="L138" t="s">
        <v>1320</v>
      </c>
      <c r="M138" t="s">
        <v>17</v>
      </c>
      <c r="N138" s="5">
        <v>15000</v>
      </c>
      <c r="O138" s="5">
        <v>19500</v>
      </c>
      <c r="P138" t="s">
        <v>1321</v>
      </c>
      <c r="Q138">
        <v>63.7</v>
      </c>
      <c r="R138" s="5">
        <v>15000</v>
      </c>
      <c r="S138" s="5">
        <v>4500</v>
      </c>
      <c r="T138" s="5">
        <v>19500</v>
      </c>
      <c r="U138" s="5">
        <v>14640</v>
      </c>
      <c r="V138" s="5">
        <v>4860</v>
      </c>
      <c r="W138">
        <v>0</v>
      </c>
      <c r="X138" s="5">
        <v>4860</v>
      </c>
      <c r="Y138">
        <v>0</v>
      </c>
      <c r="Z138" s="5">
        <v>4860</v>
      </c>
      <c r="AA138">
        <v>0</v>
      </c>
      <c r="AB138" t="s">
        <v>1345</v>
      </c>
      <c r="AC138" s="5">
        <v>1220</v>
      </c>
      <c r="AD138" s="6">
        <f>DATEVALUE(Table2[[#This Row],[Last Payment Date]])</f>
        <v>45819</v>
      </c>
      <c r="AE138" t="str">
        <f ca="1">IF(Table2[[#This Row],[Date]]&lt;TODAY()-90,"Yes","No")</f>
        <v>Yes</v>
      </c>
    </row>
    <row r="139" spans="1:31" x14ac:dyDescent="0.3">
      <c r="A139" t="s">
        <v>1346</v>
      </c>
      <c r="B139" t="s">
        <v>16</v>
      </c>
      <c r="C139" t="s">
        <v>1303</v>
      </c>
      <c r="D139" t="s">
        <v>1347</v>
      </c>
      <c r="E139" t="s">
        <v>1348</v>
      </c>
      <c r="F139" t="s">
        <v>1349</v>
      </c>
      <c r="G139" t="s">
        <v>1350</v>
      </c>
      <c r="H139" t="s">
        <v>1320</v>
      </c>
      <c r="I139" t="s">
        <v>1351</v>
      </c>
      <c r="J139" t="s">
        <v>1352</v>
      </c>
      <c r="K139">
        <v>763789501</v>
      </c>
      <c r="L139" t="s">
        <v>1320</v>
      </c>
      <c r="M139" t="s">
        <v>17</v>
      </c>
      <c r="N139" s="5">
        <v>15000</v>
      </c>
      <c r="O139" s="5">
        <v>19500</v>
      </c>
      <c r="P139" t="s">
        <v>1321</v>
      </c>
      <c r="Q139">
        <v>62.47</v>
      </c>
      <c r="R139" s="5">
        <v>15000</v>
      </c>
      <c r="S139" s="5">
        <v>4500</v>
      </c>
      <c r="T139" s="5">
        <v>19500</v>
      </c>
      <c r="U139" s="5">
        <v>16140</v>
      </c>
      <c r="V139" s="5">
        <v>3360</v>
      </c>
      <c r="W139">
        <v>0</v>
      </c>
      <c r="X139" s="5">
        <v>3360</v>
      </c>
      <c r="Y139">
        <v>0</v>
      </c>
      <c r="Z139" s="5">
        <v>3360</v>
      </c>
      <c r="AA139">
        <v>0</v>
      </c>
      <c r="AB139" t="s">
        <v>1353</v>
      </c>
      <c r="AC139">
        <v>500</v>
      </c>
      <c r="AD139" s="6">
        <f>DATEVALUE(Table2[[#This Row],[Last Payment Date]])</f>
        <v>45956</v>
      </c>
      <c r="AE139" t="str">
        <f ca="1">IF(Table2[[#This Row],[Date]]&lt;TODAY()-90,"Yes","No")</f>
        <v>Yes</v>
      </c>
    </row>
    <row r="140" spans="1:31" x14ac:dyDescent="0.3">
      <c r="A140" t="s">
        <v>1354</v>
      </c>
      <c r="B140" t="s">
        <v>16</v>
      </c>
      <c r="C140" t="s">
        <v>1303</v>
      </c>
      <c r="D140" t="s">
        <v>1355</v>
      </c>
      <c r="E140" t="s">
        <v>1356</v>
      </c>
      <c r="F140" t="s">
        <v>1357</v>
      </c>
      <c r="G140" t="s">
        <v>1358</v>
      </c>
      <c r="H140" t="s">
        <v>1359</v>
      </c>
      <c r="I140" t="s">
        <v>1360</v>
      </c>
      <c r="J140" t="s">
        <v>1360</v>
      </c>
      <c r="K140" t="s">
        <v>1360</v>
      </c>
      <c r="L140" t="s">
        <v>1360</v>
      </c>
      <c r="M140" t="s">
        <v>17</v>
      </c>
      <c r="N140" s="5">
        <v>15000</v>
      </c>
      <c r="O140" s="5">
        <v>19500</v>
      </c>
      <c r="P140" t="s">
        <v>1321</v>
      </c>
      <c r="Q140">
        <v>63.7</v>
      </c>
      <c r="R140" s="5">
        <v>15000</v>
      </c>
      <c r="S140" s="5">
        <v>4500</v>
      </c>
      <c r="T140" s="5">
        <v>19500</v>
      </c>
      <c r="U140" s="5">
        <v>14640</v>
      </c>
      <c r="V140" s="5">
        <v>4860</v>
      </c>
      <c r="W140">
        <v>0</v>
      </c>
      <c r="X140" s="5">
        <v>4860</v>
      </c>
      <c r="Y140">
        <v>0</v>
      </c>
      <c r="Z140" s="5">
        <v>4860</v>
      </c>
      <c r="AA140">
        <v>0</v>
      </c>
      <c r="AB140" t="s">
        <v>1345</v>
      </c>
      <c r="AC140" s="5">
        <v>1220</v>
      </c>
      <c r="AD140" s="6">
        <f>DATEVALUE(Table2[[#This Row],[Last Payment Date]])</f>
        <v>45819</v>
      </c>
      <c r="AE140" t="str">
        <f ca="1">IF(Table2[[#This Row],[Date]]&lt;TODAY()-90,"Yes","No")</f>
        <v>Yes</v>
      </c>
    </row>
    <row r="141" spans="1:31" x14ac:dyDescent="0.3">
      <c r="A141" t="s">
        <v>1361</v>
      </c>
      <c r="B141" t="s">
        <v>16</v>
      </c>
      <c r="C141" t="s">
        <v>1303</v>
      </c>
      <c r="D141" t="s">
        <v>1362</v>
      </c>
      <c r="E141" t="s">
        <v>1363</v>
      </c>
      <c r="F141" t="s">
        <v>1364</v>
      </c>
      <c r="G141" t="s">
        <v>1365</v>
      </c>
      <c r="H141" t="s">
        <v>1308</v>
      </c>
      <c r="I141" t="s">
        <v>1366</v>
      </c>
      <c r="J141" t="s">
        <v>1367</v>
      </c>
      <c r="K141">
        <v>743034587</v>
      </c>
      <c r="L141" t="s">
        <v>1308</v>
      </c>
      <c r="M141" t="s">
        <v>17</v>
      </c>
      <c r="N141" s="5">
        <v>15000</v>
      </c>
      <c r="O141" s="5">
        <v>19500</v>
      </c>
      <c r="P141" t="s">
        <v>1321</v>
      </c>
      <c r="Q141">
        <v>62.08</v>
      </c>
      <c r="R141" s="5">
        <v>15000</v>
      </c>
      <c r="S141" s="5">
        <v>4500</v>
      </c>
      <c r="T141" s="5">
        <v>19500</v>
      </c>
      <c r="U141" s="5">
        <v>16620</v>
      </c>
      <c r="V141" s="5">
        <v>2880</v>
      </c>
      <c r="W141">
        <v>0</v>
      </c>
      <c r="X141" s="5">
        <v>2880</v>
      </c>
      <c r="Y141">
        <v>0</v>
      </c>
      <c r="Z141" s="5">
        <v>2880</v>
      </c>
      <c r="AA141">
        <v>0</v>
      </c>
      <c r="AB141" t="s">
        <v>1353</v>
      </c>
      <c r="AC141">
        <v>500</v>
      </c>
      <c r="AD141" s="6">
        <f>DATEVALUE(Table2[[#This Row],[Last Payment Date]])</f>
        <v>45956</v>
      </c>
      <c r="AE141" t="str">
        <f ca="1">IF(Table2[[#This Row],[Date]]&lt;TODAY()-90,"Yes","No")</f>
        <v>Yes</v>
      </c>
    </row>
    <row r="142" spans="1:31" x14ac:dyDescent="0.3">
      <c r="A142" t="s">
        <v>1368</v>
      </c>
      <c r="B142" t="s">
        <v>19</v>
      </c>
      <c r="C142" t="s">
        <v>1369</v>
      </c>
      <c r="D142" t="s">
        <v>1370</v>
      </c>
      <c r="E142" t="s">
        <v>1371</v>
      </c>
      <c r="F142" t="s">
        <v>1372</v>
      </c>
      <c r="G142" t="s">
        <v>1373</v>
      </c>
      <c r="H142" t="s">
        <v>1374</v>
      </c>
      <c r="I142" t="s">
        <v>1375</v>
      </c>
      <c r="J142" t="s">
        <v>1376</v>
      </c>
      <c r="K142">
        <v>779059647</v>
      </c>
      <c r="L142" t="s">
        <v>1377</v>
      </c>
      <c r="M142" t="s">
        <v>20</v>
      </c>
      <c r="N142" s="5">
        <v>20000</v>
      </c>
      <c r="O142" s="5">
        <v>26000</v>
      </c>
      <c r="P142" t="s">
        <v>1378</v>
      </c>
      <c r="Q142">
        <v>64.430000000000007</v>
      </c>
      <c r="R142" s="5">
        <v>20000</v>
      </c>
      <c r="S142" s="5">
        <v>6000</v>
      </c>
      <c r="T142" s="5">
        <v>26000</v>
      </c>
      <c r="U142" s="5">
        <v>19500</v>
      </c>
      <c r="V142" s="5">
        <v>6500</v>
      </c>
      <c r="W142">
        <v>0</v>
      </c>
      <c r="X142" s="5">
        <v>6500</v>
      </c>
      <c r="Y142">
        <v>0</v>
      </c>
      <c r="Z142" s="5">
        <v>6500</v>
      </c>
      <c r="AA142">
        <v>0</v>
      </c>
      <c r="AB142" t="s">
        <v>1379</v>
      </c>
      <c r="AC142" s="5">
        <v>5500</v>
      </c>
      <c r="AD142" s="6">
        <f>DATEVALUE(Table2[[#This Row],[Last Payment Date]])</f>
        <v>45799</v>
      </c>
      <c r="AE142" t="str">
        <f ca="1">IF(Table2[[#This Row],[Date]]&lt;TODAY()-90,"Yes","No")</f>
        <v>Yes</v>
      </c>
    </row>
    <row r="143" spans="1:31" x14ac:dyDescent="0.3">
      <c r="A143" t="s">
        <v>1380</v>
      </c>
      <c r="B143" t="s">
        <v>19</v>
      </c>
      <c r="C143" t="s">
        <v>1369</v>
      </c>
      <c r="D143" t="s">
        <v>1381</v>
      </c>
      <c r="E143" t="s">
        <v>1382</v>
      </c>
      <c r="F143" t="s">
        <v>1383</v>
      </c>
      <c r="G143" t="s">
        <v>1384</v>
      </c>
      <c r="H143" t="s">
        <v>1385</v>
      </c>
      <c r="I143" t="s">
        <v>1386</v>
      </c>
      <c r="J143" t="s">
        <v>1387</v>
      </c>
      <c r="K143">
        <v>762954926</v>
      </c>
      <c r="L143" t="s">
        <v>1385</v>
      </c>
      <c r="M143" t="s">
        <v>20</v>
      </c>
      <c r="N143" s="5">
        <v>20000</v>
      </c>
      <c r="O143" s="5">
        <v>26000</v>
      </c>
      <c r="P143" t="s">
        <v>1378</v>
      </c>
      <c r="Q143">
        <v>71.34</v>
      </c>
      <c r="R143" s="5">
        <v>20000</v>
      </c>
      <c r="S143" s="5">
        <v>6000</v>
      </c>
      <c r="T143" s="5">
        <v>26000</v>
      </c>
      <c r="U143" s="5">
        <v>8270</v>
      </c>
      <c r="V143" s="5">
        <v>17730</v>
      </c>
      <c r="W143">
        <v>0</v>
      </c>
      <c r="X143" s="5">
        <v>17730</v>
      </c>
      <c r="Y143">
        <v>0</v>
      </c>
      <c r="Z143" s="5">
        <v>17730</v>
      </c>
      <c r="AA143">
        <v>0</v>
      </c>
      <c r="AB143" t="s">
        <v>1388</v>
      </c>
      <c r="AC143" s="5">
        <v>1650</v>
      </c>
      <c r="AD143" s="6">
        <f>DATEVALUE(Table2[[#This Row],[Last Payment Date]])</f>
        <v>45757</v>
      </c>
      <c r="AE143" t="str">
        <f ca="1">IF(Table2[[#This Row],[Date]]&lt;TODAY()-90,"Yes","No")</f>
        <v>Yes</v>
      </c>
    </row>
    <row r="144" spans="1:31" x14ac:dyDescent="0.3">
      <c r="A144" t="s">
        <v>1389</v>
      </c>
      <c r="B144" t="s">
        <v>16</v>
      </c>
      <c r="C144" t="s">
        <v>1303</v>
      </c>
      <c r="D144" t="s">
        <v>1390</v>
      </c>
      <c r="E144" t="s">
        <v>1391</v>
      </c>
      <c r="F144" t="s">
        <v>1392</v>
      </c>
      <c r="G144" t="s">
        <v>1393</v>
      </c>
      <c r="H144" t="s">
        <v>1320</v>
      </c>
      <c r="I144" t="s">
        <v>1394</v>
      </c>
      <c r="J144" t="s">
        <v>1395</v>
      </c>
      <c r="K144">
        <v>762355826</v>
      </c>
      <c r="L144" t="s">
        <v>1320</v>
      </c>
      <c r="M144" t="s">
        <v>17</v>
      </c>
      <c r="N144" s="5">
        <v>15000</v>
      </c>
      <c r="O144" s="5">
        <v>19500</v>
      </c>
      <c r="P144" t="s">
        <v>1321</v>
      </c>
      <c r="Q144">
        <v>62.24</v>
      </c>
      <c r="R144" s="5">
        <v>15000</v>
      </c>
      <c r="S144" s="5">
        <v>4500</v>
      </c>
      <c r="T144" s="5">
        <v>19500</v>
      </c>
      <c r="U144" s="5">
        <v>16420</v>
      </c>
      <c r="V144" s="5">
        <v>3080</v>
      </c>
      <c r="W144">
        <v>0</v>
      </c>
      <c r="X144" s="5">
        <v>3080</v>
      </c>
      <c r="Y144">
        <v>0</v>
      </c>
      <c r="Z144" s="5">
        <v>3080</v>
      </c>
      <c r="AA144">
        <v>0</v>
      </c>
      <c r="AB144" t="s">
        <v>1312</v>
      </c>
      <c r="AC144" s="5">
        <v>1000</v>
      </c>
      <c r="AD144" s="6">
        <f>DATEVALUE(Table2[[#This Row],[Last Payment Date]])</f>
        <v>45836</v>
      </c>
      <c r="AE144" t="str">
        <f ca="1">IF(Table2[[#This Row],[Date]]&lt;TODAY()-90,"Yes","No")</f>
        <v>Yes</v>
      </c>
    </row>
    <row r="145" spans="1:31" x14ac:dyDescent="0.3">
      <c r="A145" t="s">
        <v>1396</v>
      </c>
      <c r="B145" t="s">
        <v>19</v>
      </c>
      <c r="C145" t="s">
        <v>1144</v>
      </c>
      <c r="D145" t="s">
        <v>1397</v>
      </c>
      <c r="E145" t="s">
        <v>1398</v>
      </c>
      <c r="F145" t="s">
        <v>1399</v>
      </c>
      <c r="G145" t="s">
        <v>1400</v>
      </c>
      <c r="H145" t="s">
        <v>1401</v>
      </c>
      <c r="I145" t="s">
        <v>1402</v>
      </c>
      <c r="J145" t="s">
        <v>1403</v>
      </c>
      <c r="K145">
        <v>788833051</v>
      </c>
      <c r="L145" t="s">
        <v>1401</v>
      </c>
      <c r="M145" t="s">
        <v>20</v>
      </c>
      <c r="N145" s="5">
        <v>25000</v>
      </c>
      <c r="O145" s="5">
        <v>35000</v>
      </c>
      <c r="P145" t="s">
        <v>1321</v>
      </c>
      <c r="Q145">
        <v>71.23</v>
      </c>
      <c r="R145" s="5">
        <v>25000</v>
      </c>
      <c r="S145" s="5">
        <v>10000</v>
      </c>
      <c r="T145" s="5">
        <v>35000</v>
      </c>
      <c r="U145" s="5">
        <v>7600</v>
      </c>
      <c r="V145" s="5">
        <v>27400</v>
      </c>
      <c r="W145">
        <v>0</v>
      </c>
      <c r="X145" s="5">
        <v>27400</v>
      </c>
      <c r="Y145">
        <v>0</v>
      </c>
      <c r="Z145" s="5">
        <v>27400</v>
      </c>
      <c r="AA145">
        <v>0</v>
      </c>
      <c r="AB145" t="s">
        <v>1404</v>
      </c>
      <c r="AC145">
        <v>500</v>
      </c>
      <c r="AD145" s="6">
        <f>DATEVALUE(Table2[[#This Row],[Last Payment Date]])</f>
        <v>45862</v>
      </c>
      <c r="AE145" t="str">
        <f ca="1">IF(Table2[[#This Row],[Date]]&lt;TODAY()-90,"Yes","No")</f>
        <v>Yes</v>
      </c>
    </row>
    <row r="146" spans="1:31" x14ac:dyDescent="0.3">
      <c r="A146" t="s">
        <v>1405</v>
      </c>
      <c r="B146" t="s">
        <v>8</v>
      </c>
      <c r="C146" t="s">
        <v>1406</v>
      </c>
      <c r="D146" t="s">
        <v>1407</v>
      </c>
      <c r="E146" t="s">
        <v>1408</v>
      </c>
      <c r="F146" t="s">
        <v>1409</v>
      </c>
      <c r="G146" t="s">
        <v>1410</v>
      </c>
      <c r="H146" t="s">
        <v>1411</v>
      </c>
      <c r="I146" t="s">
        <v>1412</v>
      </c>
      <c r="J146" t="s">
        <v>1413</v>
      </c>
      <c r="K146">
        <v>769059413</v>
      </c>
      <c r="L146" t="s">
        <v>1411</v>
      </c>
      <c r="M146" t="s">
        <v>10</v>
      </c>
      <c r="N146" s="5">
        <v>25000</v>
      </c>
      <c r="O146" s="5">
        <v>35000</v>
      </c>
      <c r="P146" t="s">
        <v>1321</v>
      </c>
      <c r="Q146">
        <v>69.14</v>
      </c>
      <c r="R146" s="5">
        <v>25000</v>
      </c>
      <c r="S146" s="5">
        <v>10000</v>
      </c>
      <c r="T146" s="5">
        <v>35000</v>
      </c>
      <c r="U146" s="5">
        <v>12750</v>
      </c>
      <c r="V146" s="5">
        <v>22250</v>
      </c>
      <c r="W146">
        <v>0</v>
      </c>
      <c r="X146" s="5">
        <v>22250</v>
      </c>
      <c r="Y146">
        <v>0</v>
      </c>
      <c r="Z146" s="5">
        <v>22250</v>
      </c>
      <c r="AA146">
        <v>0</v>
      </c>
      <c r="AB146" t="s">
        <v>283</v>
      </c>
      <c r="AC146" s="5">
        <v>2000</v>
      </c>
      <c r="AD146" s="6">
        <f>DATEVALUE(Table2[[#This Row],[Last Payment Date]])</f>
        <v>46248</v>
      </c>
      <c r="AE146" t="str">
        <f ca="1">IF(Table2[[#This Row],[Date]]&lt;TODAY()-90,"Yes","No")</f>
        <v>No</v>
      </c>
    </row>
    <row r="147" spans="1:31" x14ac:dyDescent="0.3">
      <c r="A147" t="s">
        <v>1414</v>
      </c>
      <c r="B147" t="s">
        <v>19</v>
      </c>
      <c r="C147" t="s">
        <v>1369</v>
      </c>
      <c r="D147" t="s">
        <v>1415</v>
      </c>
      <c r="E147" t="s">
        <v>1416</v>
      </c>
      <c r="F147" t="s">
        <v>1417</v>
      </c>
      <c r="G147" t="s">
        <v>1418</v>
      </c>
      <c r="H147" t="s">
        <v>1419</v>
      </c>
      <c r="I147" t="s">
        <v>1420</v>
      </c>
      <c r="J147" t="s">
        <v>1421</v>
      </c>
      <c r="K147">
        <v>764197681</v>
      </c>
      <c r="L147" t="s">
        <v>1419</v>
      </c>
      <c r="M147" t="s">
        <v>20</v>
      </c>
      <c r="N147" s="5">
        <v>20000</v>
      </c>
      <c r="O147" s="5">
        <v>26000</v>
      </c>
      <c r="P147" t="s">
        <v>1422</v>
      </c>
      <c r="Q147">
        <v>70.489999999999995</v>
      </c>
      <c r="R147" s="5">
        <v>20000</v>
      </c>
      <c r="S147" s="5">
        <v>6000</v>
      </c>
      <c r="T147" s="5">
        <v>26000</v>
      </c>
      <c r="U147" s="5">
        <v>9650</v>
      </c>
      <c r="V147" s="5">
        <v>16350</v>
      </c>
      <c r="W147">
        <v>0</v>
      </c>
      <c r="X147" s="5">
        <v>16350</v>
      </c>
      <c r="Y147">
        <v>0</v>
      </c>
      <c r="Z147" s="5">
        <v>16350</v>
      </c>
      <c r="AA147">
        <v>0</v>
      </c>
      <c r="AB147" t="s">
        <v>1423</v>
      </c>
      <c r="AC147">
        <v>500</v>
      </c>
      <c r="AD147" s="6">
        <f>DATEVALUE(Table2[[#This Row],[Last Payment Date]])</f>
        <v>45882</v>
      </c>
      <c r="AE147" t="str">
        <f ca="1">IF(Table2[[#This Row],[Date]]&lt;TODAY()-90,"Yes","No")</f>
        <v>Yes</v>
      </c>
    </row>
    <row r="148" spans="1:31" x14ac:dyDescent="0.3">
      <c r="A148" t="s">
        <v>1424</v>
      </c>
      <c r="B148" t="s">
        <v>8</v>
      </c>
      <c r="C148" t="s">
        <v>1271</v>
      </c>
      <c r="D148" t="s">
        <v>1425</v>
      </c>
      <c r="E148" t="s">
        <v>1426</v>
      </c>
      <c r="F148" t="s">
        <v>1427</v>
      </c>
      <c r="G148" t="s">
        <v>1428</v>
      </c>
      <c r="H148" t="s">
        <v>1276</v>
      </c>
      <c r="I148" t="s">
        <v>1429</v>
      </c>
      <c r="J148" t="s">
        <v>1430</v>
      </c>
      <c r="K148">
        <v>764466109</v>
      </c>
      <c r="L148" t="s">
        <v>1276</v>
      </c>
      <c r="M148" t="s">
        <v>10</v>
      </c>
      <c r="N148" s="5">
        <v>15000</v>
      </c>
      <c r="O148" s="5">
        <v>19500</v>
      </c>
      <c r="P148" t="s">
        <v>1422</v>
      </c>
      <c r="Q148">
        <v>70.58</v>
      </c>
      <c r="R148" s="5">
        <v>15000</v>
      </c>
      <c r="S148" s="5">
        <v>4500</v>
      </c>
      <c r="T148" s="5">
        <v>19500</v>
      </c>
      <c r="U148" s="5">
        <v>7470</v>
      </c>
      <c r="V148" s="5">
        <v>12030</v>
      </c>
      <c r="W148">
        <v>0</v>
      </c>
      <c r="X148" s="5">
        <v>12030</v>
      </c>
      <c r="Y148">
        <v>0</v>
      </c>
      <c r="Z148" s="5">
        <v>12030</v>
      </c>
      <c r="AA148">
        <v>0</v>
      </c>
      <c r="AB148" t="s">
        <v>1132</v>
      </c>
      <c r="AC148">
        <v>250</v>
      </c>
      <c r="AD148" s="6">
        <f>DATEVALUE(Table2[[#This Row],[Last Payment Date]])</f>
        <v>45852</v>
      </c>
      <c r="AE148" t="str">
        <f ca="1">IF(Table2[[#This Row],[Date]]&lt;TODAY()-90,"Yes","No")</f>
        <v>Yes</v>
      </c>
    </row>
    <row r="149" spans="1:31" x14ac:dyDescent="0.3">
      <c r="A149" t="s">
        <v>1431</v>
      </c>
      <c r="B149" t="s">
        <v>8</v>
      </c>
      <c r="C149" t="s">
        <v>1271</v>
      </c>
      <c r="D149" t="s">
        <v>1432</v>
      </c>
      <c r="E149" t="s">
        <v>1433</v>
      </c>
      <c r="F149" t="s">
        <v>1434</v>
      </c>
      <c r="G149" t="s">
        <v>1435</v>
      </c>
      <c r="H149" t="s">
        <v>1276</v>
      </c>
      <c r="I149" t="s">
        <v>1433</v>
      </c>
      <c r="J149" t="s">
        <v>1434</v>
      </c>
      <c r="K149">
        <v>750749670</v>
      </c>
      <c r="L149" t="s">
        <v>1276</v>
      </c>
      <c r="M149" t="s">
        <v>10</v>
      </c>
      <c r="N149" s="5">
        <v>15000</v>
      </c>
      <c r="O149" s="5">
        <v>19500</v>
      </c>
      <c r="P149" t="s">
        <v>1422</v>
      </c>
      <c r="Q149">
        <v>65.53</v>
      </c>
      <c r="R149" s="5">
        <v>15000</v>
      </c>
      <c r="S149" s="5">
        <v>4500</v>
      </c>
      <c r="T149" s="5">
        <v>19500</v>
      </c>
      <c r="U149" s="5">
        <v>13630</v>
      </c>
      <c r="V149" s="5">
        <v>5870</v>
      </c>
      <c r="W149">
        <v>0</v>
      </c>
      <c r="X149" s="5">
        <v>5870</v>
      </c>
      <c r="Y149">
        <v>0</v>
      </c>
      <c r="Z149" s="5">
        <v>5870</v>
      </c>
      <c r="AA149">
        <v>0</v>
      </c>
      <c r="AB149" t="s">
        <v>1436</v>
      </c>
      <c r="AC149" s="5">
        <v>1350</v>
      </c>
      <c r="AD149" s="6">
        <f>DATEVALUE(Table2[[#This Row],[Last Payment Date]])</f>
        <v>45866</v>
      </c>
      <c r="AE149" t="str">
        <f ca="1">IF(Table2[[#This Row],[Date]]&lt;TODAY()-90,"Yes","No")</f>
        <v>Yes</v>
      </c>
    </row>
    <row r="150" spans="1:31" x14ac:dyDescent="0.3">
      <c r="A150" t="s">
        <v>1437</v>
      </c>
      <c r="B150" t="s">
        <v>8</v>
      </c>
      <c r="C150" t="s">
        <v>1123</v>
      </c>
      <c r="D150" t="s">
        <v>1438</v>
      </c>
      <c r="E150" t="s">
        <v>1439</v>
      </c>
      <c r="F150" t="s">
        <v>1440</v>
      </c>
      <c r="G150" t="s">
        <v>1441</v>
      </c>
      <c r="H150" t="s">
        <v>1442</v>
      </c>
      <c r="I150" t="s">
        <v>1443</v>
      </c>
      <c r="J150" t="s">
        <v>1444</v>
      </c>
      <c r="K150">
        <v>763318012</v>
      </c>
      <c r="L150" t="s">
        <v>1445</v>
      </c>
      <c r="M150" t="s">
        <v>10</v>
      </c>
      <c r="N150" s="5">
        <v>20000</v>
      </c>
      <c r="O150" s="5">
        <v>26000</v>
      </c>
      <c r="P150" t="s">
        <v>1422</v>
      </c>
      <c r="Q150">
        <v>73.290000000000006</v>
      </c>
      <c r="R150" s="5">
        <v>20000</v>
      </c>
      <c r="S150" s="5">
        <v>6000</v>
      </c>
      <c r="T150" s="5">
        <v>26000</v>
      </c>
      <c r="U150" s="5">
        <v>5100</v>
      </c>
      <c r="V150" s="5">
        <v>20900</v>
      </c>
      <c r="W150">
        <v>0</v>
      </c>
      <c r="X150" s="5">
        <v>20900</v>
      </c>
      <c r="Y150">
        <v>0</v>
      </c>
      <c r="Z150" s="5">
        <v>20900</v>
      </c>
      <c r="AA150">
        <v>0</v>
      </c>
      <c r="AB150" t="s">
        <v>1446</v>
      </c>
      <c r="AC150" s="5">
        <v>1700</v>
      </c>
      <c r="AD150" s="6">
        <f>DATEVALUE(Table2[[#This Row],[Last Payment Date]])</f>
        <v>45742</v>
      </c>
      <c r="AE150" t="str">
        <f ca="1">IF(Table2[[#This Row],[Date]]&lt;TODAY()-90,"Yes","No")</f>
        <v>Yes</v>
      </c>
    </row>
    <row r="151" spans="1:31" x14ac:dyDescent="0.3">
      <c r="A151" t="s">
        <v>1447</v>
      </c>
      <c r="B151" t="s">
        <v>8</v>
      </c>
      <c r="C151" t="s">
        <v>1123</v>
      </c>
      <c r="D151" t="s">
        <v>1448</v>
      </c>
      <c r="E151" t="s">
        <v>1449</v>
      </c>
      <c r="F151" t="s">
        <v>1450</v>
      </c>
      <c r="G151" t="s">
        <v>1451</v>
      </c>
      <c r="H151" t="s">
        <v>1452</v>
      </c>
      <c r="I151" t="s">
        <v>1453</v>
      </c>
      <c r="J151" t="s">
        <v>1454</v>
      </c>
      <c r="K151">
        <v>765230309</v>
      </c>
      <c r="L151" t="s">
        <v>1455</v>
      </c>
      <c r="M151" t="s">
        <v>10</v>
      </c>
      <c r="N151" s="5">
        <v>20000</v>
      </c>
      <c r="O151" s="5">
        <v>26000</v>
      </c>
      <c r="P151" t="s">
        <v>1422</v>
      </c>
      <c r="Q151">
        <v>71.069999999999993</v>
      </c>
      <c r="R151" s="5">
        <v>20000</v>
      </c>
      <c r="S151" s="5">
        <v>6000</v>
      </c>
      <c r="T151" s="5">
        <v>26000</v>
      </c>
      <c r="U151" s="5">
        <v>8700</v>
      </c>
      <c r="V151" s="5">
        <v>17300</v>
      </c>
      <c r="W151">
        <v>0</v>
      </c>
      <c r="X151" s="5">
        <v>17300</v>
      </c>
      <c r="Y151">
        <v>0</v>
      </c>
      <c r="Z151" s="5">
        <v>17300</v>
      </c>
      <c r="AA151">
        <v>0</v>
      </c>
      <c r="AB151" t="s">
        <v>1456</v>
      </c>
      <c r="AC151" s="5">
        <v>1700</v>
      </c>
      <c r="AD151" s="6">
        <f>DATEVALUE(Table2[[#This Row],[Last Payment Date]])</f>
        <v>45772</v>
      </c>
      <c r="AE151" t="str">
        <f ca="1">IF(Table2[[#This Row],[Date]]&lt;TODAY()-90,"Yes","No")</f>
        <v>Yes</v>
      </c>
    </row>
    <row r="152" spans="1:31" x14ac:dyDescent="0.3">
      <c r="A152" t="s">
        <v>1457</v>
      </c>
      <c r="B152" t="s">
        <v>19</v>
      </c>
      <c r="C152" t="s">
        <v>1224</v>
      </c>
      <c r="D152" t="s">
        <v>1458</v>
      </c>
      <c r="E152" t="s">
        <v>1459</v>
      </c>
      <c r="F152" t="s">
        <v>1460</v>
      </c>
      <c r="G152" t="s">
        <v>1461</v>
      </c>
      <c r="H152" t="s">
        <v>1229</v>
      </c>
      <c r="I152" t="s">
        <v>1462</v>
      </c>
      <c r="J152" t="s">
        <v>1463</v>
      </c>
      <c r="K152">
        <v>776147035</v>
      </c>
      <c r="L152" t="s">
        <v>1229</v>
      </c>
      <c r="M152" t="s">
        <v>21</v>
      </c>
      <c r="N152" s="5">
        <v>25000</v>
      </c>
      <c r="O152" s="5">
        <v>35000</v>
      </c>
      <c r="P152" t="s">
        <v>1464</v>
      </c>
      <c r="Q152">
        <v>60.6</v>
      </c>
      <c r="R152" s="5">
        <v>25000</v>
      </c>
      <c r="S152" s="5">
        <v>10000</v>
      </c>
      <c r="T152" s="5">
        <v>35000</v>
      </c>
      <c r="U152" s="5">
        <v>27700</v>
      </c>
      <c r="V152" s="5">
        <v>7300</v>
      </c>
      <c r="W152">
        <v>0</v>
      </c>
      <c r="X152" s="5">
        <v>7300</v>
      </c>
      <c r="Y152">
        <v>0</v>
      </c>
      <c r="Z152" s="5">
        <v>7300</v>
      </c>
      <c r="AA152">
        <v>0</v>
      </c>
      <c r="AB152" t="s">
        <v>1232</v>
      </c>
      <c r="AC152">
        <v>500</v>
      </c>
      <c r="AD152" s="6">
        <f>DATEVALUE(Table2[[#This Row],[Last Payment Date]])</f>
        <v>45889</v>
      </c>
      <c r="AE152" t="str">
        <f ca="1">IF(Table2[[#This Row],[Date]]&lt;TODAY()-90,"Yes","No")</f>
        <v>Yes</v>
      </c>
    </row>
    <row r="153" spans="1:31" x14ac:dyDescent="0.3">
      <c r="A153" t="s">
        <v>1465</v>
      </c>
      <c r="B153" t="s">
        <v>11</v>
      </c>
      <c r="C153" t="s">
        <v>1466</v>
      </c>
      <c r="D153" t="s">
        <v>1467</v>
      </c>
      <c r="E153" t="s">
        <v>1468</v>
      </c>
      <c r="F153" t="s">
        <v>1469</v>
      </c>
      <c r="G153" t="s">
        <v>1470</v>
      </c>
      <c r="H153" t="s">
        <v>1471</v>
      </c>
      <c r="I153" t="s">
        <v>1472</v>
      </c>
      <c r="J153" t="s">
        <v>1473</v>
      </c>
      <c r="K153">
        <v>758516539</v>
      </c>
      <c r="L153" t="s">
        <v>1474</v>
      </c>
      <c r="M153" t="s">
        <v>12</v>
      </c>
      <c r="N153" s="5">
        <v>20000</v>
      </c>
      <c r="O153" s="5">
        <v>26000</v>
      </c>
      <c r="P153" t="s">
        <v>1111</v>
      </c>
      <c r="Q153">
        <v>62.43</v>
      </c>
      <c r="R153" s="5">
        <v>20000</v>
      </c>
      <c r="S153" s="5">
        <v>6000</v>
      </c>
      <c r="T153" s="5">
        <v>26000</v>
      </c>
      <c r="U153" s="5">
        <v>21350</v>
      </c>
      <c r="V153" s="5">
        <v>4650</v>
      </c>
      <c r="W153">
        <v>0</v>
      </c>
      <c r="X153" s="5">
        <v>4650</v>
      </c>
      <c r="Y153">
        <v>0</v>
      </c>
      <c r="Z153" s="5">
        <v>4650</v>
      </c>
      <c r="AA153">
        <v>0</v>
      </c>
      <c r="AB153" t="s">
        <v>1475</v>
      </c>
      <c r="AC153" s="5">
        <v>1625</v>
      </c>
      <c r="AD153" s="6">
        <f>DATEVALUE(Table2[[#This Row],[Last Payment Date]])</f>
        <v>45815</v>
      </c>
      <c r="AE153" t="str">
        <f ca="1">IF(Table2[[#This Row],[Date]]&lt;TODAY()-90,"Yes","No")</f>
        <v>Yes</v>
      </c>
    </row>
    <row r="154" spans="1:31" x14ac:dyDescent="0.3">
      <c r="A154" t="s">
        <v>1476</v>
      </c>
      <c r="B154" t="s">
        <v>11</v>
      </c>
      <c r="C154" t="s">
        <v>1466</v>
      </c>
      <c r="D154" t="s">
        <v>1477</v>
      </c>
      <c r="E154" t="s">
        <v>1478</v>
      </c>
      <c r="F154" t="s">
        <v>1479</v>
      </c>
      <c r="G154" t="s">
        <v>1480</v>
      </c>
      <c r="H154" t="s">
        <v>1481</v>
      </c>
      <c r="I154" t="s">
        <v>1482</v>
      </c>
      <c r="J154" t="s">
        <v>1483</v>
      </c>
      <c r="K154">
        <v>759601300</v>
      </c>
      <c r="L154" t="s">
        <v>1484</v>
      </c>
      <c r="M154" t="s">
        <v>12</v>
      </c>
      <c r="N154" s="5">
        <v>20000</v>
      </c>
      <c r="O154" s="5">
        <v>26000</v>
      </c>
      <c r="P154" t="s">
        <v>1111</v>
      </c>
      <c r="Q154">
        <v>61.43</v>
      </c>
      <c r="R154" s="5">
        <v>20000</v>
      </c>
      <c r="S154" s="5">
        <v>6000</v>
      </c>
      <c r="T154" s="5">
        <v>26000</v>
      </c>
      <c r="U154" s="5">
        <v>22975</v>
      </c>
      <c r="V154" s="5">
        <v>3025</v>
      </c>
      <c r="W154">
        <v>0</v>
      </c>
      <c r="X154" s="5">
        <v>3025</v>
      </c>
      <c r="Y154">
        <v>0</v>
      </c>
      <c r="Z154" s="5">
        <v>3025</v>
      </c>
      <c r="AA154">
        <v>0</v>
      </c>
      <c r="AB154" t="s">
        <v>1485</v>
      </c>
      <c r="AC154" s="5">
        <v>1650</v>
      </c>
      <c r="AD154" s="6">
        <f>DATEVALUE(Table2[[#This Row],[Last Payment Date]])</f>
        <v>45826</v>
      </c>
      <c r="AE154" t="str">
        <f ca="1">IF(Table2[[#This Row],[Date]]&lt;TODAY()-90,"Yes","No")</f>
        <v>Yes</v>
      </c>
    </row>
    <row r="155" spans="1:31" x14ac:dyDescent="0.3">
      <c r="A155" t="s">
        <v>1486</v>
      </c>
      <c r="B155" t="s">
        <v>19</v>
      </c>
      <c r="C155" t="s">
        <v>1292</v>
      </c>
      <c r="D155" t="s">
        <v>1487</v>
      </c>
      <c r="E155" t="s">
        <v>1488</v>
      </c>
      <c r="F155" t="s">
        <v>1489</v>
      </c>
      <c r="G155" t="s">
        <v>1490</v>
      </c>
      <c r="H155" t="s">
        <v>1491</v>
      </c>
      <c r="I155" t="s">
        <v>1492</v>
      </c>
      <c r="J155" t="s">
        <v>1493</v>
      </c>
      <c r="K155">
        <v>775575006</v>
      </c>
      <c r="L155" t="s">
        <v>1491</v>
      </c>
      <c r="M155" t="s">
        <v>21</v>
      </c>
      <c r="N155" s="5">
        <v>20000</v>
      </c>
      <c r="O155" s="5">
        <v>26000</v>
      </c>
      <c r="P155" t="s">
        <v>1494</v>
      </c>
      <c r="Q155">
        <v>63.74</v>
      </c>
      <c r="R155" s="5">
        <v>20000</v>
      </c>
      <c r="S155" s="5">
        <v>6000</v>
      </c>
      <c r="T155" s="5">
        <v>26000</v>
      </c>
      <c r="U155" s="5">
        <v>17600</v>
      </c>
      <c r="V155" s="5">
        <v>8400</v>
      </c>
      <c r="W155">
        <v>0</v>
      </c>
      <c r="X155" s="5">
        <v>8400</v>
      </c>
      <c r="Y155">
        <v>0</v>
      </c>
      <c r="Z155" s="5">
        <v>8400</v>
      </c>
      <c r="AA155">
        <v>0</v>
      </c>
      <c r="AB155" t="s">
        <v>987</v>
      </c>
      <c r="AC155" s="5">
        <v>1000</v>
      </c>
      <c r="AD155" s="6">
        <f>DATEVALUE(Table2[[#This Row],[Last Payment Date]])</f>
        <v>45863</v>
      </c>
      <c r="AE155" t="str">
        <f ca="1">IF(Table2[[#This Row],[Date]]&lt;TODAY()-90,"Yes","No")</f>
        <v>Yes</v>
      </c>
    </row>
    <row r="156" spans="1:31" x14ac:dyDescent="0.3">
      <c r="A156" t="s">
        <v>1495</v>
      </c>
      <c r="B156" t="s">
        <v>13</v>
      </c>
      <c r="C156" t="s">
        <v>1234</v>
      </c>
      <c r="D156" t="s">
        <v>1496</v>
      </c>
      <c r="E156" t="s">
        <v>1497</v>
      </c>
      <c r="F156" t="s">
        <v>1498</v>
      </c>
      <c r="G156" t="s">
        <v>1499</v>
      </c>
      <c r="H156" t="s">
        <v>1500</v>
      </c>
      <c r="I156" t="s">
        <v>1501</v>
      </c>
      <c r="J156" t="s">
        <v>1502</v>
      </c>
      <c r="K156">
        <v>752685739</v>
      </c>
      <c r="L156" t="s">
        <v>1500</v>
      </c>
      <c r="M156" t="s">
        <v>35</v>
      </c>
      <c r="N156" s="5">
        <v>20000</v>
      </c>
      <c r="O156" s="5">
        <v>26000</v>
      </c>
      <c r="P156" t="s">
        <v>1111</v>
      </c>
      <c r="Q156">
        <v>65.56</v>
      </c>
      <c r="R156" s="5">
        <v>20000</v>
      </c>
      <c r="S156" s="5">
        <v>6000</v>
      </c>
      <c r="T156" s="5">
        <v>26000</v>
      </c>
      <c r="U156" s="5">
        <v>16500</v>
      </c>
      <c r="V156" s="5">
        <v>9500</v>
      </c>
      <c r="W156">
        <v>0</v>
      </c>
      <c r="X156" s="5">
        <v>9500</v>
      </c>
      <c r="Y156">
        <v>0</v>
      </c>
      <c r="Z156" s="5">
        <v>9500</v>
      </c>
      <c r="AA156">
        <v>0</v>
      </c>
      <c r="AB156" t="s">
        <v>1475</v>
      </c>
      <c r="AC156" s="5">
        <v>1650</v>
      </c>
      <c r="AD156" s="6">
        <f>DATEVALUE(Table2[[#This Row],[Last Payment Date]])</f>
        <v>45815</v>
      </c>
      <c r="AE156" t="str">
        <f ca="1">IF(Table2[[#This Row],[Date]]&lt;TODAY()-90,"Yes","No")</f>
        <v>Yes</v>
      </c>
    </row>
    <row r="157" spans="1:31" x14ac:dyDescent="0.3">
      <c r="A157" t="s">
        <v>1503</v>
      </c>
      <c r="B157" t="s">
        <v>13</v>
      </c>
      <c r="C157" t="s">
        <v>1234</v>
      </c>
      <c r="D157" t="s">
        <v>1504</v>
      </c>
      <c r="E157" t="s">
        <v>1505</v>
      </c>
      <c r="F157" t="s">
        <v>1506</v>
      </c>
      <c r="G157" t="s">
        <v>1238</v>
      </c>
      <c r="H157" t="s">
        <v>1507</v>
      </c>
      <c r="I157" t="s">
        <v>1508</v>
      </c>
      <c r="J157" t="s">
        <v>1509</v>
      </c>
      <c r="K157">
        <v>758967997</v>
      </c>
      <c r="L157" t="s">
        <v>1507</v>
      </c>
      <c r="M157" t="s">
        <v>35</v>
      </c>
      <c r="N157" s="5">
        <v>20000</v>
      </c>
      <c r="O157" s="5">
        <v>26000</v>
      </c>
      <c r="P157" t="s">
        <v>1111</v>
      </c>
      <c r="Q157">
        <v>65.5</v>
      </c>
      <c r="R157" s="5">
        <v>20000</v>
      </c>
      <c r="S157" s="5">
        <v>6000</v>
      </c>
      <c r="T157" s="5">
        <v>26000</v>
      </c>
      <c r="U157" s="5">
        <v>16600</v>
      </c>
      <c r="V157" s="5">
        <v>9400</v>
      </c>
      <c r="W157">
        <v>0</v>
      </c>
      <c r="X157" s="5">
        <v>9400</v>
      </c>
      <c r="Y157">
        <v>0</v>
      </c>
      <c r="Z157" s="5">
        <v>9400</v>
      </c>
      <c r="AA157">
        <v>0</v>
      </c>
      <c r="AB157" t="s">
        <v>1475</v>
      </c>
      <c r="AC157" s="5">
        <v>1650</v>
      </c>
      <c r="AD157" s="6">
        <f>DATEVALUE(Table2[[#This Row],[Last Payment Date]])</f>
        <v>45815</v>
      </c>
      <c r="AE157" t="str">
        <f ca="1">IF(Table2[[#This Row],[Date]]&lt;TODAY()-90,"Yes","No")</f>
        <v>Yes</v>
      </c>
    </row>
    <row r="158" spans="1:31" x14ac:dyDescent="0.3">
      <c r="A158" t="s">
        <v>1510</v>
      </c>
      <c r="B158" t="s">
        <v>13</v>
      </c>
      <c r="C158" t="s">
        <v>1234</v>
      </c>
      <c r="D158" t="s">
        <v>1511</v>
      </c>
      <c r="E158" t="s">
        <v>1512</v>
      </c>
      <c r="F158" t="s">
        <v>1513</v>
      </c>
      <c r="G158" t="s">
        <v>1514</v>
      </c>
      <c r="H158" t="s">
        <v>1507</v>
      </c>
      <c r="I158" t="s">
        <v>1515</v>
      </c>
      <c r="J158" t="s">
        <v>1516</v>
      </c>
      <c r="K158">
        <v>754772141</v>
      </c>
      <c r="L158" t="s">
        <v>1517</v>
      </c>
      <c r="M158" t="s">
        <v>35</v>
      </c>
      <c r="N158" s="5">
        <v>20000</v>
      </c>
      <c r="O158" s="5">
        <v>26000</v>
      </c>
      <c r="P158" t="s">
        <v>1111</v>
      </c>
      <c r="Q158">
        <v>65.56</v>
      </c>
      <c r="R158" s="5">
        <v>20000</v>
      </c>
      <c r="S158" s="5">
        <v>6000</v>
      </c>
      <c r="T158" s="5">
        <v>26000</v>
      </c>
      <c r="U158" s="5">
        <v>16500</v>
      </c>
      <c r="V158" s="5">
        <v>9500</v>
      </c>
      <c r="W158">
        <v>0</v>
      </c>
      <c r="X158" s="5">
        <v>9500</v>
      </c>
      <c r="Y158">
        <v>0</v>
      </c>
      <c r="Z158" s="5">
        <v>9500</v>
      </c>
      <c r="AA158">
        <v>0</v>
      </c>
      <c r="AB158" t="s">
        <v>1475</v>
      </c>
      <c r="AC158" s="5">
        <v>1650</v>
      </c>
      <c r="AD158" s="6">
        <f>DATEVALUE(Table2[[#This Row],[Last Payment Date]])</f>
        <v>45815</v>
      </c>
      <c r="AE158" t="str">
        <f ca="1">IF(Table2[[#This Row],[Date]]&lt;TODAY()-90,"Yes","No")</f>
        <v>Yes</v>
      </c>
    </row>
    <row r="159" spans="1:31" x14ac:dyDescent="0.3">
      <c r="A159" t="s">
        <v>1518</v>
      </c>
      <c r="B159" t="s">
        <v>16</v>
      </c>
      <c r="C159" t="s">
        <v>1519</v>
      </c>
      <c r="D159" t="s">
        <v>1520</v>
      </c>
      <c r="E159" t="s">
        <v>1521</v>
      </c>
      <c r="F159" t="s">
        <v>1522</v>
      </c>
      <c r="G159" t="s">
        <v>1523</v>
      </c>
      <c r="H159" t="s">
        <v>1524</v>
      </c>
      <c r="I159" t="s">
        <v>1525</v>
      </c>
      <c r="J159" t="s">
        <v>1526</v>
      </c>
      <c r="K159">
        <v>768411181</v>
      </c>
      <c r="L159" t="s">
        <v>1527</v>
      </c>
      <c r="M159" t="s">
        <v>17</v>
      </c>
      <c r="N159" s="5">
        <v>25000</v>
      </c>
      <c r="O159" s="5">
        <v>35000</v>
      </c>
      <c r="P159" t="s">
        <v>1494</v>
      </c>
      <c r="Q159">
        <v>73.14</v>
      </c>
      <c r="R159" s="5">
        <v>25000</v>
      </c>
      <c r="S159" s="5">
        <v>10000</v>
      </c>
      <c r="T159" s="5">
        <v>35000</v>
      </c>
      <c r="U159" s="5">
        <v>2750</v>
      </c>
      <c r="V159" s="5">
        <v>32250</v>
      </c>
      <c r="W159">
        <v>0</v>
      </c>
      <c r="X159" s="5">
        <v>32250</v>
      </c>
      <c r="Y159">
        <v>0</v>
      </c>
      <c r="Z159" s="5">
        <v>32250</v>
      </c>
      <c r="AA159">
        <v>0</v>
      </c>
      <c r="AB159" t="s">
        <v>1528</v>
      </c>
      <c r="AC159" s="5">
        <v>1000</v>
      </c>
      <c r="AD159" s="6">
        <f>DATEVALUE(Table2[[#This Row],[Last Payment Date]])</f>
        <v>45730</v>
      </c>
      <c r="AE159" t="str">
        <f ca="1">IF(Table2[[#This Row],[Date]]&lt;TODAY()-90,"Yes","No")</f>
        <v>Yes</v>
      </c>
    </row>
    <row r="160" spans="1:31" x14ac:dyDescent="0.3">
      <c r="A160" t="s">
        <v>1529</v>
      </c>
      <c r="B160" t="s">
        <v>8</v>
      </c>
      <c r="C160" t="s">
        <v>1530</v>
      </c>
      <c r="D160" t="s">
        <v>1531</v>
      </c>
      <c r="E160" t="s">
        <v>1532</v>
      </c>
      <c r="F160" t="s">
        <v>1533</v>
      </c>
      <c r="G160" t="s">
        <v>1534</v>
      </c>
      <c r="H160" t="s">
        <v>1535</v>
      </c>
      <c r="I160" t="s">
        <v>1536</v>
      </c>
      <c r="J160" t="s">
        <v>1537</v>
      </c>
      <c r="K160">
        <v>772527227</v>
      </c>
      <c r="L160" t="s">
        <v>1538</v>
      </c>
      <c r="M160" t="s">
        <v>10</v>
      </c>
      <c r="N160" s="5">
        <v>20000</v>
      </c>
      <c r="O160" s="5">
        <v>26000</v>
      </c>
      <c r="P160" t="s">
        <v>1494</v>
      </c>
      <c r="Q160">
        <v>62.41</v>
      </c>
      <c r="R160" s="5">
        <v>20000</v>
      </c>
      <c r="S160" s="5">
        <v>6000</v>
      </c>
      <c r="T160" s="5">
        <v>26000</v>
      </c>
      <c r="U160" s="5">
        <v>21150</v>
      </c>
      <c r="V160" s="5">
        <v>4850</v>
      </c>
      <c r="W160">
        <v>0</v>
      </c>
      <c r="X160" s="5">
        <v>4850</v>
      </c>
      <c r="Y160">
        <v>0</v>
      </c>
      <c r="Z160" s="5">
        <v>4850</v>
      </c>
      <c r="AA160">
        <v>0</v>
      </c>
      <c r="AB160" t="s">
        <v>1539</v>
      </c>
      <c r="AC160" s="5">
        <v>6300</v>
      </c>
      <c r="AD160" s="6">
        <f>DATEVALUE(Table2[[#This Row],[Last Payment Date]])</f>
        <v>45812</v>
      </c>
      <c r="AE160" t="str">
        <f ca="1">IF(Table2[[#This Row],[Date]]&lt;TODAY()-90,"Yes","No")</f>
        <v>Yes</v>
      </c>
    </row>
    <row r="161" spans="1:31" x14ac:dyDescent="0.3">
      <c r="A161" t="s">
        <v>1540</v>
      </c>
      <c r="B161" t="s">
        <v>4</v>
      </c>
      <c r="C161" t="s">
        <v>1541</v>
      </c>
      <c r="D161" t="s">
        <v>1542</v>
      </c>
      <c r="E161" t="s">
        <v>1543</v>
      </c>
      <c r="F161" t="s">
        <v>1544</v>
      </c>
      <c r="G161" t="s">
        <v>1545</v>
      </c>
      <c r="H161" t="s">
        <v>1546</v>
      </c>
      <c r="I161" t="s">
        <v>1547</v>
      </c>
      <c r="J161" t="s">
        <v>1548</v>
      </c>
      <c r="K161">
        <v>762602423</v>
      </c>
      <c r="L161" t="s">
        <v>1546</v>
      </c>
      <c r="M161" t="s">
        <v>40</v>
      </c>
      <c r="N161" s="5">
        <v>20000</v>
      </c>
      <c r="O161" s="5">
        <v>26000</v>
      </c>
      <c r="P161" t="s">
        <v>1090</v>
      </c>
      <c r="Q161">
        <v>63</v>
      </c>
      <c r="R161" s="5">
        <v>20000</v>
      </c>
      <c r="S161" s="5">
        <v>6000</v>
      </c>
      <c r="T161" s="5">
        <v>26000</v>
      </c>
      <c r="U161" s="5">
        <v>20200</v>
      </c>
      <c r="V161" s="5">
        <v>5800</v>
      </c>
      <c r="W161">
        <v>0</v>
      </c>
      <c r="X161" s="5">
        <v>5800</v>
      </c>
      <c r="Y161">
        <v>0</v>
      </c>
      <c r="Z161" s="5">
        <v>5800</v>
      </c>
      <c r="AA161">
        <v>0</v>
      </c>
      <c r="AB161" t="s">
        <v>1345</v>
      </c>
      <c r="AC161" s="5">
        <v>1650</v>
      </c>
      <c r="AD161" s="6">
        <f>DATEVALUE(Table2[[#This Row],[Last Payment Date]])</f>
        <v>45819</v>
      </c>
      <c r="AE161" t="str">
        <f ca="1">IF(Table2[[#This Row],[Date]]&lt;TODAY()-90,"Yes","No")</f>
        <v>Yes</v>
      </c>
    </row>
    <row r="162" spans="1:31" x14ac:dyDescent="0.3">
      <c r="A162" t="s">
        <v>1549</v>
      </c>
      <c r="B162" t="s">
        <v>8</v>
      </c>
      <c r="C162" t="s">
        <v>1550</v>
      </c>
      <c r="D162" t="s">
        <v>1551</v>
      </c>
      <c r="E162" t="s">
        <v>1552</v>
      </c>
      <c r="F162" t="s">
        <v>1553</v>
      </c>
      <c r="G162" t="s">
        <v>1554</v>
      </c>
      <c r="H162" t="s">
        <v>1555</v>
      </c>
      <c r="I162" t="s">
        <v>1556</v>
      </c>
      <c r="J162" t="s">
        <v>1557</v>
      </c>
      <c r="K162">
        <v>743745809</v>
      </c>
      <c r="L162" t="s">
        <v>1555</v>
      </c>
      <c r="M162" t="s">
        <v>10</v>
      </c>
      <c r="N162" s="5">
        <v>20000</v>
      </c>
      <c r="O162" s="5">
        <v>26000</v>
      </c>
      <c r="P162" t="s">
        <v>1558</v>
      </c>
      <c r="Q162">
        <v>60.96</v>
      </c>
      <c r="R162" s="5">
        <v>20000</v>
      </c>
      <c r="S162" s="5">
        <v>6000</v>
      </c>
      <c r="T162" s="5">
        <v>26000</v>
      </c>
      <c r="U162" s="5">
        <v>20725</v>
      </c>
      <c r="V162" s="5">
        <v>5275</v>
      </c>
      <c r="W162">
        <v>0</v>
      </c>
      <c r="X162" s="5">
        <v>5275</v>
      </c>
      <c r="Y162">
        <v>0</v>
      </c>
      <c r="Z162" s="5">
        <v>5275</v>
      </c>
      <c r="AA162">
        <v>0</v>
      </c>
      <c r="AB162" t="s">
        <v>1559</v>
      </c>
      <c r="AC162" s="5">
        <v>2000</v>
      </c>
      <c r="AD162" s="6">
        <f>DATEVALUE(Table2[[#This Row],[Last Payment Date]])</f>
        <v>45955</v>
      </c>
      <c r="AE162" t="str">
        <f ca="1">IF(Table2[[#This Row],[Date]]&lt;TODAY()-90,"Yes","No")</f>
        <v>Yes</v>
      </c>
    </row>
    <row r="163" spans="1:31" x14ac:dyDescent="0.3">
      <c r="A163" t="s">
        <v>1560</v>
      </c>
      <c r="B163" t="s">
        <v>11</v>
      </c>
      <c r="C163" t="s">
        <v>1466</v>
      </c>
      <c r="D163" t="s">
        <v>1561</v>
      </c>
      <c r="E163" t="s">
        <v>1562</v>
      </c>
      <c r="F163" t="s">
        <v>1563</v>
      </c>
      <c r="G163" t="s">
        <v>1564</v>
      </c>
      <c r="H163" t="s">
        <v>1565</v>
      </c>
      <c r="I163" t="s">
        <v>1566</v>
      </c>
      <c r="J163" t="s">
        <v>1567</v>
      </c>
      <c r="K163">
        <v>752153220</v>
      </c>
      <c r="L163" t="s">
        <v>1568</v>
      </c>
      <c r="M163" t="s">
        <v>12</v>
      </c>
      <c r="N163" s="5">
        <v>20000</v>
      </c>
      <c r="O163" s="5">
        <v>26000</v>
      </c>
      <c r="P163" t="s">
        <v>1558</v>
      </c>
      <c r="Q163">
        <v>62.45</v>
      </c>
      <c r="R163" s="5">
        <v>20000</v>
      </c>
      <c r="S163" s="5">
        <v>6000</v>
      </c>
      <c r="T163" s="5">
        <v>26000</v>
      </c>
      <c r="U163" s="5">
        <v>19700</v>
      </c>
      <c r="V163" s="5">
        <v>6300</v>
      </c>
      <c r="W163">
        <v>0</v>
      </c>
      <c r="X163" s="5">
        <v>6300</v>
      </c>
      <c r="Y163">
        <v>0</v>
      </c>
      <c r="Z163" s="5">
        <v>6300</v>
      </c>
      <c r="AA163">
        <v>0</v>
      </c>
      <c r="AB163" t="s">
        <v>1475</v>
      </c>
      <c r="AC163" s="5">
        <v>1625</v>
      </c>
      <c r="AD163" s="6">
        <f>DATEVALUE(Table2[[#This Row],[Last Payment Date]])</f>
        <v>45815</v>
      </c>
      <c r="AE163" t="str">
        <f ca="1">IF(Table2[[#This Row],[Date]]&lt;TODAY()-90,"Yes","No")</f>
        <v>Yes</v>
      </c>
    </row>
    <row r="164" spans="1:31" x14ac:dyDescent="0.3">
      <c r="A164" t="s">
        <v>1569</v>
      </c>
      <c r="B164" t="s">
        <v>4</v>
      </c>
      <c r="C164" t="s">
        <v>1570</v>
      </c>
      <c r="D164" t="s">
        <v>1571</v>
      </c>
      <c r="E164" t="s">
        <v>1572</v>
      </c>
      <c r="F164" t="s">
        <v>1573</v>
      </c>
      <c r="G164" t="s">
        <v>1574</v>
      </c>
      <c r="H164" t="s">
        <v>1575</v>
      </c>
      <c r="I164" t="s">
        <v>1576</v>
      </c>
      <c r="J164" t="s">
        <v>1577</v>
      </c>
      <c r="K164">
        <v>751182578</v>
      </c>
      <c r="L164" t="s">
        <v>1575</v>
      </c>
      <c r="M164" t="s">
        <v>40</v>
      </c>
      <c r="N164" s="5">
        <v>20000</v>
      </c>
      <c r="O164" s="5">
        <v>26000</v>
      </c>
      <c r="P164" t="s">
        <v>1184</v>
      </c>
      <c r="Q164">
        <v>59.59</v>
      </c>
      <c r="R164" s="5">
        <v>20000</v>
      </c>
      <c r="S164" s="5">
        <v>6000</v>
      </c>
      <c r="T164" s="5">
        <v>26000</v>
      </c>
      <c r="U164" s="5">
        <v>24350</v>
      </c>
      <c r="V164" s="5">
        <v>1650</v>
      </c>
      <c r="W164">
        <v>0</v>
      </c>
      <c r="X164" s="5">
        <v>1650</v>
      </c>
      <c r="Y164">
        <v>0</v>
      </c>
      <c r="Z164" s="5">
        <v>1650</v>
      </c>
      <c r="AA164">
        <v>0</v>
      </c>
      <c r="AB164" t="s">
        <v>987</v>
      </c>
      <c r="AC164" s="5">
        <v>1250</v>
      </c>
      <c r="AD164" s="6">
        <f>DATEVALUE(Table2[[#This Row],[Last Payment Date]])</f>
        <v>45863</v>
      </c>
      <c r="AE164" t="str">
        <f ca="1">IF(Table2[[#This Row],[Date]]&lt;TODAY()-90,"Yes","No")</f>
        <v>Yes</v>
      </c>
    </row>
    <row r="165" spans="1:31" x14ac:dyDescent="0.3">
      <c r="A165" t="s">
        <v>1578</v>
      </c>
      <c r="B165" t="s">
        <v>13</v>
      </c>
      <c r="C165" t="s">
        <v>1579</v>
      </c>
      <c r="D165" t="s">
        <v>1580</v>
      </c>
      <c r="E165" t="s">
        <v>1515</v>
      </c>
      <c r="F165" t="s">
        <v>1516</v>
      </c>
      <c r="G165" t="s">
        <v>1514</v>
      </c>
      <c r="H165" t="s">
        <v>1517</v>
      </c>
      <c r="I165" t="s">
        <v>1581</v>
      </c>
      <c r="J165" t="s">
        <v>1582</v>
      </c>
      <c r="K165">
        <v>758283461</v>
      </c>
      <c r="L165" t="s">
        <v>1517</v>
      </c>
      <c r="M165" t="s">
        <v>35</v>
      </c>
      <c r="N165" s="5">
        <v>20000</v>
      </c>
      <c r="O165" s="5">
        <v>26000</v>
      </c>
      <c r="P165" t="s">
        <v>1583</v>
      </c>
      <c r="Q165">
        <v>61.47</v>
      </c>
      <c r="R165" s="5">
        <v>20000</v>
      </c>
      <c r="S165" s="5">
        <v>6000</v>
      </c>
      <c r="T165" s="5">
        <v>26000</v>
      </c>
      <c r="U165" s="5">
        <v>21525</v>
      </c>
      <c r="V165" s="5">
        <v>4475</v>
      </c>
      <c r="W165">
        <v>0</v>
      </c>
      <c r="X165" s="5">
        <v>4475</v>
      </c>
      <c r="Y165">
        <v>0</v>
      </c>
      <c r="Z165" s="5">
        <v>4475</v>
      </c>
      <c r="AA165">
        <v>0</v>
      </c>
      <c r="AB165" t="s">
        <v>1584</v>
      </c>
      <c r="AC165" s="5">
        <v>1625</v>
      </c>
      <c r="AD165" s="6">
        <f>DATEVALUE(Table2[[#This Row],[Last Payment Date]])</f>
        <v>45827</v>
      </c>
      <c r="AE165" t="str">
        <f ca="1">IF(Table2[[#This Row],[Date]]&lt;TODAY()-90,"Yes","No")</f>
        <v>Yes</v>
      </c>
    </row>
    <row r="166" spans="1:31" x14ac:dyDescent="0.3">
      <c r="A166" t="s">
        <v>1585</v>
      </c>
      <c r="B166" t="s">
        <v>16</v>
      </c>
      <c r="C166" t="s">
        <v>1586</v>
      </c>
      <c r="D166" t="s">
        <v>1587</v>
      </c>
      <c r="E166" t="s">
        <v>1588</v>
      </c>
      <c r="F166" t="s">
        <v>1589</v>
      </c>
      <c r="G166" t="s">
        <v>1590</v>
      </c>
      <c r="H166" t="s">
        <v>1591</v>
      </c>
      <c r="I166" t="s">
        <v>1592</v>
      </c>
      <c r="J166" t="s">
        <v>1593</v>
      </c>
      <c r="K166">
        <v>702392995</v>
      </c>
      <c r="L166" t="s">
        <v>1591</v>
      </c>
      <c r="M166" t="s">
        <v>18</v>
      </c>
      <c r="N166" s="5">
        <v>20000</v>
      </c>
      <c r="O166" s="5">
        <v>26000</v>
      </c>
      <c r="P166" t="s">
        <v>1558</v>
      </c>
      <c r="Q166">
        <v>59.95</v>
      </c>
      <c r="R166" s="5">
        <v>20000</v>
      </c>
      <c r="S166" s="5">
        <v>6000</v>
      </c>
      <c r="T166" s="5">
        <v>26000</v>
      </c>
      <c r="U166" s="5">
        <v>23525</v>
      </c>
      <c r="V166" s="5">
        <v>2475</v>
      </c>
      <c r="W166">
        <v>0</v>
      </c>
      <c r="X166" s="5">
        <v>2475</v>
      </c>
      <c r="Y166">
        <v>0</v>
      </c>
      <c r="Z166" s="5">
        <v>2475</v>
      </c>
      <c r="AA166">
        <v>0</v>
      </c>
      <c r="AB166" t="s">
        <v>1594</v>
      </c>
      <c r="AC166">
        <v>500</v>
      </c>
      <c r="AD166" s="6">
        <f>DATEVALUE(Table2[[#This Row],[Last Payment Date]])</f>
        <v>45911</v>
      </c>
      <c r="AE166" t="str">
        <f ca="1">IF(Table2[[#This Row],[Date]]&lt;TODAY()-90,"Yes","No")</f>
        <v>Yes</v>
      </c>
    </row>
    <row r="167" spans="1:31" x14ac:dyDescent="0.3">
      <c r="A167" t="s">
        <v>1595</v>
      </c>
      <c r="B167" t="s">
        <v>16</v>
      </c>
      <c r="C167" t="s">
        <v>1586</v>
      </c>
      <c r="D167" t="s">
        <v>1596</v>
      </c>
      <c r="E167" t="s">
        <v>1597</v>
      </c>
      <c r="F167" t="s">
        <v>1598</v>
      </c>
      <c r="G167" t="s">
        <v>1599</v>
      </c>
      <c r="H167" t="s">
        <v>221</v>
      </c>
      <c r="I167" t="s">
        <v>1600</v>
      </c>
      <c r="J167" t="s">
        <v>1601</v>
      </c>
      <c r="K167">
        <v>753547002</v>
      </c>
      <c r="L167" t="s">
        <v>221</v>
      </c>
      <c r="M167" t="s">
        <v>18</v>
      </c>
      <c r="N167" s="5">
        <v>20000</v>
      </c>
      <c r="O167" s="5">
        <v>26000</v>
      </c>
      <c r="P167" t="s">
        <v>1558</v>
      </c>
      <c r="Q167">
        <v>60.43</v>
      </c>
      <c r="R167" s="5">
        <v>20000</v>
      </c>
      <c r="S167" s="5">
        <v>6000</v>
      </c>
      <c r="T167" s="5">
        <v>26000</v>
      </c>
      <c r="U167" s="5">
        <v>22750</v>
      </c>
      <c r="V167" s="5">
        <v>3250</v>
      </c>
      <c r="W167">
        <v>0</v>
      </c>
      <c r="X167" s="5">
        <v>3250</v>
      </c>
      <c r="Y167">
        <v>0</v>
      </c>
      <c r="Z167" s="5">
        <v>3250</v>
      </c>
      <c r="AA167">
        <v>0</v>
      </c>
      <c r="AB167" t="s">
        <v>1602</v>
      </c>
      <c r="AC167" s="5">
        <v>1500</v>
      </c>
      <c r="AD167" s="6">
        <f>DATEVALUE(Table2[[#This Row],[Last Payment Date]])</f>
        <v>45854</v>
      </c>
      <c r="AE167" t="str">
        <f ca="1">IF(Table2[[#This Row],[Date]]&lt;TODAY()-90,"Yes","No")</f>
        <v>Yes</v>
      </c>
    </row>
    <row r="168" spans="1:31" x14ac:dyDescent="0.3">
      <c r="A168" t="s">
        <v>1603</v>
      </c>
      <c r="B168" t="s">
        <v>23</v>
      </c>
      <c r="C168" t="s">
        <v>1604</v>
      </c>
      <c r="D168" t="s">
        <v>1605</v>
      </c>
      <c r="E168" t="s">
        <v>1606</v>
      </c>
      <c r="F168" t="s">
        <v>1607</v>
      </c>
      <c r="G168" t="s">
        <v>1608</v>
      </c>
      <c r="H168" t="s">
        <v>1609</v>
      </c>
      <c r="I168" t="s">
        <v>1610</v>
      </c>
      <c r="J168" t="s">
        <v>1611</v>
      </c>
      <c r="K168">
        <v>754169126</v>
      </c>
      <c r="L168" t="s">
        <v>1609</v>
      </c>
      <c r="M168" t="s">
        <v>39</v>
      </c>
      <c r="N168" s="5">
        <v>20000</v>
      </c>
      <c r="O168" s="5">
        <v>26000</v>
      </c>
      <c r="P168" t="s">
        <v>1583</v>
      </c>
      <c r="Q168">
        <v>66.22</v>
      </c>
      <c r="R168" s="5">
        <v>20000</v>
      </c>
      <c r="S168" s="5">
        <v>6000</v>
      </c>
      <c r="T168" s="5">
        <v>26000</v>
      </c>
      <c r="U168" s="5">
        <v>11950</v>
      </c>
      <c r="V168" s="5">
        <v>14050</v>
      </c>
      <c r="W168">
        <v>0</v>
      </c>
      <c r="X168" s="5">
        <v>14050</v>
      </c>
      <c r="Y168">
        <v>0</v>
      </c>
      <c r="Z168" s="5">
        <v>14050</v>
      </c>
      <c r="AA168">
        <v>0</v>
      </c>
      <c r="AB168" t="s">
        <v>1612</v>
      </c>
      <c r="AC168">
        <v>200</v>
      </c>
      <c r="AD168" s="6">
        <f>DATEVALUE(Table2[[#This Row],[Last Payment Date]])</f>
        <v>45897</v>
      </c>
      <c r="AE168" t="str">
        <f ca="1">IF(Table2[[#This Row],[Date]]&lt;TODAY()-90,"Yes","No")</f>
        <v>Yes</v>
      </c>
    </row>
    <row r="169" spans="1:31" x14ac:dyDescent="0.3">
      <c r="A169" t="s">
        <v>1613</v>
      </c>
      <c r="B169" t="s">
        <v>11</v>
      </c>
      <c r="C169" t="s">
        <v>1466</v>
      </c>
      <c r="D169" t="s">
        <v>1614</v>
      </c>
      <c r="E169" t="s">
        <v>1615</v>
      </c>
      <c r="F169" t="s">
        <v>1616</v>
      </c>
      <c r="G169" t="s">
        <v>1617</v>
      </c>
      <c r="H169" t="s">
        <v>1618</v>
      </c>
      <c r="I169" t="s">
        <v>1619</v>
      </c>
      <c r="J169" t="s">
        <v>1620</v>
      </c>
      <c r="K169">
        <v>756722342</v>
      </c>
      <c r="L169" t="s">
        <v>1618</v>
      </c>
      <c r="M169" t="s">
        <v>12</v>
      </c>
      <c r="N169" s="5">
        <v>20000</v>
      </c>
      <c r="O169" s="5">
        <v>26000</v>
      </c>
      <c r="P169" t="s">
        <v>1280</v>
      </c>
      <c r="Q169">
        <v>60.39</v>
      </c>
      <c r="R169" s="5">
        <v>20000</v>
      </c>
      <c r="S169" s="5">
        <v>6000</v>
      </c>
      <c r="T169" s="5">
        <v>26000</v>
      </c>
      <c r="U169" s="5">
        <v>21425</v>
      </c>
      <c r="V169" s="5">
        <v>4575</v>
      </c>
      <c r="W169">
        <v>0</v>
      </c>
      <c r="X169" s="5">
        <v>4575</v>
      </c>
      <c r="Y169">
        <v>0</v>
      </c>
      <c r="Z169" s="5">
        <v>4575</v>
      </c>
      <c r="AA169">
        <v>0</v>
      </c>
      <c r="AB169" t="s">
        <v>1621</v>
      </c>
      <c r="AC169" s="5">
        <v>1650</v>
      </c>
      <c r="AD169" s="6">
        <f>DATEVALUE(Table2[[#This Row],[Last Payment Date]])</f>
        <v>45828</v>
      </c>
      <c r="AE169" t="str">
        <f ca="1">IF(Table2[[#This Row],[Date]]&lt;TODAY()-90,"Yes","No")</f>
        <v>Yes</v>
      </c>
    </row>
    <row r="170" spans="1:31" x14ac:dyDescent="0.3">
      <c r="A170" t="s">
        <v>1622</v>
      </c>
      <c r="B170" t="s">
        <v>4</v>
      </c>
      <c r="C170" t="s">
        <v>1623</v>
      </c>
      <c r="D170" t="s">
        <v>1624</v>
      </c>
      <c r="E170" t="s">
        <v>1625</v>
      </c>
      <c r="F170" t="s">
        <v>1626</v>
      </c>
      <c r="G170" t="s">
        <v>1627</v>
      </c>
      <c r="H170" t="s">
        <v>1628</v>
      </c>
      <c r="I170" t="s">
        <v>1629</v>
      </c>
      <c r="J170" t="s">
        <v>1630</v>
      </c>
      <c r="K170">
        <v>755834866</v>
      </c>
      <c r="L170" t="s">
        <v>1628</v>
      </c>
      <c r="M170" t="s">
        <v>40</v>
      </c>
      <c r="N170" s="5">
        <v>20000</v>
      </c>
      <c r="O170" s="5">
        <v>26000</v>
      </c>
      <c r="P170" t="s">
        <v>1631</v>
      </c>
      <c r="Q170">
        <v>58.93</v>
      </c>
      <c r="R170" s="5">
        <v>20000</v>
      </c>
      <c r="S170" s="5">
        <v>6000</v>
      </c>
      <c r="T170" s="5">
        <v>26000</v>
      </c>
      <c r="U170" s="5">
        <v>23800</v>
      </c>
      <c r="V170" s="5">
        <v>2200</v>
      </c>
      <c r="W170">
        <v>0</v>
      </c>
      <c r="X170" s="5">
        <v>2200</v>
      </c>
      <c r="Y170">
        <v>0</v>
      </c>
      <c r="Z170" s="5">
        <v>2200</v>
      </c>
      <c r="AA170">
        <v>0</v>
      </c>
      <c r="AB170" t="s">
        <v>1632</v>
      </c>
      <c r="AC170" s="5">
        <v>1000</v>
      </c>
      <c r="AD170" s="6">
        <f>DATEVALUE(Table2[[#This Row],[Last Payment Date]])</f>
        <v>46192</v>
      </c>
      <c r="AE170" t="str">
        <f ca="1">IF(Table2[[#This Row],[Date]]&lt;TODAY()-90,"Yes","No")</f>
        <v>No</v>
      </c>
    </row>
    <row r="171" spans="1:31" x14ac:dyDescent="0.3">
      <c r="A171" t="s">
        <v>1633</v>
      </c>
      <c r="B171" t="s">
        <v>4</v>
      </c>
      <c r="C171" t="s">
        <v>1623</v>
      </c>
      <c r="D171" t="s">
        <v>1634</v>
      </c>
      <c r="E171" t="s">
        <v>1635</v>
      </c>
      <c r="F171" t="s">
        <v>1636</v>
      </c>
      <c r="G171" t="s">
        <v>1637</v>
      </c>
      <c r="H171" t="s">
        <v>1638</v>
      </c>
      <c r="I171" t="s">
        <v>1639</v>
      </c>
      <c r="J171" t="s">
        <v>1640</v>
      </c>
      <c r="K171">
        <v>758431813</v>
      </c>
      <c r="L171" t="s">
        <v>1638</v>
      </c>
      <c r="M171" t="s">
        <v>40</v>
      </c>
      <c r="N171" s="5">
        <v>20000</v>
      </c>
      <c r="O171" s="5">
        <v>26000</v>
      </c>
      <c r="P171" t="s">
        <v>1641</v>
      </c>
      <c r="Q171">
        <v>61.33</v>
      </c>
      <c r="R171" s="5">
        <v>20000</v>
      </c>
      <c r="S171" s="5">
        <v>6000</v>
      </c>
      <c r="T171" s="5">
        <v>26000</v>
      </c>
      <c r="U171" s="5">
        <v>19900</v>
      </c>
      <c r="V171" s="5">
        <v>6100</v>
      </c>
      <c r="W171">
        <v>0</v>
      </c>
      <c r="X171" s="5">
        <v>6100</v>
      </c>
      <c r="Y171">
        <v>0</v>
      </c>
      <c r="Z171" s="5">
        <v>6100</v>
      </c>
      <c r="AA171">
        <v>0</v>
      </c>
      <c r="AB171" t="s">
        <v>1642</v>
      </c>
      <c r="AC171" s="5">
        <v>1700</v>
      </c>
      <c r="AD171" s="6">
        <f>DATEVALUE(Table2[[#This Row],[Last Payment Date]])</f>
        <v>45835</v>
      </c>
      <c r="AE171" t="str">
        <f ca="1">IF(Table2[[#This Row],[Date]]&lt;TODAY()-90,"Yes","No")</f>
        <v>Yes</v>
      </c>
    </row>
    <row r="172" spans="1:31" x14ac:dyDescent="0.3">
      <c r="A172" t="s">
        <v>1643</v>
      </c>
      <c r="B172" t="s">
        <v>16</v>
      </c>
      <c r="C172" t="s">
        <v>1644</v>
      </c>
      <c r="D172" t="s">
        <v>1645</v>
      </c>
      <c r="E172" t="s">
        <v>1646</v>
      </c>
      <c r="F172" t="s">
        <v>1647</v>
      </c>
      <c r="G172" t="s">
        <v>1648</v>
      </c>
      <c r="H172" t="s">
        <v>1649</v>
      </c>
      <c r="I172" t="s">
        <v>1650</v>
      </c>
      <c r="J172" t="s">
        <v>1651</v>
      </c>
      <c r="K172">
        <v>784973276</v>
      </c>
      <c r="L172" t="s">
        <v>1649</v>
      </c>
      <c r="M172" t="s">
        <v>17</v>
      </c>
      <c r="N172" s="5">
        <v>20000</v>
      </c>
      <c r="O172" s="5">
        <v>26000</v>
      </c>
      <c r="P172" t="s">
        <v>1641</v>
      </c>
      <c r="Q172">
        <v>64.41</v>
      </c>
      <c r="R172" s="5">
        <v>20000</v>
      </c>
      <c r="S172" s="5">
        <v>6000</v>
      </c>
      <c r="T172" s="5">
        <v>26000</v>
      </c>
      <c r="U172" s="5">
        <v>14650</v>
      </c>
      <c r="V172" s="5">
        <v>11350</v>
      </c>
      <c r="W172">
        <v>0</v>
      </c>
      <c r="X172" s="5">
        <v>11350</v>
      </c>
      <c r="Y172">
        <v>0</v>
      </c>
      <c r="Z172" s="5">
        <v>11350</v>
      </c>
      <c r="AA172">
        <v>0</v>
      </c>
      <c r="AB172" t="s">
        <v>1652</v>
      </c>
      <c r="AC172">
        <v>800</v>
      </c>
      <c r="AD172" s="6">
        <f>DATEVALUE(Table2[[#This Row],[Last Payment Date]])</f>
        <v>45895</v>
      </c>
      <c r="AE172" t="str">
        <f ca="1">IF(Table2[[#This Row],[Date]]&lt;TODAY()-90,"Yes","No")</f>
        <v>Yes</v>
      </c>
    </row>
    <row r="173" spans="1:31" x14ac:dyDescent="0.3">
      <c r="A173" t="s">
        <v>1653</v>
      </c>
      <c r="B173" t="s">
        <v>11</v>
      </c>
      <c r="C173" t="s">
        <v>1466</v>
      </c>
      <c r="D173" t="s">
        <v>1654</v>
      </c>
      <c r="E173" t="s">
        <v>1655</v>
      </c>
      <c r="F173" t="s">
        <v>1656</v>
      </c>
      <c r="G173" t="s">
        <v>1657</v>
      </c>
      <c r="H173" t="s">
        <v>1565</v>
      </c>
      <c r="I173" t="s">
        <v>1658</v>
      </c>
      <c r="J173" t="s">
        <v>1659</v>
      </c>
      <c r="K173">
        <v>758919161</v>
      </c>
      <c r="L173" t="s">
        <v>1660</v>
      </c>
      <c r="M173" t="s">
        <v>12</v>
      </c>
      <c r="N173" s="5">
        <v>20000</v>
      </c>
      <c r="O173" s="5">
        <v>26000</v>
      </c>
      <c r="P173" t="s">
        <v>1528</v>
      </c>
      <c r="Q173">
        <v>63.48</v>
      </c>
      <c r="R173" s="5">
        <v>20000</v>
      </c>
      <c r="S173" s="5">
        <v>6000</v>
      </c>
      <c r="T173" s="5">
        <v>26000</v>
      </c>
      <c r="U173" s="5">
        <v>16400</v>
      </c>
      <c r="V173" s="5">
        <v>9600</v>
      </c>
      <c r="W173">
        <v>0</v>
      </c>
      <c r="X173" s="5">
        <v>9600</v>
      </c>
      <c r="Y173">
        <v>0</v>
      </c>
      <c r="Z173" s="5">
        <v>9600</v>
      </c>
      <c r="AA173">
        <v>0</v>
      </c>
      <c r="AB173" t="s">
        <v>1475</v>
      </c>
      <c r="AC173" s="5">
        <v>1625</v>
      </c>
      <c r="AD173" s="6">
        <f>DATEVALUE(Table2[[#This Row],[Last Payment Date]])</f>
        <v>45815</v>
      </c>
      <c r="AE173" t="str">
        <f ca="1">IF(Table2[[#This Row],[Date]]&lt;TODAY()-90,"Yes","No")</f>
        <v>Yes</v>
      </c>
    </row>
    <row r="174" spans="1:31" x14ac:dyDescent="0.3">
      <c r="A174" t="s">
        <v>1661</v>
      </c>
      <c r="B174" t="s">
        <v>4</v>
      </c>
      <c r="C174" t="s">
        <v>1662</v>
      </c>
      <c r="D174" t="s">
        <v>1663</v>
      </c>
      <c r="E174" t="s">
        <v>1664</v>
      </c>
      <c r="F174" t="s">
        <v>1665</v>
      </c>
      <c r="G174" t="s">
        <v>1666</v>
      </c>
      <c r="H174" t="s">
        <v>1667</v>
      </c>
      <c r="I174" t="s">
        <v>1668</v>
      </c>
      <c r="J174" t="s">
        <v>1669</v>
      </c>
      <c r="K174">
        <v>759302383</v>
      </c>
      <c r="L174" t="s">
        <v>1667</v>
      </c>
      <c r="M174" t="s">
        <v>5</v>
      </c>
      <c r="N174" s="5">
        <v>20000</v>
      </c>
      <c r="O174" s="5">
        <v>26000</v>
      </c>
      <c r="P174" t="s">
        <v>1528</v>
      </c>
      <c r="Q174">
        <v>61.74</v>
      </c>
      <c r="R174" s="5">
        <v>20000</v>
      </c>
      <c r="S174" s="5">
        <v>6000</v>
      </c>
      <c r="T174" s="5">
        <v>26000</v>
      </c>
      <c r="U174" s="5">
        <v>19000</v>
      </c>
      <c r="V174" s="5">
        <v>7000</v>
      </c>
      <c r="W174">
        <v>0</v>
      </c>
      <c r="X174" s="5">
        <v>7000</v>
      </c>
      <c r="Y174">
        <v>0</v>
      </c>
      <c r="Z174" s="5">
        <v>7000</v>
      </c>
      <c r="AA174">
        <v>0</v>
      </c>
      <c r="AB174" t="s">
        <v>1670</v>
      </c>
      <c r="AC174">
        <v>500</v>
      </c>
      <c r="AD174" s="6">
        <f>DATEVALUE(Table2[[#This Row],[Last Payment Date]])</f>
        <v>46015</v>
      </c>
      <c r="AE174" t="str">
        <f ca="1">IF(Table2[[#This Row],[Date]]&lt;TODAY()-90,"Yes","No")</f>
        <v>Yes</v>
      </c>
    </row>
    <row r="175" spans="1:31" x14ac:dyDescent="0.3">
      <c r="A175" t="s">
        <v>1671</v>
      </c>
      <c r="B175" t="s">
        <v>8</v>
      </c>
      <c r="C175" t="s">
        <v>1672</v>
      </c>
      <c r="D175" t="s">
        <v>1673</v>
      </c>
      <c r="E175" t="s">
        <v>1674</v>
      </c>
      <c r="F175" t="s">
        <v>1675</v>
      </c>
      <c r="G175" t="s">
        <v>1676</v>
      </c>
      <c r="H175" t="s">
        <v>1677</v>
      </c>
      <c r="I175" t="s">
        <v>1678</v>
      </c>
      <c r="J175" t="s">
        <v>1679</v>
      </c>
      <c r="K175">
        <v>765640850</v>
      </c>
      <c r="L175" t="s">
        <v>1680</v>
      </c>
      <c r="M175" t="s">
        <v>9</v>
      </c>
      <c r="N175" s="5">
        <v>20000</v>
      </c>
      <c r="O175" s="5">
        <v>26000</v>
      </c>
      <c r="P175" t="s">
        <v>1204</v>
      </c>
      <c r="Q175">
        <v>63.37</v>
      </c>
      <c r="R175" s="5">
        <v>20000</v>
      </c>
      <c r="S175" s="5">
        <v>6000</v>
      </c>
      <c r="T175" s="5">
        <v>26000</v>
      </c>
      <c r="U175" s="5">
        <v>16350</v>
      </c>
      <c r="V175" s="5">
        <v>9650</v>
      </c>
      <c r="W175">
        <v>0</v>
      </c>
      <c r="X175" s="5">
        <v>9650</v>
      </c>
      <c r="Y175">
        <v>0</v>
      </c>
      <c r="Z175" s="5">
        <v>9650</v>
      </c>
      <c r="AA175">
        <v>0</v>
      </c>
      <c r="AB175" t="s">
        <v>839</v>
      </c>
      <c r="AC175" s="5">
        <v>1000</v>
      </c>
      <c r="AD175" s="6">
        <f>DATEVALUE(Table2[[#This Row],[Last Payment Date]])</f>
        <v>46240</v>
      </c>
      <c r="AE175" t="str">
        <f ca="1">IF(Table2[[#This Row],[Date]]&lt;TODAY()-90,"Yes","No")</f>
        <v>No</v>
      </c>
    </row>
    <row r="176" spans="1:31" x14ac:dyDescent="0.3">
      <c r="A176" t="s">
        <v>1681</v>
      </c>
      <c r="B176" t="s">
        <v>8</v>
      </c>
      <c r="C176" t="s">
        <v>1672</v>
      </c>
      <c r="D176" t="s">
        <v>1682</v>
      </c>
      <c r="E176" t="s">
        <v>1683</v>
      </c>
      <c r="F176" t="s">
        <v>1684</v>
      </c>
      <c r="G176" t="s">
        <v>1676</v>
      </c>
      <c r="H176" t="s">
        <v>1685</v>
      </c>
      <c r="I176" t="s">
        <v>1686</v>
      </c>
      <c r="J176" t="s">
        <v>1687</v>
      </c>
      <c r="K176">
        <v>762202298</v>
      </c>
      <c r="L176" t="s">
        <v>1677</v>
      </c>
      <c r="M176" t="s">
        <v>9</v>
      </c>
      <c r="N176" s="5">
        <v>20000</v>
      </c>
      <c r="O176" s="5">
        <v>26000</v>
      </c>
      <c r="P176" t="s">
        <v>1204</v>
      </c>
      <c r="Q176">
        <v>65.12</v>
      </c>
      <c r="R176" s="5">
        <v>20000</v>
      </c>
      <c r="S176" s="5">
        <v>6000</v>
      </c>
      <c r="T176" s="5">
        <v>26000</v>
      </c>
      <c r="U176" s="5">
        <v>13500</v>
      </c>
      <c r="V176" s="5">
        <v>12500</v>
      </c>
      <c r="W176">
        <v>0</v>
      </c>
      <c r="X176" s="5">
        <v>12500</v>
      </c>
      <c r="Y176">
        <v>0</v>
      </c>
      <c r="Z176" s="5">
        <v>12500</v>
      </c>
      <c r="AA176">
        <v>0</v>
      </c>
      <c r="AB176" t="s">
        <v>1688</v>
      </c>
      <c r="AC176">
        <v>50</v>
      </c>
      <c r="AD176" s="6">
        <f>DATEVALUE(Table2[[#This Row],[Last Payment Date]])</f>
        <v>46112</v>
      </c>
      <c r="AE176" t="str">
        <f ca="1">IF(Table2[[#This Row],[Date]]&lt;TODAY()-90,"Yes","No")</f>
        <v>Yes</v>
      </c>
    </row>
    <row r="177" spans="1:31" x14ac:dyDescent="0.3">
      <c r="A177" t="s">
        <v>1689</v>
      </c>
      <c r="B177" t="s">
        <v>13</v>
      </c>
      <c r="C177" t="s">
        <v>1690</v>
      </c>
      <c r="D177" t="s">
        <v>1691</v>
      </c>
      <c r="E177" t="s">
        <v>1692</v>
      </c>
      <c r="F177" t="s">
        <v>1693</v>
      </c>
      <c r="G177" t="s">
        <v>1694</v>
      </c>
      <c r="H177" t="s">
        <v>1695</v>
      </c>
      <c r="I177" t="s">
        <v>1696</v>
      </c>
      <c r="J177" t="s">
        <v>1697</v>
      </c>
      <c r="K177">
        <v>7624405590</v>
      </c>
      <c r="L177" t="s">
        <v>1695</v>
      </c>
      <c r="M177" t="s">
        <v>14</v>
      </c>
      <c r="N177" s="5">
        <v>20000</v>
      </c>
      <c r="O177" s="5">
        <v>26000</v>
      </c>
      <c r="P177" t="s">
        <v>1698</v>
      </c>
      <c r="Q177">
        <v>62.61</v>
      </c>
      <c r="R177" s="5">
        <v>20000</v>
      </c>
      <c r="S177" s="5">
        <v>6000</v>
      </c>
      <c r="T177" s="5">
        <v>26000</v>
      </c>
      <c r="U177" s="5">
        <v>16425</v>
      </c>
      <c r="V177" s="5">
        <v>9575</v>
      </c>
      <c r="W177">
        <v>0</v>
      </c>
      <c r="X177" s="5">
        <v>9575</v>
      </c>
      <c r="Y177">
        <v>0</v>
      </c>
      <c r="Z177" s="5">
        <v>9575</v>
      </c>
      <c r="AA177">
        <v>0</v>
      </c>
      <c r="AB177" t="s">
        <v>1485</v>
      </c>
      <c r="AC177" s="5">
        <v>1625</v>
      </c>
      <c r="AD177" s="6">
        <f>DATEVALUE(Table2[[#This Row],[Last Payment Date]])</f>
        <v>45826</v>
      </c>
      <c r="AE177" t="str">
        <f ca="1">IF(Table2[[#This Row],[Date]]&lt;TODAY()-90,"Yes","No")</f>
        <v>Yes</v>
      </c>
    </row>
    <row r="178" spans="1:31" x14ac:dyDescent="0.3">
      <c r="A178" t="s">
        <v>1699</v>
      </c>
      <c r="B178" t="s">
        <v>13</v>
      </c>
      <c r="C178" t="s">
        <v>1690</v>
      </c>
      <c r="D178" t="s">
        <v>1700</v>
      </c>
      <c r="E178" t="s">
        <v>1701</v>
      </c>
      <c r="F178" t="s">
        <v>1702</v>
      </c>
      <c r="G178" t="s">
        <v>1703</v>
      </c>
      <c r="H178" t="s">
        <v>1704</v>
      </c>
      <c r="I178" t="s">
        <v>1705</v>
      </c>
      <c r="J178" t="s">
        <v>1706</v>
      </c>
      <c r="K178">
        <v>755093840</v>
      </c>
      <c r="L178" t="s">
        <v>1707</v>
      </c>
      <c r="M178" t="s">
        <v>14</v>
      </c>
      <c r="N178" s="5">
        <v>20000</v>
      </c>
      <c r="O178" s="5">
        <v>26000</v>
      </c>
      <c r="P178" t="s">
        <v>1698</v>
      </c>
      <c r="Q178">
        <v>63.53</v>
      </c>
      <c r="R178" s="5">
        <v>20000</v>
      </c>
      <c r="S178" s="5">
        <v>6000</v>
      </c>
      <c r="T178" s="5">
        <v>26000</v>
      </c>
      <c r="U178" s="5">
        <v>14925</v>
      </c>
      <c r="V178" s="5">
        <v>11075</v>
      </c>
      <c r="W178">
        <v>0</v>
      </c>
      <c r="X178" s="5">
        <v>11075</v>
      </c>
      <c r="Y178">
        <v>0</v>
      </c>
      <c r="Z178" s="5">
        <v>11075</v>
      </c>
      <c r="AA178">
        <v>0</v>
      </c>
      <c r="AB178" t="s">
        <v>1708</v>
      </c>
      <c r="AC178" s="5">
        <v>1500</v>
      </c>
      <c r="AD178" s="6">
        <f>DATEVALUE(Table2[[#This Row],[Last Payment Date]])</f>
        <v>45917</v>
      </c>
      <c r="AE178" t="str">
        <f ca="1">IF(Table2[[#This Row],[Date]]&lt;TODAY()-90,"Yes","No")</f>
        <v>Yes</v>
      </c>
    </row>
    <row r="179" spans="1:31" x14ac:dyDescent="0.3">
      <c r="A179" t="s">
        <v>1709</v>
      </c>
      <c r="B179" t="s">
        <v>13</v>
      </c>
      <c r="C179" t="s">
        <v>1690</v>
      </c>
      <c r="D179" t="s">
        <v>1710</v>
      </c>
      <c r="E179" t="s">
        <v>1711</v>
      </c>
      <c r="F179" t="s">
        <v>1712</v>
      </c>
      <c r="G179" t="s">
        <v>1713</v>
      </c>
      <c r="H179" t="s">
        <v>1714</v>
      </c>
      <c r="I179" t="s">
        <v>1715</v>
      </c>
      <c r="J179" t="s">
        <v>1716</v>
      </c>
      <c r="K179">
        <v>755264968</v>
      </c>
      <c r="L179" t="s">
        <v>1717</v>
      </c>
      <c r="M179" t="s">
        <v>14</v>
      </c>
      <c r="N179" s="5">
        <v>20000</v>
      </c>
      <c r="O179" s="5">
        <v>26000</v>
      </c>
      <c r="P179" t="s">
        <v>1698</v>
      </c>
      <c r="Q179">
        <v>63.58</v>
      </c>
      <c r="R179" s="5">
        <v>20000</v>
      </c>
      <c r="S179" s="5">
        <v>6000</v>
      </c>
      <c r="T179" s="5">
        <v>26000</v>
      </c>
      <c r="U179" s="5">
        <v>14850</v>
      </c>
      <c r="V179" s="5">
        <v>11150</v>
      </c>
      <c r="W179">
        <v>0</v>
      </c>
      <c r="X179" s="5">
        <v>11150</v>
      </c>
      <c r="Y179">
        <v>0</v>
      </c>
      <c r="Z179" s="5">
        <v>11150</v>
      </c>
      <c r="AA179">
        <v>0</v>
      </c>
      <c r="AB179" t="s">
        <v>1485</v>
      </c>
      <c r="AC179" s="5">
        <v>1625</v>
      </c>
      <c r="AD179" s="6">
        <f>DATEVALUE(Table2[[#This Row],[Last Payment Date]])</f>
        <v>45826</v>
      </c>
      <c r="AE179" t="str">
        <f ca="1">IF(Table2[[#This Row],[Date]]&lt;TODAY()-90,"Yes","No")</f>
        <v>Yes</v>
      </c>
    </row>
    <row r="180" spans="1:31" x14ac:dyDescent="0.3">
      <c r="A180" t="s">
        <v>1718</v>
      </c>
      <c r="B180" t="s">
        <v>19</v>
      </c>
      <c r="C180" t="s">
        <v>86</v>
      </c>
      <c r="D180" t="s">
        <v>1719</v>
      </c>
      <c r="E180" t="s">
        <v>1720</v>
      </c>
      <c r="F180" t="s">
        <v>1721</v>
      </c>
      <c r="G180" t="s">
        <v>1722</v>
      </c>
      <c r="H180" t="s">
        <v>1723</v>
      </c>
      <c r="I180" t="s">
        <v>1724</v>
      </c>
      <c r="J180" t="s">
        <v>1725</v>
      </c>
      <c r="K180">
        <v>784619866</v>
      </c>
      <c r="L180" t="s">
        <v>1723</v>
      </c>
      <c r="M180" t="s">
        <v>20</v>
      </c>
      <c r="N180" s="5">
        <v>25000</v>
      </c>
      <c r="O180" s="5">
        <v>33000</v>
      </c>
      <c r="P180" t="s">
        <v>1726</v>
      </c>
      <c r="Q180">
        <v>60.71</v>
      </c>
      <c r="R180" s="5">
        <v>25000</v>
      </c>
      <c r="S180" s="5">
        <v>8000</v>
      </c>
      <c r="T180" s="5">
        <v>33000</v>
      </c>
      <c r="U180" s="5">
        <v>22700</v>
      </c>
      <c r="V180" s="5">
        <v>10300</v>
      </c>
      <c r="W180">
        <v>0</v>
      </c>
      <c r="X180" s="5">
        <v>10300</v>
      </c>
      <c r="Y180">
        <v>0</v>
      </c>
      <c r="Z180" s="5">
        <v>10300</v>
      </c>
      <c r="AA180">
        <v>0</v>
      </c>
      <c r="AB180" t="s">
        <v>1727</v>
      </c>
      <c r="AC180" s="5">
        <v>5000</v>
      </c>
      <c r="AD180" s="6">
        <f>DATEVALUE(Table2[[#This Row],[Last Payment Date]])</f>
        <v>45859</v>
      </c>
      <c r="AE180" t="str">
        <f ca="1">IF(Table2[[#This Row],[Date]]&lt;TODAY()-90,"Yes","No")</f>
        <v>Yes</v>
      </c>
    </row>
    <row r="181" spans="1:31" x14ac:dyDescent="0.3">
      <c r="A181" t="s">
        <v>1728</v>
      </c>
      <c r="B181" t="s">
        <v>4</v>
      </c>
      <c r="C181" t="s">
        <v>1662</v>
      </c>
      <c r="D181" t="s">
        <v>1729</v>
      </c>
      <c r="E181" t="s">
        <v>1730</v>
      </c>
      <c r="F181" t="s">
        <v>1731</v>
      </c>
      <c r="G181" t="s">
        <v>1732</v>
      </c>
      <c r="H181" t="s">
        <v>1733</v>
      </c>
      <c r="I181" t="s">
        <v>1734</v>
      </c>
      <c r="J181" t="s">
        <v>1735</v>
      </c>
      <c r="K181">
        <v>758171049</v>
      </c>
      <c r="L181" t="s">
        <v>1733</v>
      </c>
      <c r="M181" t="s">
        <v>5</v>
      </c>
      <c r="N181" s="5">
        <v>20000</v>
      </c>
      <c r="O181" s="5">
        <v>26000</v>
      </c>
      <c r="P181" t="s">
        <v>1736</v>
      </c>
      <c r="Q181">
        <v>58.27</v>
      </c>
      <c r="R181" s="5">
        <v>20000</v>
      </c>
      <c r="S181" s="5">
        <v>6000</v>
      </c>
      <c r="T181" s="5">
        <v>26000</v>
      </c>
      <c r="U181" s="5">
        <v>23000</v>
      </c>
      <c r="V181" s="5">
        <v>3000</v>
      </c>
      <c r="W181">
        <v>0</v>
      </c>
      <c r="X181" s="5">
        <v>3000</v>
      </c>
      <c r="Y181">
        <v>0</v>
      </c>
      <c r="Z181" s="5">
        <v>3000</v>
      </c>
      <c r="AA181">
        <v>0</v>
      </c>
      <c r="AB181" t="s">
        <v>1737</v>
      </c>
      <c r="AC181" s="5">
        <v>1000</v>
      </c>
      <c r="AD181" s="6">
        <f>DATEVALUE(Table2[[#This Row],[Last Payment Date]])</f>
        <v>46239</v>
      </c>
      <c r="AE181" t="str">
        <f ca="1">IF(Table2[[#This Row],[Date]]&lt;TODAY()-90,"Yes","No")</f>
        <v>No</v>
      </c>
    </row>
    <row r="182" spans="1:31" x14ac:dyDescent="0.3">
      <c r="A182" t="s">
        <v>1738</v>
      </c>
      <c r="B182" t="s">
        <v>13</v>
      </c>
      <c r="C182" t="s">
        <v>1739</v>
      </c>
      <c r="D182" t="s">
        <v>1740</v>
      </c>
      <c r="E182" t="s">
        <v>1741</v>
      </c>
      <c r="F182" t="s">
        <v>1742</v>
      </c>
      <c r="G182" t="s">
        <v>1743</v>
      </c>
      <c r="H182" t="s">
        <v>1744</v>
      </c>
      <c r="I182" t="s">
        <v>1745</v>
      </c>
      <c r="J182" t="s">
        <v>1746</v>
      </c>
      <c r="K182">
        <v>750145801</v>
      </c>
      <c r="L182" t="s">
        <v>1747</v>
      </c>
      <c r="M182" t="s">
        <v>14</v>
      </c>
      <c r="N182" s="5">
        <v>20000</v>
      </c>
      <c r="O182" s="5">
        <v>26000</v>
      </c>
      <c r="P182" t="s">
        <v>1748</v>
      </c>
      <c r="Q182">
        <v>63.53</v>
      </c>
      <c r="R182" s="5">
        <v>20000</v>
      </c>
      <c r="S182" s="5">
        <v>6000</v>
      </c>
      <c r="T182" s="5">
        <v>26000</v>
      </c>
      <c r="U182" s="5">
        <v>14925</v>
      </c>
      <c r="V182" s="5">
        <v>11075</v>
      </c>
      <c r="W182">
        <v>0</v>
      </c>
      <c r="X182" s="5">
        <v>11075</v>
      </c>
      <c r="Y182">
        <v>0</v>
      </c>
      <c r="Z182" s="5">
        <v>11075</v>
      </c>
      <c r="AA182">
        <v>0</v>
      </c>
      <c r="AB182" t="s">
        <v>1749</v>
      </c>
      <c r="AC182" s="5">
        <v>3300</v>
      </c>
      <c r="AD182" s="6">
        <f>DATEVALUE(Table2[[#This Row],[Last Payment Date]])</f>
        <v>45810</v>
      </c>
      <c r="AE182" t="str">
        <f ca="1">IF(Table2[[#This Row],[Date]]&lt;TODAY()-90,"Yes","No")</f>
        <v>Yes</v>
      </c>
    </row>
    <row r="183" spans="1:31" x14ac:dyDescent="0.3">
      <c r="A183" t="s">
        <v>1750</v>
      </c>
      <c r="B183" t="s">
        <v>4</v>
      </c>
      <c r="C183" t="s">
        <v>1623</v>
      </c>
      <c r="D183" t="s">
        <v>1751</v>
      </c>
      <c r="E183" t="s">
        <v>1752</v>
      </c>
      <c r="F183" t="s">
        <v>1753</v>
      </c>
      <c r="G183" t="s">
        <v>1754</v>
      </c>
      <c r="H183" t="s">
        <v>1755</v>
      </c>
      <c r="I183" t="s">
        <v>1756</v>
      </c>
      <c r="J183" t="s">
        <v>1757</v>
      </c>
      <c r="K183">
        <v>756688740</v>
      </c>
      <c r="L183" t="s">
        <v>1755</v>
      </c>
      <c r="M183" t="s">
        <v>40</v>
      </c>
      <c r="N183" s="5">
        <v>20000</v>
      </c>
      <c r="O183" s="5">
        <v>26000</v>
      </c>
      <c r="P183" t="s">
        <v>1758</v>
      </c>
      <c r="Q183">
        <v>58.25</v>
      </c>
      <c r="R183" s="5">
        <v>20000</v>
      </c>
      <c r="S183" s="5">
        <v>6000</v>
      </c>
      <c r="T183" s="5">
        <v>26000</v>
      </c>
      <c r="U183" s="5">
        <v>21650</v>
      </c>
      <c r="V183" s="5">
        <v>4350</v>
      </c>
      <c r="W183">
        <v>0</v>
      </c>
      <c r="X183" s="5">
        <v>4350</v>
      </c>
      <c r="Y183">
        <v>0</v>
      </c>
      <c r="Z183" s="5">
        <v>4350</v>
      </c>
      <c r="AA183">
        <v>0</v>
      </c>
      <c r="AB183" t="s">
        <v>1759</v>
      </c>
      <c r="AC183">
        <v>300</v>
      </c>
      <c r="AD183" s="6">
        <f>DATEVALUE(Table2[[#This Row],[Last Payment Date]])</f>
        <v>46022</v>
      </c>
      <c r="AE183" t="str">
        <f ca="1">IF(Table2[[#This Row],[Date]]&lt;TODAY()-90,"Yes","No")</f>
        <v>Yes</v>
      </c>
    </row>
    <row r="184" spans="1:31" x14ac:dyDescent="0.3">
      <c r="A184" t="s">
        <v>1760</v>
      </c>
      <c r="B184" t="s">
        <v>4</v>
      </c>
      <c r="C184" t="s">
        <v>1623</v>
      </c>
      <c r="D184" t="s">
        <v>1761</v>
      </c>
      <c r="E184" t="s">
        <v>1762</v>
      </c>
      <c r="F184" t="s">
        <v>1763</v>
      </c>
      <c r="G184" t="s">
        <v>1764</v>
      </c>
      <c r="H184" t="s">
        <v>1765</v>
      </c>
      <c r="I184" t="s">
        <v>1766</v>
      </c>
      <c r="J184" t="s">
        <v>1767</v>
      </c>
      <c r="K184">
        <v>784695411</v>
      </c>
      <c r="L184" t="s">
        <v>1765</v>
      </c>
      <c r="M184" t="s">
        <v>40</v>
      </c>
      <c r="N184" s="5">
        <v>20000</v>
      </c>
      <c r="O184" s="5">
        <v>26000</v>
      </c>
      <c r="P184" t="s">
        <v>1748</v>
      </c>
      <c r="Q184">
        <v>60.57</v>
      </c>
      <c r="R184" s="5">
        <v>20000</v>
      </c>
      <c r="S184" s="5">
        <v>6000</v>
      </c>
      <c r="T184" s="5">
        <v>26000</v>
      </c>
      <c r="U184" s="5">
        <v>19500</v>
      </c>
      <c r="V184" s="5">
        <v>6500</v>
      </c>
      <c r="W184">
        <v>0</v>
      </c>
      <c r="X184" s="5">
        <v>6500</v>
      </c>
      <c r="Y184">
        <v>0</v>
      </c>
      <c r="Z184" s="5">
        <v>6500</v>
      </c>
      <c r="AA184">
        <v>0</v>
      </c>
      <c r="AB184" t="s">
        <v>1759</v>
      </c>
      <c r="AC184" s="5">
        <v>1000</v>
      </c>
      <c r="AD184" s="6">
        <f>DATEVALUE(Table2[[#This Row],[Last Payment Date]])</f>
        <v>46022</v>
      </c>
      <c r="AE184" t="str">
        <f ca="1">IF(Table2[[#This Row],[Date]]&lt;TODAY()-90,"Yes","No")</f>
        <v>Yes</v>
      </c>
    </row>
    <row r="185" spans="1:31" x14ac:dyDescent="0.3">
      <c r="A185" t="s">
        <v>1768</v>
      </c>
      <c r="B185" t="s">
        <v>4</v>
      </c>
      <c r="C185" t="s">
        <v>1623</v>
      </c>
      <c r="D185" t="s">
        <v>1769</v>
      </c>
      <c r="E185" t="s">
        <v>1770</v>
      </c>
      <c r="F185" t="s">
        <v>1771</v>
      </c>
      <c r="G185" t="s">
        <v>1627</v>
      </c>
      <c r="H185" t="s">
        <v>1772</v>
      </c>
      <c r="I185" t="s">
        <v>1773</v>
      </c>
      <c r="J185" t="s">
        <v>1774</v>
      </c>
      <c r="K185">
        <v>755834866</v>
      </c>
      <c r="L185" t="s">
        <v>1772</v>
      </c>
      <c r="M185" t="s">
        <v>40</v>
      </c>
      <c r="N185" s="5">
        <v>20000</v>
      </c>
      <c r="O185" s="5">
        <v>26000</v>
      </c>
      <c r="P185" t="s">
        <v>1748</v>
      </c>
      <c r="Q185">
        <v>63.43</v>
      </c>
      <c r="R185" s="5">
        <v>20000</v>
      </c>
      <c r="S185" s="5">
        <v>6000</v>
      </c>
      <c r="T185" s="5">
        <v>26000</v>
      </c>
      <c r="U185" s="5">
        <v>14850</v>
      </c>
      <c r="V185" s="5">
        <v>11150</v>
      </c>
      <c r="W185">
        <v>0</v>
      </c>
      <c r="X185" s="5">
        <v>11150</v>
      </c>
      <c r="Y185">
        <v>0</v>
      </c>
      <c r="Z185" s="5">
        <v>11150</v>
      </c>
      <c r="AA185">
        <v>0</v>
      </c>
      <c r="AB185" t="s">
        <v>1485</v>
      </c>
      <c r="AC185" s="5">
        <v>1650</v>
      </c>
      <c r="AD185" s="6">
        <f>DATEVALUE(Table2[[#This Row],[Last Payment Date]])</f>
        <v>45826</v>
      </c>
      <c r="AE185" t="str">
        <f ca="1">IF(Table2[[#This Row],[Date]]&lt;TODAY()-90,"Yes","No")</f>
        <v>Yes</v>
      </c>
    </row>
    <row r="186" spans="1:31" x14ac:dyDescent="0.3">
      <c r="A186" t="s">
        <v>1775</v>
      </c>
      <c r="B186" t="s">
        <v>13</v>
      </c>
      <c r="C186" t="s">
        <v>1739</v>
      </c>
      <c r="D186" t="s">
        <v>1776</v>
      </c>
      <c r="E186" t="s">
        <v>1777</v>
      </c>
      <c r="F186" t="s">
        <v>1778</v>
      </c>
      <c r="G186" t="s">
        <v>1779</v>
      </c>
      <c r="H186" t="s">
        <v>1780</v>
      </c>
      <c r="I186" t="s">
        <v>1781</v>
      </c>
      <c r="J186" t="s">
        <v>1782</v>
      </c>
      <c r="K186">
        <v>775957031</v>
      </c>
      <c r="L186" t="s">
        <v>1780</v>
      </c>
      <c r="M186" t="s">
        <v>14</v>
      </c>
      <c r="N186" s="5">
        <v>20000</v>
      </c>
      <c r="O186" s="5">
        <v>26000</v>
      </c>
      <c r="P186" t="s">
        <v>1748</v>
      </c>
      <c r="Q186">
        <v>63.56</v>
      </c>
      <c r="R186" s="5">
        <v>20000</v>
      </c>
      <c r="S186" s="5">
        <v>6000</v>
      </c>
      <c r="T186" s="5">
        <v>26000</v>
      </c>
      <c r="U186" s="5">
        <v>14875</v>
      </c>
      <c r="V186" s="5">
        <v>11125</v>
      </c>
      <c r="W186">
        <v>0</v>
      </c>
      <c r="X186" s="5">
        <v>11125</v>
      </c>
      <c r="Y186">
        <v>0</v>
      </c>
      <c r="Z186" s="5">
        <v>11125</v>
      </c>
      <c r="AA186">
        <v>0</v>
      </c>
      <c r="AB186" t="s">
        <v>1749</v>
      </c>
      <c r="AC186" s="5">
        <v>1700</v>
      </c>
      <c r="AD186" s="6">
        <f>DATEVALUE(Table2[[#This Row],[Last Payment Date]])</f>
        <v>45810</v>
      </c>
      <c r="AE186" t="str">
        <f ca="1">IF(Table2[[#This Row],[Date]]&lt;TODAY()-90,"Yes","No")</f>
        <v>Yes</v>
      </c>
    </row>
    <row r="187" spans="1:31" x14ac:dyDescent="0.3">
      <c r="A187" t="s">
        <v>1783</v>
      </c>
      <c r="B187" t="s">
        <v>19</v>
      </c>
      <c r="C187" t="s">
        <v>86</v>
      </c>
      <c r="D187" t="s">
        <v>1784</v>
      </c>
      <c r="E187" t="s">
        <v>1785</v>
      </c>
      <c r="F187" t="s">
        <v>1786</v>
      </c>
      <c r="G187" t="s">
        <v>1787</v>
      </c>
      <c r="H187" t="s">
        <v>101</v>
      </c>
      <c r="I187" t="s">
        <v>1788</v>
      </c>
      <c r="J187" t="s">
        <v>1789</v>
      </c>
      <c r="K187">
        <v>705171285</v>
      </c>
      <c r="L187" t="s">
        <v>1790</v>
      </c>
      <c r="M187" t="s">
        <v>20</v>
      </c>
      <c r="N187" s="5">
        <v>20000</v>
      </c>
      <c r="O187" s="5">
        <v>26000</v>
      </c>
      <c r="P187" t="s">
        <v>1791</v>
      </c>
      <c r="Q187">
        <v>58.31</v>
      </c>
      <c r="R187" s="5">
        <v>20000</v>
      </c>
      <c r="S187" s="5">
        <v>6000</v>
      </c>
      <c r="T187" s="5">
        <v>26000</v>
      </c>
      <c r="U187" s="5">
        <v>20150</v>
      </c>
      <c r="V187" s="5">
        <v>5850</v>
      </c>
      <c r="W187">
        <v>0</v>
      </c>
      <c r="X187" s="5">
        <v>5850</v>
      </c>
      <c r="Y187">
        <v>0</v>
      </c>
      <c r="Z187" s="5">
        <v>5850</v>
      </c>
      <c r="AA187">
        <v>0</v>
      </c>
      <c r="AB187" t="s">
        <v>1792</v>
      </c>
      <c r="AC187">
        <v>500</v>
      </c>
      <c r="AD187" s="6">
        <f>DATEVALUE(Table2[[#This Row],[Last Payment Date]])</f>
        <v>46122</v>
      </c>
      <c r="AE187" t="str">
        <f ca="1">IF(Table2[[#This Row],[Date]]&lt;TODAY()-90,"Yes","No")</f>
        <v>Yes</v>
      </c>
    </row>
    <row r="188" spans="1:31" x14ac:dyDescent="0.3">
      <c r="A188" t="s">
        <v>1793</v>
      </c>
      <c r="B188" t="s">
        <v>11</v>
      </c>
      <c r="C188" t="s">
        <v>1794</v>
      </c>
      <c r="D188" t="s">
        <v>1795</v>
      </c>
      <c r="E188" t="s">
        <v>1796</v>
      </c>
      <c r="F188" t="s">
        <v>1797</v>
      </c>
      <c r="G188" t="s">
        <v>1798</v>
      </c>
      <c r="H188" t="s">
        <v>1799</v>
      </c>
      <c r="I188" t="s">
        <v>1800</v>
      </c>
      <c r="J188" t="s">
        <v>1801</v>
      </c>
      <c r="K188">
        <v>760422312</v>
      </c>
      <c r="L188" t="s">
        <v>1802</v>
      </c>
      <c r="M188" t="s">
        <v>12</v>
      </c>
      <c r="N188" s="5">
        <v>20000</v>
      </c>
      <c r="O188" s="5">
        <v>26000</v>
      </c>
      <c r="P188" t="s">
        <v>1038</v>
      </c>
      <c r="Q188">
        <v>57.2</v>
      </c>
      <c r="R188" s="5">
        <v>20000</v>
      </c>
      <c r="S188" s="5">
        <v>6000</v>
      </c>
      <c r="T188" s="5">
        <v>26000</v>
      </c>
      <c r="U188" s="5">
        <v>21500</v>
      </c>
      <c r="V188" s="5">
        <v>4500</v>
      </c>
      <c r="W188">
        <v>0</v>
      </c>
      <c r="X188" s="5">
        <v>4500</v>
      </c>
      <c r="Y188">
        <v>0</v>
      </c>
      <c r="Z188" s="5">
        <v>4500</v>
      </c>
      <c r="AA188">
        <v>0</v>
      </c>
      <c r="AB188" t="s">
        <v>1803</v>
      </c>
      <c r="AC188" s="5">
        <v>1650</v>
      </c>
      <c r="AD188" s="6">
        <f>DATEVALUE(Table2[[#This Row],[Last Payment Date]])</f>
        <v>45842</v>
      </c>
      <c r="AE188" t="str">
        <f ca="1">IF(Table2[[#This Row],[Date]]&lt;TODAY()-90,"Yes","No")</f>
        <v>Yes</v>
      </c>
    </row>
    <row r="189" spans="1:31" x14ac:dyDescent="0.3">
      <c r="A189" t="s">
        <v>1804</v>
      </c>
      <c r="B189" t="s">
        <v>11</v>
      </c>
      <c r="C189" t="s">
        <v>1794</v>
      </c>
      <c r="D189" t="s">
        <v>1805</v>
      </c>
      <c r="E189" t="s">
        <v>1806</v>
      </c>
      <c r="F189" t="s">
        <v>1807</v>
      </c>
      <c r="G189" t="s">
        <v>1808</v>
      </c>
      <c r="H189" t="s">
        <v>1809</v>
      </c>
      <c r="I189" t="s">
        <v>1810</v>
      </c>
      <c r="J189" t="s">
        <v>1811</v>
      </c>
      <c r="K189">
        <v>771236679</v>
      </c>
      <c r="L189" t="s">
        <v>1812</v>
      </c>
      <c r="M189" t="s">
        <v>12</v>
      </c>
      <c r="N189" s="5">
        <v>20000</v>
      </c>
      <c r="O189" s="5">
        <v>26000</v>
      </c>
      <c r="P189" t="s">
        <v>1038</v>
      </c>
      <c r="Q189">
        <v>59.78</v>
      </c>
      <c r="R189" s="5">
        <v>20000</v>
      </c>
      <c r="S189" s="5">
        <v>6000</v>
      </c>
      <c r="T189" s="5">
        <v>26000</v>
      </c>
      <c r="U189" s="5">
        <v>17300</v>
      </c>
      <c r="V189" s="5">
        <v>8700</v>
      </c>
      <c r="W189">
        <v>0</v>
      </c>
      <c r="X189" s="5">
        <v>8700</v>
      </c>
      <c r="Y189">
        <v>0</v>
      </c>
      <c r="Z189" s="5">
        <v>8700</v>
      </c>
      <c r="AA189">
        <v>0</v>
      </c>
      <c r="AB189" t="s">
        <v>1312</v>
      </c>
      <c r="AC189" s="5">
        <v>1650</v>
      </c>
      <c r="AD189" s="6">
        <f>DATEVALUE(Table2[[#This Row],[Last Payment Date]])</f>
        <v>45836</v>
      </c>
      <c r="AE189" t="str">
        <f ca="1">IF(Table2[[#This Row],[Date]]&lt;TODAY()-90,"Yes","No")</f>
        <v>Yes</v>
      </c>
    </row>
    <row r="190" spans="1:31" x14ac:dyDescent="0.3">
      <c r="A190" t="s">
        <v>1813</v>
      </c>
      <c r="B190" t="s">
        <v>19</v>
      </c>
      <c r="C190" t="s">
        <v>1814</v>
      </c>
      <c r="D190" t="s">
        <v>1815</v>
      </c>
      <c r="E190" t="s">
        <v>1816</v>
      </c>
      <c r="F190" t="s">
        <v>1817</v>
      </c>
      <c r="G190" t="s">
        <v>1818</v>
      </c>
      <c r="H190" t="s">
        <v>1819</v>
      </c>
      <c r="I190" t="s">
        <v>1820</v>
      </c>
      <c r="J190" t="s">
        <v>1821</v>
      </c>
      <c r="K190">
        <v>767198444</v>
      </c>
      <c r="L190" t="s">
        <v>1819</v>
      </c>
      <c r="M190" t="s">
        <v>22</v>
      </c>
      <c r="N190" s="5">
        <v>25000</v>
      </c>
      <c r="O190" s="5">
        <v>35000</v>
      </c>
      <c r="P190" t="s">
        <v>1822</v>
      </c>
      <c r="Q190">
        <v>60.4</v>
      </c>
      <c r="R190" s="5">
        <v>25000</v>
      </c>
      <c r="S190" s="5">
        <v>10000</v>
      </c>
      <c r="T190" s="5">
        <v>35000</v>
      </c>
      <c r="U190" s="5">
        <v>12550</v>
      </c>
      <c r="V190" s="5">
        <v>22450</v>
      </c>
      <c r="W190">
        <v>0</v>
      </c>
      <c r="X190" s="5">
        <v>22450</v>
      </c>
      <c r="Y190">
        <v>0</v>
      </c>
      <c r="Z190" s="5">
        <v>22450</v>
      </c>
      <c r="AA190">
        <v>0</v>
      </c>
      <c r="AB190" t="s">
        <v>1823</v>
      </c>
      <c r="AC190">
        <v>500</v>
      </c>
      <c r="AD190" s="6">
        <f>DATEVALUE(Table2[[#This Row],[Last Payment Date]])</f>
        <v>45976</v>
      </c>
      <c r="AE190" t="str">
        <f ca="1">IF(Table2[[#This Row],[Date]]&lt;TODAY()-90,"Yes","No")</f>
        <v>Yes</v>
      </c>
    </row>
    <row r="191" spans="1:31" x14ac:dyDescent="0.3">
      <c r="A191" t="s">
        <v>1824</v>
      </c>
      <c r="B191" t="s">
        <v>19</v>
      </c>
      <c r="C191" t="s">
        <v>1814</v>
      </c>
      <c r="D191" t="s">
        <v>1825</v>
      </c>
      <c r="E191" t="s">
        <v>1826</v>
      </c>
      <c r="F191" t="s">
        <v>1827</v>
      </c>
      <c r="G191" t="s">
        <v>1828</v>
      </c>
      <c r="H191" t="s">
        <v>1829</v>
      </c>
      <c r="I191" t="s">
        <v>1830</v>
      </c>
      <c r="J191" t="s">
        <v>1831</v>
      </c>
      <c r="K191">
        <v>741935617</v>
      </c>
      <c r="L191" t="s">
        <v>1832</v>
      </c>
      <c r="M191" t="s">
        <v>22</v>
      </c>
      <c r="N191" s="5">
        <v>25000</v>
      </c>
      <c r="O191" s="5">
        <v>35000</v>
      </c>
      <c r="P191" t="s">
        <v>1822</v>
      </c>
      <c r="Q191">
        <v>52.71</v>
      </c>
      <c r="R191" s="5">
        <v>25000</v>
      </c>
      <c r="S191" s="5">
        <v>10000</v>
      </c>
      <c r="T191" s="5">
        <v>35000</v>
      </c>
      <c r="U191" s="5">
        <v>26000</v>
      </c>
      <c r="V191" s="5">
        <v>9000</v>
      </c>
      <c r="W191">
        <v>0</v>
      </c>
      <c r="X191" s="5">
        <v>9000</v>
      </c>
      <c r="Y191">
        <v>0</v>
      </c>
      <c r="Z191" s="5">
        <v>9000</v>
      </c>
      <c r="AA191">
        <v>0</v>
      </c>
      <c r="AB191" t="s">
        <v>1833</v>
      </c>
      <c r="AC191">
        <v>550</v>
      </c>
      <c r="AD191" s="6">
        <f>DATEVALUE(Table2[[#This Row],[Last Payment Date]])</f>
        <v>46184</v>
      </c>
      <c r="AE191" t="str">
        <f ca="1">IF(Table2[[#This Row],[Date]]&lt;TODAY()-90,"Yes","No")</f>
        <v>No</v>
      </c>
    </row>
    <row r="192" spans="1:31" x14ac:dyDescent="0.3">
      <c r="A192" t="s">
        <v>1834</v>
      </c>
      <c r="B192" t="s">
        <v>19</v>
      </c>
      <c r="C192" t="s">
        <v>1835</v>
      </c>
      <c r="D192" t="s">
        <v>1836</v>
      </c>
      <c r="E192" t="s">
        <v>1837</v>
      </c>
      <c r="F192" t="s">
        <v>1838</v>
      </c>
      <c r="G192" t="s">
        <v>1839</v>
      </c>
      <c r="H192" t="s">
        <v>1840</v>
      </c>
      <c r="I192" t="s">
        <v>1841</v>
      </c>
      <c r="J192" t="s">
        <v>1842</v>
      </c>
      <c r="K192">
        <v>779392081</v>
      </c>
      <c r="L192" t="s">
        <v>1843</v>
      </c>
      <c r="M192" t="s">
        <v>22</v>
      </c>
      <c r="N192" s="5">
        <v>25000</v>
      </c>
      <c r="O192" s="5">
        <v>35000</v>
      </c>
      <c r="P192" t="s">
        <v>1456</v>
      </c>
      <c r="Q192">
        <v>56.89</v>
      </c>
      <c r="R192" s="5">
        <v>25000</v>
      </c>
      <c r="S192" s="5">
        <v>10000</v>
      </c>
      <c r="T192" s="5">
        <v>35000</v>
      </c>
      <c r="U192" s="5">
        <v>18700</v>
      </c>
      <c r="V192" s="5">
        <v>16300</v>
      </c>
      <c r="W192">
        <v>0</v>
      </c>
      <c r="X192" s="5">
        <v>16300</v>
      </c>
      <c r="Y192">
        <v>0</v>
      </c>
      <c r="Z192" s="5">
        <v>16300</v>
      </c>
      <c r="AA192">
        <v>0</v>
      </c>
      <c r="AB192" t="s">
        <v>1844</v>
      </c>
      <c r="AC192" s="5">
        <v>1000</v>
      </c>
      <c r="AD192" s="6">
        <f>DATEVALUE(Table2[[#This Row],[Last Payment Date]])</f>
        <v>46227</v>
      </c>
      <c r="AE192" t="str">
        <f ca="1">IF(Table2[[#This Row],[Date]]&lt;TODAY()-90,"Yes","No")</f>
        <v>No</v>
      </c>
    </row>
    <row r="193" spans="1:31" x14ac:dyDescent="0.3">
      <c r="A193" t="s">
        <v>1845</v>
      </c>
      <c r="B193" t="s">
        <v>16</v>
      </c>
      <c r="C193" t="s">
        <v>1846</v>
      </c>
      <c r="D193" t="s">
        <v>1847</v>
      </c>
      <c r="E193" t="s">
        <v>1848</v>
      </c>
      <c r="F193" t="s">
        <v>1849</v>
      </c>
      <c r="G193" t="s">
        <v>1850</v>
      </c>
      <c r="H193" t="s">
        <v>1851</v>
      </c>
      <c r="I193" t="s">
        <v>1852</v>
      </c>
      <c r="J193" t="s">
        <v>1853</v>
      </c>
      <c r="K193">
        <v>743252404</v>
      </c>
      <c r="L193" t="s">
        <v>1854</v>
      </c>
      <c r="M193" t="s">
        <v>17</v>
      </c>
      <c r="N193" s="5">
        <v>20000</v>
      </c>
      <c r="O193" s="5">
        <v>26000</v>
      </c>
      <c r="P193" t="s">
        <v>1855</v>
      </c>
      <c r="Q193">
        <v>53.47</v>
      </c>
      <c r="R193" s="5">
        <v>20000</v>
      </c>
      <c r="S193" s="5">
        <v>6000</v>
      </c>
      <c r="T193" s="5">
        <v>26000</v>
      </c>
      <c r="U193" s="5">
        <v>21525</v>
      </c>
      <c r="V193" s="5">
        <v>4475</v>
      </c>
      <c r="W193">
        <v>0</v>
      </c>
      <c r="X193" s="5">
        <v>4475</v>
      </c>
      <c r="Y193">
        <v>0</v>
      </c>
      <c r="Z193" s="5">
        <v>4475</v>
      </c>
      <c r="AA193">
        <v>0</v>
      </c>
      <c r="AB193" t="s">
        <v>1856</v>
      </c>
      <c r="AC193">
        <v>600</v>
      </c>
      <c r="AD193" s="6">
        <f>DATEVALUE(Table2[[#This Row],[Last Payment Date]])</f>
        <v>45975</v>
      </c>
      <c r="AE193" t="str">
        <f ca="1">IF(Table2[[#This Row],[Date]]&lt;TODAY()-90,"Yes","No")</f>
        <v>Yes</v>
      </c>
    </row>
    <row r="194" spans="1:31" x14ac:dyDescent="0.3">
      <c r="A194" t="s">
        <v>1857</v>
      </c>
      <c r="B194" t="s">
        <v>16</v>
      </c>
      <c r="C194" t="s">
        <v>1644</v>
      </c>
      <c r="D194" t="s">
        <v>1858</v>
      </c>
      <c r="E194" t="s">
        <v>1859</v>
      </c>
      <c r="F194" t="s">
        <v>1860</v>
      </c>
      <c r="G194" t="s">
        <v>1861</v>
      </c>
      <c r="H194" t="s">
        <v>1862</v>
      </c>
      <c r="I194" t="s">
        <v>1863</v>
      </c>
      <c r="J194" t="s">
        <v>1864</v>
      </c>
      <c r="K194">
        <v>741389480</v>
      </c>
      <c r="L194" t="s">
        <v>1180</v>
      </c>
      <c r="M194" t="s">
        <v>17</v>
      </c>
      <c r="N194" s="5">
        <v>20000</v>
      </c>
      <c r="O194" s="5">
        <v>26000</v>
      </c>
      <c r="P194" t="s">
        <v>1865</v>
      </c>
      <c r="Q194">
        <v>55.81</v>
      </c>
      <c r="R194" s="5">
        <v>20000</v>
      </c>
      <c r="S194" s="5">
        <v>6000</v>
      </c>
      <c r="T194" s="5">
        <v>26000</v>
      </c>
      <c r="U194" s="5">
        <v>18875</v>
      </c>
      <c r="V194" s="5">
        <v>7125</v>
      </c>
      <c r="W194">
        <v>0</v>
      </c>
      <c r="X194" s="5">
        <v>7125</v>
      </c>
      <c r="Y194">
        <v>0</v>
      </c>
      <c r="Z194" s="5">
        <v>7125</v>
      </c>
      <c r="AA194">
        <v>0</v>
      </c>
      <c r="AB194" t="s">
        <v>1866</v>
      </c>
      <c r="AC194" s="5">
        <v>1700</v>
      </c>
      <c r="AD194" s="6">
        <f>DATEVALUE(Table2[[#This Row],[Last Payment Date]])</f>
        <v>46029</v>
      </c>
      <c r="AE194" t="str">
        <f ca="1">IF(Table2[[#This Row],[Date]]&lt;TODAY()-90,"Yes","No")</f>
        <v>Yes</v>
      </c>
    </row>
    <row r="195" spans="1:31" x14ac:dyDescent="0.3">
      <c r="A195" t="s">
        <v>1867</v>
      </c>
      <c r="B195" t="s">
        <v>16</v>
      </c>
      <c r="C195" t="s">
        <v>1644</v>
      </c>
      <c r="D195" t="s">
        <v>1868</v>
      </c>
      <c r="E195" t="s">
        <v>1869</v>
      </c>
      <c r="F195" t="s">
        <v>1870</v>
      </c>
      <c r="G195" t="s">
        <v>1871</v>
      </c>
      <c r="H195" t="s">
        <v>1862</v>
      </c>
      <c r="I195" t="s">
        <v>1872</v>
      </c>
      <c r="J195" t="s">
        <v>1873</v>
      </c>
      <c r="K195">
        <v>787325653</v>
      </c>
      <c r="L195" t="s">
        <v>1874</v>
      </c>
      <c r="M195" t="s">
        <v>17</v>
      </c>
      <c r="N195" s="5">
        <v>20000</v>
      </c>
      <c r="O195" s="5">
        <v>26000</v>
      </c>
      <c r="P195" t="s">
        <v>1865</v>
      </c>
      <c r="Q195">
        <v>55.14</v>
      </c>
      <c r="R195" s="5">
        <v>20000</v>
      </c>
      <c r="S195" s="5">
        <v>6000</v>
      </c>
      <c r="T195" s="5">
        <v>26000</v>
      </c>
      <c r="U195" s="5">
        <v>19975</v>
      </c>
      <c r="V195" s="5">
        <v>6025</v>
      </c>
      <c r="W195">
        <v>0</v>
      </c>
      <c r="X195" s="5">
        <v>6025</v>
      </c>
      <c r="Y195">
        <v>0</v>
      </c>
      <c r="Z195" s="5">
        <v>6025</v>
      </c>
      <c r="AA195">
        <v>0</v>
      </c>
      <c r="AB195" t="s">
        <v>1875</v>
      </c>
      <c r="AC195" s="5">
        <v>2000</v>
      </c>
      <c r="AD195" s="6">
        <f>DATEVALUE(Table2[[#This Row],[Last Payment Date]])</f>
        <v>46115</v>
      </c>
      <c r="AE195" t="str">
        <f ca="1">IF(Table2[[#This Row],[Date]]&lt;TODAY()-90,"Yes","No")</f>
        <v>Yes</v>
      </c>
    </row>
    <row r="196" spans="1:31" x14ac:dyDescent="0.3">
      <c r="A196" t="s">
        <v>1876</v>
      </c>
      <c r="B196" t="s">
        <v>19</v>
      </c>
      <c r="C196" t="s">
        <v>1814</v>
      </c>
      <c r="D196" t="s">
        <v>1877</v>
      </c>
      <c r="E196" t="s">
        <v>1878</v>
      </c>
      <c r="F196" t="s">
        <v>1879</v>
      </c>
      <c r="G196" t="s">
        <v>1880</v>
      </c>
      <c r="H196" t="s">
        <v>1881</v>
      </c>
      <c r="I196" t="s">
        <v>1882</v>
      </c>
      <c r="J196" t="s">
        <v>1883</v>
      </c>
      <c r="K196">
        <v>765451274</v>
      </c>
      <c r="L196" t="s">
        <v>1884</v>
      </c>
      <c r="M196" t="s">
        <v>22</v>
      </c>
      <c r="N196" s="5">
        <v>25000</v>
      </c>
      <c r="O196" s="5">
        <v>35000</v>
      </c>
      <c r="P196" t="s">
        <v>1865</v>
      </c>
      <c r="Q196">
        <v>54.71</v>
      </c>
      <c r="R196" s="5">
        <v>25000</v>
      </c>
      <c r="S196" s="5">
        <v>10000</v>
      </c>
      <c r="T196" s="5">
        <v>35000</v>
      </c>
      <c r="U196" s="5">
        <v>20750</v>
      </c>
      <c r="V196" s="5">
        <v>14250</v>
      </c>
      <c r="W196">
        <v>0</v>
      </c>
      <c r="X196" s="5">
        <v>14250</v>
      </c>
      <c r="Y196">
        <v>0</v>
      </c>
      <c r="Z196" s="5">
        <v>14250</v>
      </c>
      <c r="AA196">
        <v>0</v>
      </c>
      <c r="AB196" t="s">
        <v>1652</v>
      </c>
      <c r="AC196" s="5">
        <v>1750</v>
      </c>
      <c r="AD196" s="6">
        <f>DATEVALUE(Table2[[#This Row],[Last Payment Date]])</f>
        <v>45895</v>
      </c>
      <c r="AE196" t="str">
        <f ca="1">IF(Table2[[#This Row],[Date]]&lt;TODAY()-90,"Yes","No")</f>
        <v>Yes</v>
      </c>
    </row>
    <row r="197" spans="1:31" x14ac:dyDescent="0.3">
      <c r="A197" t="s">
        <v>1885</v>
      </c>
      <c r="B197" t="s">
        <v>13</v>
      </c>
      <c r="C197" t="s">
        <v>1886</v>
      </c>
      <c r="D197" t="s">
        <v>1887</v>
      </c>
      <c r="E197" t="s">
        <v>1888</v>
      </c>
      <c r="F197" t="s">
        <v>1889</v>
      </c>
      <c r="G197" t="s">
        <v>1890</v>
      </c>
      <c r="H197" t="s">
        <v>1891</v>
      </c>
      <c r="I197" t="s">
        <v>1892</v>
      </c>
      <c r="J197" t="s">
        <v>1893</v>
      </c>
      <c r="K197">
        <v>755136464</v>
      </c>
      <c r="L197" t="s">
        <v>1894</v>
      </c>
      <c r="M197" t="s">
        <v>14</v>
      </c>
      <c r="N197" s="5">
        <v>20000</v>
      </c>
      <c r="O197" s="5">
        <v>26000</v>
      </c>
      <c r="P197" t="s">
        <v>1895</v>
      </c>
      <c r="Q197">
        <v>54.79</v>
      </c>
      <c r="R197" s="5">
        <v>20000</v>
      </c>
      <c r="S197" s="5">
        <v>6000</v>
      </c>
      <c r="T197" s="5">
        <v>26000</v>
      </c>
      <c r="U197" s="5">
        <v>19385</v>
      </c>
      <c r="V197" s="5">
        <v>6615</v>
      </c>
      <c r="W197">
        <v>0</v>
      </c>
      <c r="X197" s="5">
        <v>6615</v>
      </c>
      <c r="Y197">
        <v>0</v>
      </c>
      <c r="Z197" s="5">
        <v>6615</v>
      </c>
      <c r="AA197">
        <v>0</v>
      </c>
      <c r="AB197" t="s">
        <v>1896</v>
      </c>
      <c r="AC197">
        <v>300</v>
      </c>
      <c r="AD197" s="6">
        <f>DATEVALUE(Table2[[#This Row],[Last Payment Date]])</f>
        <v>46249</v>
      </c>
      <c r="AE197" t="str">
        <f ca="1">IF(Table2[[#This Row],[Date]]&lt;TODAY()-90,"Yes","No")</f>
        <v>No</v>
      </c>
    </row>
    <row r="198" spans="1:31" x14ac:dyDescent="0.3">
      <c r="A198" t="s">
        <v>1897</v>
      </c>
      <c r="B198" t="s">
        <v>13</v>
      </c>
      <c r="C198" t="s">
        <v>1886</v>
      </c>
      <c r="D198" t="s">
        <v>1898</v>
      </c>
      <c r="E198" t="s">
        <v>1581</v>
      </c>
      <c r="F198" t="s">
        <v>1582</v>
      </c>
      <c r="G198" t="s">
        <v>1899</v>
      </c>
      <c r="H198" t="s">
        <v>1517</v>
      </c>
      <c r="I198" t="s">
        <v>1900</v>
      </c>
      <c r="J198" t="s">
        <v>1901</v>
      </c>
      <c r="K198">
        <v>0</v>
      </c>
      <c r="L198" t="s">
        <v>1704</v>
      </c>
      <c r="M198" t="s">
        <v>14</v>
      </c>
      <c r="N198" s="5">
        <v>20000</v>
      </c>
      <c r="O198" s="5">
        <v>26000</v>
      </c>
      <c r="P198" t="s">
        <v>1895</v>
      </c>
      <c r="Q198">
        <v>59.39</v>
      </c>
      <c r="R198" s="5">
        <v>20000</v>
      </c>
      <c r="S198" s="5">
        <v>6000</v>
      </c>
      <c r="T198" s="5">
        <v>26000</v>
      </c>
      <c r="U198" s="5">
        <v>11900</v>
      </c>
      <c r="V198" s="5">
        <v>14100</v>
      </c>
      <c r="W198">
        <v>0</v>
      </c>
      <c r="X198" s="5">
        <v>14100</v>
      </c>
      <c r="Y198">
        <v>0</v>
      </c>
      <c r="Z198" s="5">
        <v>14100</v>
      </c>
      <c r="AA198">
        <v>0</v>
      </c>
      <c r="AB198" t="s">
        <v>1902</v>
      </c>
      <c r="AC198" s="5">
        <v>2000</v>
      </c>
      <c r="AD198" s="6">
        <f>DATEVALUE(Table2[[#This Row],[Last Payment Date]])</f>
        <v>45850</v>
      </c>
      <c r="AE198" t="str">
        <f ca="1">IF(Table2[[#This Row],[Date]]&lt;TODAY()-90,"Yes","No")</f>
        <v>Yes</v>
      </c>
    </row>
    <row r="199" spans="1:31" x14ac:dyDescent="0.3">
      <c r="A199" t="s">
        <v>1903</v>
      </c>
      <c r="B199" t="s">
        <v>13</v>
      </c>
      <c r="C199" t="s">
        <v>1886</v>
      </c>
      <c r="D199" t="s">
        <v>1904</v>
      </c>
      <c r="E199" t="s">
        <v>1905</v>
      </c>
      <c r="F199" t="s">
        <v>1906</v>
      </c>
      <c r="G199" t="s">
        <v>1907</v>
      </c>
      <c r="H199" t="s">
        <v>1908</v>
      </c>
      <c r="I199" t="s">
        <v>1909</v>
      </c>
      <c r="J199" t="s">
        <v>1910</v>
      </c>
      <c r="K199">
        <v>0</v>
      </c>
      <c r="L199" t="s">
        <v>1704</v>
      </c>
      <c r="M199" t="s">
        <v>14</v>
      </c>
      <c r="N199" s="5">
        <v>20000</v>
      </c>
      <c r="O199" s="5">
        <v>26000</v>
      </c>
      <c r="P199" t="s">
        <v>1895</v>
      </c>
      <c r="Q199">
        <v>53.28</v>
      </c>
      <c r="R199" s="5">
        <v>20000</v>
      </c>
      <c r="S199" s="5">
        <v>6000</v>
      </c>
      <c r="T199" s="5">
        <v>26000</v>
      </c>
      <c r="U199" s="5">
        <v>21825</v>
      </c>
      <c r="V199" s="5">
        <v>4175</v>
      </c>
      <c r="W199">
        <v>0</v>
      </c>
      <c r="X199" s="5">
        <v>4175</v>
      </c>
      <c r="Y199">
        <v>0</v>
      </c>
      <c r="Z199" s="5">
        <v>4175</v>
      </c>
      <c r="AA199">
        <v>0</v>
      </c>
      <c r="AB199" t="s">
        <v>1896</v>
      </c>
      <c r="AC199">
        <v>300</v>
      </c>
      <c r="AD199" s="6">
        <f>DATEVALUE(Table2[[#This Row],[Last Payment Date]])</f>
        <v>46249</v>
      </c>
      <c r="AE199" t="str">
        <f ca="1">IF(Table2[[#This Row],[Date]]&lt;TODAY()-90,"Yes","No")</f>
        <v>No</v>
      </c>
    </row>
    <row r="200" spans="1:31" x14ac:dyDescent="0.3">
      <c r="A200" t="s">
        <v>1911</v>
      </c>
      <c r="B200" t="s">
        <v>13</v>
      </c>
      <c r="C200" t="s">
        <v>1912</v>
      </c>
      <c r="D200" t="s">
        <v>1913</v>
      </c>
      <c r="E200" t="s">
        <v>1914</v>
      </c>
      <c r="F200" t="s">
        <v>1915</v>
      </c>
      <c r="G200" t="s">
        <v>1916</v>
      </c>
      <c r="H200" t="s">
        <v>1917</v>
      </c>
      <c r="I200" t="s">
        <v>1918</v>
      </c>
      <c r="J200" t="s">
        <v>1919</v>
      </c>
      <c r="K200">
        <v>0</v>
      </c>
      <c r="L200" t="s">
        <v>1704</v>
      </c>
      <c r="M200" t="s">
        <v>14</v>
      </c>
      <c r="N200" s="5">
        <v>20000</v>
      </c>
      <c r="O200" s="5">
        <v>26000</v>
      </c>
      <c r="P200" t="s">
        <v>1920</v>
      </c>
      <c r="Q200">
        <v>58.08</v>
      </c>
      <c r="R200" s="5">
        <v>20000</v>
      </c>
      <c r="S200" s="5">
        <v>6000</v>
      </c>
      <c r="T200" s="5">
        <v>26000</v>
      </c>
      <c r="U200" s="5">
        <v>12400</v>
      </c>
      <c r="V200" s="5">
        <v>13600</v>
      </c>
      <c r="W200">
        <v>0</v>
      </c>
      <c r="X200" s="5">
        <v>13600</v>
      </c>
      <c r="Y200">
        <v>0</v>
      </c>
      <c r="Z200" s="5">
        <v>13600</v>
      </c>
      <c r="AA200">
        <v>0</v>
      </c>
      <c r="AB200" t="s">
        <v>1921</v>
      </c>
      <c r="AC200">
        <v>500</v>
      </c>
      <c r="AD200" s="6">
        <f>DATEVALUE(Table2[[#This Row],[Last Payment Date]])</f>
        <v>46153</v>
      </c>
      <c r="AE200" t="str">
        <f ca="1">IF(Table2[[#This Row],[Date]]&lt;TODAY()-90,"Yes","No")</f>
        <v>Yes</v>
      </c>
    </row>
    <row r="201" spans="1:31" x14ac:dyDescent="0.3">
      <c r="A201" t="s">
        <v>1922</v>
      </c>
      <c r="B201" t="s">
        <v>13</v>
      </c>
      <c r="C201" t="s">
        <v>1912</v>
      </c>
      <c r="D201" t="s">
        <v>1923</v>
      </c>
      <c r="E201" t="s">
        <v>1924</v>
      </c>
      <c r="F201" t="s">
        <v>1925</v>
      </c>
      <c r="G201" t="s">
        <v>1926</v>
      </c>
      <c r="H201" t="s">
        <v>1927</v>
      </c>
      <c r="I201" t="s">
        <v>1928</v>
      </c>
      <c r="J201" t="s">
        <v>1929</v>
      </c>
      <c r="K201">
        <v>0</v>
      </c>
      <c r="L201" t="s">
        <v>1704</v>
      </c>
      <c r="M201" t="s">
        <v>14</v>
      </c>
      <c r="N201" s="5">
        <v>20000</v>
      </c>
      <c r="O201" s="5">
        <v>26000</v>
      </c>
      <c r="P201" t="s">
        <v>1243</v>
      </c>
      <c r="Q201">
        <v>55.73</v>
      </c>
      <c r="R201" s="5">
        <v>20000</v>
      </c>
      <c r="S201" s="5">
        <v>6000</v>
      </c>
      <c r="T201" s="5">
        <v>26000</v>
      </c>
      <c r="U201" s="5">
        <v>17850</v>
      </c>
      <c r="V201" s="5">
        <v>8150</v>
      </c>
      <c r="W201">
        <v>0</v>
      </c>
      <c r="X201" s="5">
        <v>8150</v>
      </c>
      <c r="Y201">
        <v>0</v>
      </c>
      <c r="Z201" s="5">
        <v>8150</v>
      </c>
      <c r="AA201">
        <v>0</v>
      </c>
      <c r="AB201" t="s">
        <v>1930</v>
      </c>
      <c r="AC201" s="5">
        <v>1000</v>
      </c>
      <c r="AD201" s="6">
        <f>DATEVALUE(Table2[[#This Row],[Last Payment Date]])</f>
        <v>46163</v>
      </c>
      <c r="AE201" t="str">
        <f ca="1">IF(Table2[[#This Row],[Date]]&lt;TODAY()-90,"Yes","No")</f>
        <v>No</v>
      </c>
    </row>
    <row r="202" spans="1:31" x14ac:dyDescent="0.3">
      <c r="A202" t="s">
        <v>1931</v>
      </c>
      <c r="B202" t="s">
        <v>13</v>
      </c>
      <c r="C202" t="s">
        <v>1932</v>
      </c>
      <c r="D202" t="s">
        <v>1933</v>
      </c>
      <c r="E202" t="s">
        <v>1934</v>
      </c>
      <c r="F202" t="s">
        <v>1935</v>
      </c>
      <c r="G202" t="s">
        <v>1936</v>
      </c>
      <c r="H202" t="s">
        <v>1937</v>
      </c>
      <c r="I202" t="s">
        <v>1938</v>
      </c>
      <c r="J202" t="s">
        <v>1939</v>
      </c>
      <c r="K202">
        <v>752344268</v>
      </c>
      <c r="L202" t="s">
        <v>1937</v>
      </c>
      <c r="M202" t="s">
        <v>35</v>
      </c>
      <c r="N202" s="5">
        <v>40000</v>
      </c>
      <c r="O202" s="5">
        <v>52000</v>
      </c>
      <c r="P202" t="s">
        <v>1940</v>
      </c>
      <c r="Q202">
        <v>56.87</v>
      </c>
      <c r="R202" s="5">
        <v>40000</v>
      </c>
      <c r="S202" s="5">
        <v>12000</v>
      </c>
      <c r="T202" s="5">
        <v>52000</v>
      </c>
      <c r="U202" s="5">
        <v>27800</v>
      </c>
      <c r="V202" s="5">
        <v>24200</v>
      </c>
      <c r="W202">
        <v>0</v>
      </c>
      <c r="X202" s="5">
        <v>24200</v>
      </c>
      <c r="Y202">
        <v>0</v>
      </c>
      <c r="Z202" s="5">
        <v>24200</v>
      </c>
      <c r="AA202">
        <v>0</v>
      </c>
      <c r="AB202" t="s">
        <v>1941</v>
      </c>
      <c r="AC202">
        <v>100</v>
      </c>
      <c r="AD202" s="6">
        <f>DATEVALUE(Table2[[#This Row],[Last Payment Date]])</f>
        <v>46176</v>
      </c>
      <c r="AE202" t="str">
        <f ca="1">IF(Table2[[#This Row],[Date]]&lt;TODAY()-90,"Yes","No")</f>
        <v>No</v>
      </c>
    </row>
    <row r="203" spans="1:31" x14ac:dyDescent="0.3">
      <c r="A203" t="s">
        <v>1942</v>
      </c>
      <c r="B203" t="s">
        <v>11</v>
      </c>
      <c r="C203" t="s">
        <v>1943</v>
      </c>
      <c r="D203" t="s">
        <v>1944</v>
      </c>
      <c r="E203" t="s">
        <v>1945</v>
      </c>
      <c r="F203" t="s">
        <v>1946</v>
      </c>
      <c r="G203" t="s">
        <v>1947</v>
      </c>
      <c r="H203" t="s">
        <v>1948</v>
      </c>
      <c r="I203" t="s">
        <v>1949</v>
      </c>
      <c r="J203" t="s">
        <v>1950</v>
      </c>
      <c r="K203">
        <v>757013320</v>
      </c>
      <c r="L203" t="s">
        <v>1948</v>
      </c>
      <c r="M203" t="s">
        <v>12</v>
      </c>
      <c r="N203" s="5">
        <v>40000</v>
      </c>
      <c r="O203" s="5">
        <v>59200</v>
      </c>
      <c r="P203" t="s">
        <v>1951</v>
      </c>
      <c r="Q203">
        <v>58.47</v>
      </c>
      <c r="R203" s="5">
        <v>40000</v>
      </c>
      <c r="S203" s="5">
        <v>19200</v>
      </c>
      <c r="T203" s="5">
        <v>59200</v>
      </c>
      <c r="U203" s="5">
        <v>17500</v>
      </c>
      <c r="V203" s="5">
        <v>41700</v>
      </c>
      <c r="W203">
        <v>0</v>
      </c>
      <c r="X203" s="5">
        <v>41700</v>
      </c>
      <c r="Y203">
        <v>0</v>
      </c>
      <c r="Z203" s="5">
        <v>41700</v>
      </c>
      <c r="AA203">
        <v>0</v>
      </c>
      <c r="AB203" t="s">
        <v>1952</v>
      </c>
      <c r="AC203">
        <v>500</v>
      </c>
      <c r="AD203" s="6">
        <f>DATEVALUE(Table2[[#This Row],[Last Payment Date]])</f>
        <v>46098</v>
      </c>
      <c r="AE203" t="str">
        <f ca="1">IF(Table2[[#This Row],[Date]]&lt;TODAY()-90,"Yes","No")</f>
        <v>Yes</v>
      </c>
    </row>
    <row r="204" spans="1:31" x14ac:dyDescent="0.3">
      <c r="A204" t="s">
        <v>1953</v>
      </c>
      <c r="B204" t="s">
        <v>11</v>
      </c>
      <c r="C204" t="s">
        <v>1466</v>
      </c>
      <c r="D204" t="s">
        <v>1954</v>
      </c>
      <c r="E204" t="s">
        <v>1955</v>
      </c>
      <c r="F204" t="s">
        <v>1956</v>
      </c>
      <c r="G204" t="s">
        <v>1957</v>
      </c>
      <c r="H204" t="s">
        <v>1958</v>
      </c>
      <c r="I204" t="s">
        <v>1959</v>
      </c>
      <c r="J204" t="s">
        <v>1960</v>
      </c>
      <c r="K204">
        <v>757779603</v>
      </c>
      <c r="L204" t="s">
        <v>1961</v>
      </c>
      <c r="M204" t="s">
        <v>12</v>
      </c>
      <c r="N204" s="5">
        <v>20000</v>
      </c>
      <c r="O204" s="5">
        <v>26000</v>
      </c>
      <c r="P204" t="s">
        <v>1951</v>
      </c>
      <c r="Q204">
        <v>53.43</v>
      </c>
      <c r="R204" s="5">
        <v>20000</v>
      </c>
      <c r="S204" s="5">
        <v>6000</v>
      </c>
      <c r="T204" s="5">
        <v>26000</v>
      </c>
      <c r="U204" s="5">
        <v>19725</v>
      </c>
      <c r="V204" s="5">
        <v>6275</v>
      </c>
      <c r="W204">
        <v>0</v>
      </c>
      <c r="X204" s="5">
        <v>6275</v>
      </c>
      <c r="Y204">
        <v>0</v>
      </c>
      <c r="Z204" s="5">
        <v>6275</v>
      </c>
      <c r="AA204">
        <v>0</v>
      </c>
      <c r="AB204" t="s">
        <v>1962</v>
      </c>
      <c r="AC204" s="5">
        <v>1650</v>
      </c>
      <c r="AD204" s="6">
        <f>DATEVALUE(Table2[[#This Row],[Last Payment Date]])</f>
        <v>45909</v>
      </c>
      <c r="AE204" t="str">
        <f ca="1">IF(Table2[[#This Row],[Date]]&lt;TODAY()-90,"Yes","No")</f>
        <v>Yes</v>
      </c>
    </row>
    <row r="205" spans="1:31" x14ac:dyDescent="0.3">
      <c r="A205" t="s">
        <v>1963</v>
      </c>
      <c r="B205" t="s">
        <v>13</v>
      </c>
      <c r="C205" t="s">
        <v>1964</v>
      </c>
      <c r="D205" t="s">
        <v>1965</v>
      </c>
      <c r="E205" t="s">
        <v>1705</v>
      </c>
      <c r="F205" t="s">
        <v>1706</v>
      </c>
      <c r="G205" t="s">
        <v>1966</v>
      </c>
      <c r="H205" t="s">
        <v>1707</v>
      </c>
      <c r="I205" t="s">
        <v>1967</v>
      </c>
      <c r="J205" t="s">
        <v>1968</v>
      </c>
      <c r="K205">
        <v>755093840</v>
      </c>
      <c r="L205" t="s">
        <v>1695</v>
      </c>
      <c r="M205" t="s">
        <v>35</v>
      </c>
      <c r="N205" s="5">
        <v>40000</v>
      </c>
      <c r="O205" s="5">
        <v>59200</v>
      </c>
      <c r="P205" t="s">
        <v>1379</v>
      </c>
      <c r="Q205">
        <v>47.85</v>
      </c>
      <c r="R205" s="5">
        <v>40000</v>
      </c>
      <c r="S205" s="5">
        <v>19200</v>
      </c>
      <c r="T205" s="5">
        <v>59200</v>
      </c>
      <c r="U205" s="5">
        <v>41250</v>
      </c>
      <c r="V205" s="5">
        <v>17950</v>
      </c>
      <c r="W205">
        <v>0</v>
      </c>
      <c r="X205" s="5">
        <v>17950</v>
      </c>
      <c r="Y205">
        <v>0</v>
      </c>
      <c r="Z205" s="5">
        <v>17950</v>
      </c>
      <c r="AA205">
        <v>0</v>
      </c>
      <c r="AB205" t="s">
        <v>1069</v>
      </c>
      <c r="AC205" s="5">
        <v>3500</v>
      </c>
      <c r="AD205" s="6">
        <f>DATEVALUE(Table2[[#This Row],[Last Payment Date]])</f>
        <v>46171</v>
      </c>
      <c r="AE205" t="str">
        <f ca="1">IF(Table2[[#This Row],[Date]]&lt;TODAY()-90,"Yes","No")</f>
        <v>No</v>
      </c>
    </row>
    <row r="206" spans="1:31" x14ac:dyDescent="0.3">
      <c r="A206" t="s">
        <v>1969</v>
      </c>
      <c r="B206" t="s">
        <v>13</v>
      </c>
      <c r="C206" t="s">
        <v>1970</v>
      </c>
      <c r="D206" t="s">
        <v>1971</v>
      </c>
      <c r="E206" t="s">
        <v>1972</v>
      </c>
      <c r="F206" t="s">
        <v>1973</v>
      </c>
      <c r="G206" t="s">
        <v>1974</v>
      </c>
      <c r="H206" t="s">
        <v>1975</v>
      </c>
      <c r="I206" t="s">
        <v>1976</v>
      </c>
      <c r="J206" t="s">
        <v>1977</v>
      </c>
      <c r="K206">
        <v>758403494</v>
      </c>
      <c r="L206" t="s">
        <v>1978</v>
      </c>
      <c r="M206" t="s">
        <v>14</v>
      </c>
      <c r="N206" s="5">
        <v>40000</v>
      </c>
      <c r="O206" s="5">
        <v>59200</v>
      </c>
      <c r="P206" t="s">
        <v>1379</v>
      </c>
      <c r="Q206">
        <v>57.71</v>
      </c>
      <c r="R206" s="5">
        <v>40000</v>
      </c>
      <c r="S206" s="5">
        <v>19200</v>
      </c>
      <c r="T206" s="5">
        <v>59200</v>
      </c>
      <c r="U206">
        <v>0</v>
      </c>
      <c r="V206" s="5">
        <v>59200</v>
      </c>
      <c r="W206">
        <v>0</v>
      </c>
      <c r="X206" s="5">
        <v>59200</v>
      </c>
      <c r="Y206">
        <v>0</v>
      </c>
      <c r="Z206" s="5">
        <v>59200</v>
      </c>
      <c r="AA206">
        <v>0</v>
      </c>
      <c r="AB206" t="s">
        <v>1379</v>
      </c>
      <c r="AC206">
        <v>800</v>
      </c>
      <c r="AD206" s="6">
        <f>DATEVALUE(Table2[[#This Row],[Last Payment Date]])</f>
        <v>45799</v>
      </c>
      <c r="AE206" t="str">
        <f ca="1">IF(Table2[[#This Row],[Date]]&lt;TODAY()-90,"Yes","No")</f>
        <v>Yes</v>
      </c>
    </row>
    <row r="207" spans="1:31" x14ac:dyDescent="0.3">
      <c r="A207" t="s">
        <v>1979</v>
      </c>
      <c r="B207" t="s">
        <v>13</v>
      </c>
      <c r="C207" t="s">
        <v>1964</v>
      </c>
      <c r="D207" t="s">
        <v>1980</v>
      </c>
      <c r="E207" t="s">
        <v>1981</v>
      </c>
      <c r="F207" t="s">
        <v>1982</v>
      </c>
      <c r="G207" t="s">
        <v>1966</v>
      </c>
      <c r="H207" t="s">
        <v>1983</v>
      </c>
      <c r="I207" t="s">
        <v>1981</v>
      </c>
      <c r="J207" t="s">
        <v>1982</v>
      </c>
      <c r="K207">
        <v>755093840</v>
      </c>
      <c r="L207" t="s">
        <v>1983</v>
      </c>
      <c r="M207" t="s">
        <v>35</v>
      </c>
      <c r="N207" s="5">
        <v>40000</v>
      </c>
      <c r="O207" s="5">
        <v>59200</v>
      </c>
      <c r="P207" t="s">
        <v>1984</v>
      </c>
      <c r="Q207">
        <v>46.83</v>
      </c>
      <c r="R207" s="5">
        <v>40000</v>
      </c>
      <c r="S207" s="5">
        <v>19200</v>
      </c>
      <c r="T207" s="5">
        <v>59200</v>
      </c>
      <c r="U207" s="5">
        <v>43750</v>
      </c>
      <c r="V207" s="5">
        <v>15450</v>
      </c>
      <c r="W207">
        <v>0</v>
      </c>
      <c r="X207" s="5">
        <v>15450</v>
      </c>
      <c r="Y207">
        <v>0</v>
      </c>
      <c r="Z207" s="5">
        <v>15450</v>
      </c>
      <c r="AA207">
        <v>0</v>
      </c>
      <c r="AB207" t="s">
        <v>1069</v>
      </c>
      <c r="AC207" s="5">
        <v>3500</v>
      </c>
      <c r="AD207" s="6">
        <f>DATEVALUE(Table2[[#This Row],[Last Payment Date]])</f>
        <v>46171</v>
      </c>
      <c r="AE207" t="str">
        <f ca="1">IF(Table2[[#This Row],[Date]]&lt;TODAY()-90,"Yes","No")</f>
        <v>No</v>
      </c>
    </row>
    <row r="208" spans="1:31" x14ac:dyDescent="0.3">
      <c r="A208" t="s">
        <v>1985</v>
      </c>
      <c r="B208" t="s">
        <v>13</v>
      </c>
      <c r="C208" t="s">
        <v>1886</v>
      </c>
      <c r="D208" t="s">
        <v>1986</v>
      </c>
      <c r="E208" t="s">
        <v>1987</v>
      </c>
      <c r="F208" t="s">
        <v>1988</v>
      </c>
      <c r="G208" t="s">
        <v>1989</v>
      </c>
      <c r="H208" t="s">
        <v>1990</v>
      </c>
      <c r="I208" t="s">
        <v>1991</v>
      </c>
      <c r="J208" t="s">
        <v>1992</v>
      </c>
      <c r="K208">
        <v>770048667</v>
      </c>
      <c r="L208" t="s">
        <v>1990</v>
      </c>
      <c r="M208" t="s">
        <v>14</v>
      </c>
      <c r="N208" s="5">
        <v>40000</v>
      </c>
      <c r="O208" s="5">
        <v>59200</v>
      </c>
      <c r="P208" t="s">
        <v>1993</v>
      </c>
      <c r="Q208">
        <v>47.88</v>
      </c>
      <c r="R208" s="5">
        <v>40000</v>
      </c>
      <c r="S208" s="5">
        <v>19200</v>
      </c>
      <c r="T208" s="5">
        <v>59200</v>
      </c>
      <c r="U208" s="5">
        <v>36600</v>
      </c>
      <c r="V208" s="5">
        <v>22600</v>
      </c>
      <c r="W208">
        <v>0</v>
      </c>
      <c r="X208" s="5">
        <v>22600</v>
      </c>
      <c r="Y208">
        <v>0</v>
      </c>
      <c r="Z208" s="5">
        <v>22600</v>
      </c>
      <c r="AA208">
        <v>0</v>
      </c>
      <c r="AB208" t="s">
        <v>1896</v>
      </c>
      <c r="AC208">
        <v>500</v>
      </c>
      <c r="AD208" s="6">
        <f>DATEVALUE(Table2[[#This Row],[Last Payment Date]])</f>
        <v>46249</v>
      </c>
      <c r="AE208" t="str">
        <f ca="1">IF(Table2[[#This Row],[Date]]&lt;TODAY()-90,"Yes","No")</f>
        <v>No</v>
      </c>
    </row>
    <row r="209" spans="1:31" x14ac:dyDescent="0.3">
      <c r="A209" t="s">
        <v>1994</v>
      </c>
      <c r="B209" t="s">
        <v>8</v>
      </c>
      <c r="C209" t="s">
        <v>1995</v>
      </c>
      <c r="D209" t="s">
        <v>1996</v>
      </c>
      <c r="E209" t="s">
        <v>1997</v>
      </c>
      <c r="F209" t="s">
        <v>1998</v>
      </c>
      <c r="G209" t="s">
        <v>1999</v>
      </c>
      <c r="H209" t="s">
        <v>2000</v>
      </c>
      <c r="I209" t="s">
        <v>2001</v>
      </c>
      <c r="J209" t="s">
        <v>2002</v>
      </c>
      <c r="K209">
        <v>711733441</v>
      </c>
      <c r="L209" t="s">
        <v>2003</v>
      </c>
      <c r="M209" t="s">
        <v>10</v>
      </c>
      <c r="N209" s="5">
        <v>25000</v>
      </c>
      <c r="O209" s="5">
        <v>35000</v>
      </c>
      <c r="P209" t="s">
        <v>2004</v>
      </c>
      <c r="Q209">
        <v>56.69</v>
      </c>
      <c r="R209" s="5">
        <v>25000</v>
      </c>
      <c r="S209" s="5">
        <v>10000</v>
      </c>
      <c r="T209" s="5">
        <v>35000</v>
      </c>
      <c r="U209" s="5">
        <v>13800</v>
      </c>
      <c r="V209" s="5">
        <v>21200</v>
      </c>
      <c r="W209">
        <v>0</v>
      </c>
      <c r="X209" s="5">
        <v>21200</v>
      </c>
      <c r="Y209">
        <v>0</v>
      </c>
      <c r="Z209" s="5">
        <v>21200</v>
      </c>
      <c r="AA209">
        <v>0</v>
      </c>
      <c r="AB209" t="s">
        <v>295</v>
      </c>
      <c r="AC209" s="5">
        <v>3000</v>
      </c>
      <c r="AD209" s="6">
        <f>DATEVALUE(Table2[[#This Row],[Last Payment Date]])</f>
        <v>46093</v>
      </c>
      <c r="AE209" t="str">
        <f ca="1">IF(Table2[[#This Row],[Date]]&lt;TODAY()-90,"Yes","No")</f>
        <v>Yes</v>
      </c>
    </row>
    <row r="210" spans="1:31" x14ac:dyDescent="0.3">
      <c r="A210" t="s">
        <v>2005</v>
      </c>
      <c r="B210" t="s">
        <v>11</v>
      </c>
      <c r="C210" t="s">
        <v>1943</v>
      </c>
      <c r="D210" t="s">
        <v>2006</v>
      </c>
      <c r="E210" t="s">
        <v>1959</v>
      </c>
      <c r="F210" t="s">
        <v>1960</v>
      </c>
      <c r="G210" t="s">
        <v>2007</v>
      </c>
      <c r="H210" t="s">
        <v>1961</v>
      </c>
      <c r="I210" t="s">
        <v>2008</v>
      </c>
      <c r="J210" t="s">
        <v>2009</v>
      </c>
      <c r="K210">
        <v>757779603</v>
      </c>
      <c r="L210" t="s">
        <v>2010</v>
      </c>
      <c r="M210" t="s">
        <v>12</v>
      </c>
      <c r="N210" s="5">
        <v>40000</v>
      </c>
      <c r="O210" s="5">
        <v>59200</v>
      </c>
      <c r="P210" t="s">
        <v>2011</v>
      </c>
      <c r="Q210">
        <v>54.77</v>
      </c>
      <c r="R210" s="5">
        <v>40000</v>
      </c>
      <c r="S210" s="5">
        <v>19200</v>
      </c>
      <c r="T210" s="5">
        <v>59200</v>
      </c>
      <c r="U210" s="5">
        <v>21700</v>
      </c>
      <c r="V210" s="5">
        <v>37500</v>
      </c>
      <c r="W210">
        <v>0</v>
      </c>
      <c r="X210" s="5">
        <v>37500</v>
      </c>
      <c r="Y210">
        <v>0</v>
      </c>
      <c r="Z210" s="5">
        <v>37500</v>
      </c>
      <c r="AA210">
        <v>0</v>
      </c>
      <c r="AB210" t="s">
        <v>2012</v>
      </c>
      <c r="AC210" s="5">
        <v>1000</v>
      </c>
      <c r="AD210" s="6">
        <f>DATEVALUE(Table2[[#This Row],[Last Payment Date]])</f>
        <v>45947</v>
      </c>
      <c r="AE210" t="str">
        <f ca="1">IF(Table2[[#This Row],[Date]]&lt;TODAY()-90,"Yes","No")</f>
        <v>Yes</v>
      </c>
    </row>
    <row r="211" spans="1:31" x14ac:dyDescent="0.3">
      <c r="A211" t="s">
        <v>2013</v>
      </c>
      <c r="B211" t="s">
        <v>8</v>
      </c>
      <c r="C211" t="s">
        <v>1995</v>
      </c>
      <c r="D211" t="s">
        <v>2014</v>
      </c>
      <c r="E211" t="s">
        <v>2015</v>
      </c>
      <c r="F211" t="s">
        <v>2016</v>
      </c>
      <c r="G211" t="s">
        <v>2017</v>
      </c>
      <c r="H211" t="s">
        <v>2018</v>
      </c>
      <c r="I211" t="s">
        <v>2019</v>
      </c>
      <c r="J211" t="s">
        <v>2020</v>
      </c>
      <c r="K211">
        <v>757022273</v>
      </c>
      <c r="L211" t="s">
        <v>2021</v>
      </c>
      <c r="M211" t="s">
        <v>10</v>
      </c>
      <c r="N211" s="5">
        <v>25000</v>
      </c>
      <c r="O211" s="5">
        <v>35000</v>
      </c>
      <c r="P211" t="s">
        <v>2022</v>
      </c>
      <c r="Q211">
        <v>46.06</v>
      </c>
      <c r="R211" s="5">
        <v>25000</v>
      </c>
      <c r="S211" s="5">
        <v>10000</v>
      </c>
      <c r="T211" s="5">
        <v>35000</v>
      </c>
      <c r="U211" s="5">
        <v>30650</v>
      </c>
      <c r="V211" s="5">
        <v>4350</v>
      </c>
      <c r="W211">
        <v>0</v>
      </c>
      <c r="X211" s="5">
        <v>4350</v>
      </c>
      <c r="Y211">
        <v>0</v>
      </c>
      <c r="Z211" s="5">
        <v>4350</v>
      </c>
      <c r="AA211">
        <v>0</v>
      </c>
      <c r="AB211" t="s">
        <v>2012</v>
      </c>
      <c r="AC211" s="5">
        <v>2000</v>
      </c>
      <c r="AD211" s="6">
        <f>DATEVALUE(Table2[[#This Row],[Last Payment Date]])</f>
        <v>45947</v>
      </c>
      <c r="AE211" t="str">
        <f ca="1">IF(Table2[[#This Row],[Date]]&lt;TODAY()-90,"Yes","No")</f>
        <v>Yes</v>
      </c>
    </row>
    <row r="212" spans="1:31" x14ac:dyDescent="0.3">
      <c r="A212" t="s">
        <v>2023</v>
      </c>
      <c r="B212" t="s">
        <v>4</v>
      </c>
      <c r="C212" t="s">
        <v>2024</v>
      </c>
      <c r="D212" t="s">
        <v>2025</v>
      </c>
      <c r="E212" t="s">
        <v>2026</v>
      </c>
      <c r="F212" t="s">
        <v>2027</v>
      </c>
      <c r="G212" t="s">
        <v>2028</v>
      </c>
      <c r="H212" t="s">
        <v>2029</v>
      </c>
      <c r="I212" t="s">
        <v>2030</v>
      </c>
      <c r="J212" t="s">
        <v>2031</v>
      </c>
      <c r="K212">
        <v>722658740</v>
      </c>
      <c r="L212" t="s">
        <v>2032</v>
      </c>
      <c r="M212" t="s">
        <v>5</v>
      </c>
      <c r="N212" s="5">
        <v>40000</v>
      </c>
      <c r="O212" s="5">
        <v>59200</v>
      </c>
      <c r="P212" t="s">
        <v>2033</v>
      </c>
      <c r="Q212">
        <v>41.52</v>
      </c>
      <c r="R212" s="5">
        <v>40000</v>
      </c>
      <c r="S212" s="5">
        <v>19200</v>
      </c>
      <c r="T212" s="5">
        <v>59200</v>
      </c>
      <c r="U212" s="5">
        <v>54400</v>
      </c>
      <c r="V212" s="5">
        <v>4800</v>
      </c>
      <c r="W212">
        <v>0</v>
      </c>
      <c r="X212" s="5">
        <v>4800</v>
      </c>
      <c r="Y212">
        <v>0</v>
      </c>
      <c r="Z212" s="5">
        <v>4800</v>
      </c>
      <c r="AA212">
        <v>0</v>
      </c>
      <c r="AB212" t="s">
        <v>2034</v>
      </c>
      <c r="AC212" s="5">
        <v>1000</v>
      </c>
      <c r="AD212" s="6">
        <f>DATEVALUE(Table2[[#This Row],[Last Payment Date]])</f>
        <v>45979</v>
      </c>
      <c r="AE212" t="str">
        <f ca="1">IF(Table2[[#This Row],[Date]]&lt;TODAY()-90,"Yes","No")</f>
        <v>Yes</v>
      </c>
    </row>
    <row r="213" spans="1:31" x14ac:dyDescent="0.3">
      <c r="A213" t="s">
        <v>2035</v>
      </c>
      <c r="B213" t="s">
        <v>4</v>
      </c>
      <c r="C213" t="s">
        <v>2036</v>
      </c>
      <c r="D213" t="s">
        <v>2037</v>
      </c>
      <c r="E213" t="s">
        <v>2038</v>
      </c>
      <c r="F213" t="s">
        <v>2039</v>
      </c>
      <c r="G213" t="s">
        <v>2040</v>
      </c>
      <c r="H213" t="s">
        <v>2041</v>
      </c>
      <c r="I213" t="s">
        <v>2042</v>
      </c>
      <c r="J213" t="s">
        <v>2043</v>
      </c>
      <c r="K213">
        <v>742262955</v>
      </c>
      <c r="L213" t="s">
        <v>2041</v>
      </c>
      <c r="M213" t="s">
        <v>40</v>
      </c>
      <c r="N213" s="5">
        <v>20000</v>
      </c>
      <c r="O213" s="5">
        <v>26000</v>
      </c>
      <c r="P213" t="s">
        <v>2033</v>
      </c>
      <c r="Q213">
        <v>55.05</v>
      </c>
      <c r="R213" s="5">
        <v>20000</v>
      </c>
      <c r="S213" s="5">
        <v>6000</v>
      </c>
      <c r="T213" s="5">
        <v>26000</v>
      </c>
      <c r="U213" s="5">
        <v>13850</v>
      </c>
      <c r="V213" s="5">
        <v>12150</v>
      </c>
      <c r="W213">
        <v>0</v>
      </c>
      <c r="X213" s="5">
        <v>12150</v>
      </c>
      <c r="Y213">
        <v>0</v>
      </c>
      <c r="Z213" s="5">
        <v>12150</v>
      </c>
      <c r="AA213">
        <v>0</v>
      </c>
      <c r="AB213" t="s">
        <v>2044</v>
      </c>
      <c r="AC213" s="5">
        <v>2000</v>
      </c>
      <c r="AD213" s="6">
        <f>DATEVALUE(Table2[[#This Row],[Last Payment Date]])</f>
        <v>46195</v>
      </c>
      <c r="AE213" t="str">
        <f ca="1">IF(Table2[[#This Row],[Date]]&lt;TODAY()-90,"Yes","No")</f>
        <v>No</v>
      </c>
    </row>
    <row r="214" spans="1:31" x14ac:dyDescent="0.3">
      <c r="A214" t="s">
        <v>2045</v>
      </c>
      <c r="B214" t="s">
        <v>4</v>
      </c>
      <c r="C214" t="s">
        <v>1541</v>
      </c>
      <c r="D214" t="s">
        <v>2046</v>
      </c>
      <c r="E214" t="s">
        <v>2047</v>
      </c>
      <c r="F214" t="s">
        <v>2048</v>
      </c>
      <c r="G214" t="s">
        <v>2049</v>
      </c>
      <c r="H214" t="s">
        <v>2050</v>
      </c>
      <c r="I214" t="s">
        <v>2051</v>
      </c>
      <c r="J214" t="s">
        <v>2052</v>
      </c>
      <c r="K214">
        <v>764175494</v>
      </c>
      <c r="L214" t="s">
        <v>2053</v>
      </c>
      <c r="M214" t="s">
        <v>40</v>
      </c>
      <c r="N214" s="5">
        <v>30000</v>
      </c>
      <c r="O214" s="5">
        <v>42000</v>
      </c>
      <c r="P214" t="s">
        <v>2033</v>
      </c>
      <c r="Q214">
        <v>55.43</v>
      </c>
      <c r="R214" s="5">
        <v>30000</v>
      </c>
      <c r="S214" s="5">
        <v>12000</v>
      </c>
      <c r="T214" s="5">
        <v>42000</v>
      </c>
      <c r="U214" s="5">
        <v>16800</v>
      </c>
      <c r="V214" s="5">
        <v>25200</v>
      </c>
      <c r="W214">
        <v>0</v>
      </c>
      <c r="X214" s="5">
        <v>25200</v>
      </c>
      <c r="Y214">
        <v>0</v>
      </c>
      <c r="Z214" s="5">
        <v>25200</v>
      </c>
      <c r="AA214">
        <v>0</v>
      </c>
      <c r="AB214" t="s">
        <v>2054</v>
      </c>
      <c r="AC214" s="5">
        <v>4200</v>
      </c>
      <c r="AD214" s="6">
        <f>DATEVALUE(Table2[[#This Row],[Last Payment Date]])</f>
        <v>45883</v>
      </c>
      <c r="AE214" t="str">
        <f ca="1">IF(Table2[[#This Row],[Date]]&lt;TODAY()-90,"Yes","No")</f>
        <v>Yes</v>
      </c>
    </row>
    <row r="215" spans="1:31" x14ac:dyDescent="0.3">
      <c r="A215" t="s">
        <v>2055</v>
      </c>
      <c r="B215" t="s">
        <v>13</v>
      </c>
      <c r="C215" t="s">
        <v>2056</v>
      </c>
      <c r="D215" t="s">
        <v>2057</v>
      </c>
      <c r="E215" t="s">
        <v>2058</v>
      </c>
      <c r="F215" t="s">
        <v>2059</v>
      </c>
      <c r="G215" t="s">
        <v>2060</v>
      </c>
      <c r="H215" t="s">
        <v>2061</v>
      </c>
      <c r="I215" t="s">
        <v>2062</v>
      </c>
      <c r="J215" t="s">
        <v>2063</v>
      </c>
      <c r="K215">
        <v>757164858</v>
      </c>
      <c r="L215" t="s">
        <v>1704</v>
      </c>
      <c r="M215" t="s">
        <v>35</v>
      </c>
      <c r="N215" s="5">
        <v>20000</v>
      </c>
      <c r="O215" s="5">
        <v>26000</v>
      </c>
      <c r="P215" t="s">
        <v>2064</v>
      </c>
      <c r="Q215">
        <v>48.61</v>
      </c>
      <c r="R215" s="5">
        <v>20000</v>
      </c>
      <c r="S215" s="5">
        <v>6000</v>
      </c>
      <c r="T215" s="5">
        <v>26000</v>
      </c>
      <c r="U215" s="5">
        <v>21300</v>
      </c>
      <c r="V215" s="5">
        <v>4700</v>
      </c>
      <c r="W215">
        <v>0</v>
      </c>
      <c r="X215" s="5">
        <v>4700</v>
      </c>
      <c r="Y215">
        <v>0</v>
      </c>
      <c r="Z215" s="5">
        <v>4700</v>
      </c>
      <c r="AA215">
        <v>0</v>
      </c>
      <c r="AB215" t="s">
        <v>2065</v>
      </c>
      <c r="AC215" s="5">
        <v>1500</v>
      </c>
      <c r="AD215" s="6">
        <f>DATEVALUE(Table2[[#This Row],[Last Payment Date]])</f>
        <v>46237</v>
      </c>
      <c r="AE215" t="str">
        <f ca="1">IF(Table2[[#This Row],[Date]]&lt;TODAY()-90,"Yes","No")</f>
        <v>No</v>
      </c>
    </row>
    <row r="216" spans="1:31" x14ac:dyDescent="0.3">
      <c r="A216" t="s">
        <v>2066</v>
      </c>
      <c r="B216" t="s">
        <v>13</v>
      </c>
      <c r="C216" t="s">
        <v>2067</v>
      </c>
      <c r="D216" t="s">
        <v>2068</v>
      </c>
      <c r="E216" t="s">
        <v>2069</v>
      </c>
      <c r="F216" t="s">
        <v>2070</v>
      </c>
      <c r="G216" t="s">
        <v>2071</v>
      </c>
      <c r="H216" t="s">
        <v>2072</v>
      </c>
      <c r="I216" t="s">
        <v>2073</v>
      </c>
      <c r="J216" t="s">
        <v>2074</v>
      </c>
      <c r="K216">
        <v>752131804</v>
      </c>
      <c r="L216" t="s">
        <v>2072</v>
      </c>
      <c r="M216" t="s">
        <v>41</v>
      </c>
      <c r="N216" s="5">
        <v>30000</v>
      </c>
      <c r="O216" s="5">
        <v>42000</v>
      </c>
      <c r="P216" t="s">
        <v>2064</v>
      </c>
      <c r="Q216">
        <v>49.95</v>
      </c>
      <c r="R216" s="5">
        <v>30000</v>
      </c>
      <c r="S216" s="5">
        <v>12000</v>
      </c>
      <c r="T216" s="5">
        <v>42000</v>
      </c>
      <c r="U216" s="5">
        <v>24110</v>
      </c>
      <c r="V216" s="5">
        <v>17890</v>
      </c>
      <c r="W216">
        <v>0</v>
      </c>
      <c r="X216" s="5">
        <v>17890</v>
      </c>
      <c r="Y216">
        <v>0</v>
      </c>
      <c r="Z216" s="5">
        <v>17890</v>
      </c>
      <c r="AA216">
        <v>0</v>
      </c>
      <c r="AB216" t="s">
        <v>283</v>
      </c>
      <c r="AC216">
        <v>300</v>
      </c>
      <c r="AD216" s="6">
        <f>DATEVALUE(Table2[[#This Row],[Last Payment Date]])</f>
        <v>46248</v>
      </c>
      <c r="AE216" t="str">
        <f ca="1">IF(Table2[[#This Row],[Date]]&lt;TODAY()-90,"Yes","No")</f>
        <v>No</v>
      </c>
    </row>
    <row r="217" spans="1:31" x14ac:dyDescent="0.3">
      <c r="A217" t="s">
        <v>2075</v>
      </c>
      <c r="B217" t="s">
        <v>13</v>
      </c>
      <c r="C217" t="s">
        <v>2076</v>
      </c>
      <c r="D217" t="s">
        <v>2077</v>
      </c>
      <c r="E217" t="s">
        <v>2078</v>
      </c>
      <c r="F217" t="s">
        <v>2079</v>
      </c>
      <c r="G217" t="s">
        <v>2080</v>
      </c>
      <c r="H217" t="s">
        <v>2081</v>
      </c>
      <c r="I217" t="s">
        <v>2082</v>
      </c>
      <c r="J217" t="s">
        <v>2083</v>
      </c>
      <c r="K217">
        <v>775165284</v>
      </c>
      <c r="L217" t="s">
        <v>2084</v>
      </c>
      <c r="M217" t="s">
        <v>14</v>
      </c>
      <c r="N217" s="5">
        <v>30000</v>
      </c>
      <c r="O217" s="5">
        <v>42000</v>
      </c>
      <c r="P217" t="s">
        <v>1330</v>
      </c>
      <c r="Q217">
        <v>50.9</v>
      </c>
      <c r="R217" s="5">
        <v>30000</v>
      </c>
      <c r="S217" s="5">
        <v>12000</v>
      </c>
      <c r="T217" s="5">
        <v>42000</v>
      </c>
      <c r="U217" s="5">
        <v>22100</v>
      </c>
      <c r="V217" s="5">
        <v>19900</v>
      </c>
      <c r="W217">
        <v>0</v>
      </c>
      <c r="X217" s="5">
        <v>19900</v>
      </c>
      <c r="Y217">
        <v>0</v>
      </c>
      <c r="Z217" s="5">
        <v>19900</v>
      </c>
      <c r="AA217">
        <v>0</v>
      </c>
      <c r="AB217" t="s">
        <v>1594</v>
      </c>
      <c r="AC217" s="5">
        <v>2100</v>
      </c>
      <c r="AD217" s="6">
        <f>DATEVALUE(Table2[[#This Row],[Last Payment Date]])</f>
        <v>45911</v>
      </c>
      <c r="AE217" t="str">
        <f ca="1">IF(Table2[[#This Row],[Date]]&lt;TODAY()-90,"Yes","No")</f>
        <v>Yes</v>
      </c>
    </row>
    <row r="218" spans="1:31" x14ac:dyDescent="0.3">
      <c r="A218" t="s">
        <v>2085</v>
      </c>
      <c r="B218" t="s">
        <v>4</v>
      </c>
      <c r="C218" t="s">
        <v>2086</v>
      </c>
      <c r="D218" t="s">
        <v>2087</v>
      </c>
      <c r="E218" t="s">
        <v>2088</v>
      </c>
      <c r="F218" t="s">
        <v>2089</v>
      </c>
      <c r="G218" t="s">
        <v>2090</v>
      </c>
      <c r="H218" t="s">
        <v>2091</v>
      </c>
      <c r="I218" t="s">
        <v>2092</v>
      </c>
      <c r="J218" t="s">
        <v>2093</v>
      </c>
      <c r="K218">
        <v>754277756</v>
      </c>
      <c r="L218" t="s">
        <v>2091</v>
      </c>
      <c r="M218" t="s">
        <v>5</v>
      </c>
      <c r="N218" s="5">
        <v>30000</v>
      </c>
      <c r="O218" s="5">
        <v>42000</v>
      </c>
      <c r="P218" t="s">
        <v>2094</v>
      </c>
      <c r="Q218">
        <v>47.71</v>
      </c>
      <c r="R218" s="5">
        <v>30000</v>
      </c>
      <c r="S218" s="5">
        <v>12000</v>
      </c>
      <c r="T218" s="5">
        <v>42000</v>
      </c>
      <c r="U218" s="5">
        <v>27300</v>
      </c>
      <c r="V218" s="5">
        <v>14700</v>
      </c>
      <c r="W218">
        <v>0</v>
      </c>
      <c r="X218" s="5">
        <v>14700</v>
      </c>
      <c r="Y218">
        <v>0</v>
      </c>
      <c r="Z218" s="5">
        <v>14700</v>
      </c>
      <c r="AA218">
        <v>0</v>
      </c>
      <c r="AB218" t="s">
        <v>2095</v>
      </c>
      <c r="AC218" s="5">
        <v>2100</v>
      </c>
      <c r="AD218" s="6">
        <f>DATEVALUE(Table2[[#This Row],[Last Payment Date]])</f>
        <v>45915</v>
      </c>
      <c r="AE218" t="str">
        <f ca="1">IF(Table2[[#This Row],[Date]]&lt;TODAY()-90,"Yes","No")</f>
        <v>Yes</v>
      </c>
    </row>
    <row r="219" spans="1:31" x14ac:dyDescent="0.3">
      <c r="A219" t="s">
        <v>2096</v>
      </c>
      <c r="B219" t="s">
        <v>13</v>
      </c>
      <c r="C219" t="s">
        <v>2097</v>
      </c>
      <c r="D219" t="s">
        <v>2098</v>
      </c>
      <c r="E219" t="s">
        <v>2099</v>
      </c>
      <c r="F219" t="s">
        <v>2100</v>
      </c>
      <c r="G219" t="s">
        <v>2101</v>
      </c>
      <c r="H219" t="s">
        <v>2102</v>
      </c>
      <c r="I219" t="s">
        <v>2103</v>
      </c>
      <c r="J219" t="s">
        <v>2104</v>
      </c>
      <c r="K219">
        <v>758283494</v>
      </c>
      <c r="L219" t="s">
        <v>2105</v>
      </c>
      <c r="M219" t="s">
        <v>41</v>
      </c>
      <c r="N219" s="5">
        <v>30000</v>
      </c>
      <c r="O219" s="5">
        <v>42000</v>
      </c>
      <c r="P219" t="s">
        <v>1330</v>
      </c>
      <c r="Q219">
        <v>48</v>
      </c>
      <c r="R219" s="5">
        <v>30000</v>
      </c>
      <c r="S219" s="5">
        <v>12000</v>
      </c>
      <c r="T219" s="5">
        <v>42000</v>
      </c>
      <c r="U219" s="5">
        <v>28200</v>
      </c>
      <c r="V219" s="5">
        <v>13800</v>
      </c>
      <c r="W219">
        <v>0</v>
      </c>
      <c r="X219" s="5">
        <v>13800</v>
      </c>
      <c r="Y219">
        <v>0</v>
      </c>
      <c r="Z219" s="5">
        <v>13800</v>
      </c>
      <c r="AA219">
        <v>0</v>
      </c>
      <c r="AB219" t="s">
        <v>1290</v>
      </c>
      <c r="AC219" s="5">
        <v>1500</v>
      </c>
      <c r="AD219" s="6">
        <f>DATEVALUE(Table2[[#This Row],[Last Payment Date]])</f>
        <v>45948</v>
      </c>
      <c r="AE219" t="str">
        <f ca="1">IF(Table2[[#This Row],[Date]]&lt;TODAY()-90,"Yes","No")</f>
        <v>Yes</v>
      </c>
    </row>
    <row r="220" spans="1:31" x14ac:dyDescent="0.3">
      <c r="A220" t="s">
        <v>2106</v>
      </c>
      <c r="B220" t="s">
        <v>4</v>
      </c>
      <c r="C220" t="s">
        <v>2107</v>
      </c>
      <c r="D220" t="s">
        <v>2108</v>
      </c>
      <c r="E220" t="s">
        <v>2109</v>
      </c>
      <c r="F220" t="s">
        <v>2110</v>
      </c>
      <c r="G220" t="s">
        <v>2111</v>
      </c>
      <c r="H220" t="s">
        <v>2112</v>
      </c>
      <c r="I220" t="s">
        <v>2109</v>
      </c>
      <c r="J220" t="s">
        <v>2110</v>
      </c>
      <c r="K220">
        <v>779575217</v>
      </c>
      <c r="L220" t="s">
        <v>2112</v>
      </c>
      <c r="M220" t="s">
        <v>5</v>
      </c>
      <c r="N220" s="5">
        <v>30000</v>
      </c>
      <c r="O220" s="5">
        <v>42000</v>
      </c>
      <c r="P220" t="s">
        <v>1330</v>
      </c>
      <c r="Q220">
        <v>46.76</v>
      </c>
      <c r="R220" s="5">
        <v>30000</v>
      </c>
      <c r="S220" s="5">
        <v>12000</v>
      </c>
      <c r="T220" s="5">
        <v>42000</v>
      </c>
      <c r="U220" s="5">
        <v>30800</v>
      </c>
      <c r="V220" s="5">
        <v>11200</v>
      </c>
      <c r="W220">
        <v>0</v>
      </c>
      <c r="X220" s="5">
        <v>11200</v>
      </c>
      <c r="Y220">
        <v>0</v>
      </c>
      <c r="Z220" s="5">
        <v>11200</v>
      </c>
      <c r="AA220">
        <v>0</v>
      </c>
      <c r="AB220" t="s">
        <v>2113</v>
      </c>
      <c r="AC220" s="5">
        <v>1000</v>
      </c>
      <c r="AD220" s="6">
        <f>DATEVALUE(Table2[[#This Row],[Last Payment Date]])</f>
        <v>46067</v>
      </c>
      <c r="AE220" t="str">
        <f ca="1">IF(Table2[[#This Row],[Date]]&lt;TODAY()-90,"Yes","No")</f>
        <v>Yes</v>
      </c>
    </row>
    <row r="221" spans="1:31" x14ac:dyDescent="0.3">
      <c r="A221" t="s">
        <v>2114</v>
      </c>
      <c r="B221" t="s">
        <v>8</v>
      </c>
      <c r="C221" t="s">
        <v>1995</v>
      </c>
      <c r="D221" t="s">
        <v>2115</v>
      </c>
      <c r="E221" t="s">
        <v>2116</v>
      </c>
      <c r="F221" t="s">
        <v>2117</v>
      </c>
      <c r="G221" t="s">
        <v>2118</v>
      </c>
      <c r="H221" t="s">
        <v>2119</v>
      </c>
      <c r="I221" t="s">
        <v>2120</v>
      </c>
      <c r="J221" t="s">
        <v>2121</v>
      </c>
      <c r="K221">
        <v>762459601</v>
      </c>
      <c r="L221" t="s">
        <v>2119</v>
      </c>
      <c r="M221" t="s">
        <v>10</v>
      </c>
      <c r="N221" s="5">
        <v>20000</v>
      </c>
      <c r="O221" s="5">
        <v>26000</v>
      </c>
      <c r="P221" t="s">
        <v>2122</v>
      </c>
      <c r="Q221">
        <v>49.36</v>
      </c>
      <c r="R221" s="5">
        <v>20000</v>
      </c>
      <c r="S221" s="5">
        <v>6000</v>
      </c>
      <c r="T221" s="5">
        <v>26000</v>
      </c>
      <c r="U221" s="5">
        <v>19850</v>
      </c>
      <c r="V221" s="5">
        <v>6150</v>
      </c>
      <c r="W221">
        <v>0</v>
      </c>
      <c r="X221" s="5">
        <v>6150</v>
      </c>
      <c r="Y221">
        <v>0</v>
      </c>
      <c r="Z221" s="5">
        <v>6150</v>
      </c>
      <c r="AA221">
        <v>0</v>
      </c>
      <c r="AB221" t="s">
        <v>2123</v>
      </c>
      <c r="AC221" s="5">
        <v>1650</v>
      </c>
      <c r="AD221" s="6">
        <f>DATEVALUE(Table2[[#This Row],[Last Payment Date]])</f>
        <v>45905</v>
      </c>
      <c r="AE221" t="str">
        <f ca="1">IF(Table2[[#This Row],[Date]]&lt;TODAY()-90,"Yes","No")</f>
        <v>Yes</v>
      </c>
    </row>
    <row r="222" spans="1:31" x14ac:dyDescent="0.3">
      <c r="A222" t="s">
        <v>2124</v>
      </c>
      <c r="B222" t="s">
        <v>23</v>
      </c>
      <c r="C222" t="s">
        <v>2125</v>
      </c>
      <c r="D222" t="s">
        <v>2126</v>
      </c>
      <c r="E222" t="s">
        <v>2127</v>
      </c>
      <c r="F222" t="s">
        <v>2128</v>
      </c>
      <c r="G222" t="s">
        <v>2129</v>
      </c>
      <c r="H222" t="s">
        <v>2130</v>
      </c>
      <c r="I222" t="s">
        <v>2131</v>
      </c>
      <c r="J222" t="s">
        <v>2132</v>
      </c>
      <c r="K222">
        <v>774766611</v>
      </c>
      <c r="L222" t="s">
        <v>2133</v>
      </c>
      <c r="M222" t="s">
        <v>39</v>
      </c>
      <c r="N222" s="5">
        <v>20000</v>
      </c>
      <c r="O222" s="5">
        <v>26000</v>
      </c>
      <c r="P222" t="s">
        <v>1485</v>
      </c>
      <c r="Q222">
        <v>53.07</v>
      </c>
      <c r="R222" s="5">
        <v>20000</v>
      </c>
      <c r="S222" s="5">
        <v>6000</v>
      </c>
      <c r="T222" s="5">
        <v>26000</v>
      </c>
      <c r="U222" s="5">
        <v>11950</v>
      </c>
      <c r="V222" s="5">
        <v>14050</v>
      </c>
      <c r="W222">
        <v>0</v>
      </c>
      <c r="X222" s="5">
        <v>14050</v>
      </c>
      <c r="Y222">
        <v>0</v>
      </c>
      <c r="Z222" s="5">
        <v>14050</v>
      </c>
      <c r="AA222">
        <v>0</v>
      </c>
      <c r="AB222" t="s">
        <v>1423</v>
      </c>
      <c r="AC222" s="5">
        <v>2000</v>
      </c>
      <c r="AD222" s="6">
        <f>DATEVALUE(Table2[[#This Row],[Last Payment Date]])</f>
        <v>45882</v>
      </c>
      <c r="AE222" t="str">
        <f ca="1">IF(Table2[[#This Row],[Date]]&lt;TODAY()-90,"Yes","No")</f>
        <v>Yes</v>
      </c>
    </row>
    <row r="223" spans="1:31" x14ac:dyDescent="0.3">
      <c r="A223" t="s">
        <v>2134</v>
      </c>
      <c r="B223" t="s">
        <v>11</v>
      </c>
      <c r="C223" t="s">
        <v>1794</v>
      </c>
      <c r="D223" t="s">
        <v>2135</v>
      </c>
      <c r="E223" t="s">
        <v>2136</v>
      </c>
      <c r="F223" t="s">
        <v>2137</v>
      </c>
      <c r="G223" t="s">
        <v>2138</v>
      </c>
      <c r="H223" t="s">
        <v>2139</v>
      </c>
      <c r="I223" t="s">
        <v>2140</v>
      </c>
      <c r="J223" t="s">
        <v>2141</v>
      </c>
      <c r="K223">
        <v>741823266</v>
      </c>
      <c r="L223" t="s">
        <v>1799</v>
      </c>
      <c r="M223" t="s">
        <v>12</v>
      </c>
      <c r="N223" s="5">
        <v>30000</v>
      </c>
      <c r="O223" s="5">
        <v>42000</v>
      </c>
      <c r="P223" t="s">
        <v>1584</v>
      </c>
      <c r="Q223">
        <v>51.95</v>
      </c>
      <c r="R223" s="5">
        <v>30000</v>
      </c>
      <c r="S223" s="5">
        <v>12000</v>
      </c>
      <c r="T223" s="5">
        <v>42000</v>
      </c>
      <c r="U223" s="5">
        <v>17800</v>
      </c>
      <c r="V223" s="5">
        <v>24200</v>
      </c>
      <c r="W223">
        <v>0</v>
      </c>
      <c r="X223" s="5">
        <v>24200</v>
      </c>
      <c r="Y223">
        <v>0</v>
      </c>
      <c r="Z223" s="5">
        <v>24200</v>
      </c>
      <c r="AA223">
        <v>0</v>
      </c>
      <c r="AB223" t="s">
        <v>2142</v>
      </c>
      <c r="AC223" s="5">
        <v>1000</v>
      </c>
      <c r="AD223" s="6">
        <f>DATEVALUE(Table2[[#This Row],[Last Payment Date]])</f>
        <v>45927</v>
      </c>
      <c r="AE223" t="str">
        <f ca="1">IF(Table2[[#This Row],[Date]]&lt;TODAY()-90,"Yes","No")</f>
        <v>Yes</v>
      </c>
    </row>
    <row r="224" spans="1:31" x14ac:dyDescent="0.3">
      <c r="A224" t="s">
        <v>2143</v>
      </c>
      <c r="B224" t="s">
        <v>11</v>
      </c>
      <c r="C224" t="s">
        <v>1794</v>
      </c>
      <c r="D224" t="s">
        <v>2144</v>
      </c>
      <c r="E224" t="s">
        <v>2145</v>
      </c>
      <c r="F224" t="s">
        <v>2146</v>
      </c>
      <c r="G224" t="s">
        <v>2147</v>
      </c>
      <c r="H224" t="s">
        <v>2148</v>
      </c>
      <c r="I224" t="s">
        <v>2149</v>
      </c>
      <c r="J224" t="s">
        <v>2150</v>
      </c>
      <c r="K224">
        <v>758216750</v>
      </c>
      <c r="L224" t="s">
        <v>2151</v>
      </c>
      <c r="M224" t="s">
        <v>12</v>
      </c>
      <c r="N224" s="5">
        <v>30000</v>
      </c>
      <c r="O224" s="5">
        <v>42000</v>
      </c>
      <c r="P224" t="s">
        <v>1584</v>
      </c>
      <c r="Q224">
        <v>44.52</v>
      </c>
      <c r="R224" s="5">
        <v>30000</v>
      </c>
      <c r="S224" s="5">
        <v>12000</v>
      </c>
      <c r="T224" s="5">
        <v>42000</v>
      </c>
      <c r="U224" s="5">
        <v>33400</v>
      </c>
      <c r="V224" s="5">
        <v>8600</v>
      </c>
      <c r="W224">
        <v>0</v>
      </c>
      <c r="X224" s="5">
        <v>8600</v>
      </c>
      <c r="Y224">
        <v>0</v>
      </c>
      <c r="Z224" s="5">
        <v>8600</v>
      </c>
      <c r="AA224">
        <v>0</v>
      </c>
      <c r="AB224" t="s">
        <v>2152</v>
      </c>
      <c r="AC224" s="5">
        <v>2000</v>
      </c>
      <c r="AD224" s="6">
        <f>DATEVALUE(Table2[[#This Row],[Last Payment Date]])</f>
        <v>46168</v>
      </c>
      <c r="AE224" t="str">
        <f ca="1">IF(Table2[[#This Row],[Date]]&lt;TODAY()-90,"Yes","No")</f>
        <v>No</v>
      </c>
    </row>
    <row r="225" spans="1:31" x14ac:dyDescent="0.3">
      <c r="A225" t="s">
        <v>2153</v>
      </c>
      <c r="B225" t="s">
        <v>11</v>
      </c>
      <c r="C225" t="s">
        <v>1794</v>
      </c>
      <c r="D225" t="s">
        <v>2154</v>
      </c>
      <c r="E225" t="s">
        <v>2149</v>
      </c>
      <c r="F225" t="s">
        <v>2150</v>
      </c>
      <c r="G225" t="s">
        <v>2155</v>
      </c>
      <c r="H225" t="s">
        <v>2151</v>
      </c>
      <c r="I225" t="s">
        <v>2156</v>
      </c>
      <c r="J225" t="s">
        <v>2157</v>
      </c>
      <c r="K225">
        <v>761272541</v>
      </c>
      <c r="L225" t="s">
        <v>2158</v>
      </c>
      <c r="M225" t="s">
        <v>12</v>
      </c>
      <c r="N225" s="5">
        <v>30000</v>
      </c>
      <c r="O225" s="5">
        <v>42000</v>
      </c>
      <c r="P225" t="s">
        <v>1584</v>
      </c>
      <c r="Q225">
        <v>48.62</v>
      </c>
      <c r="R225" s="5">
        <v>30000</v>
      </c>
      <c r="S225" s="5">
        <v>12000</v>
      </c>
      <c r="T225" s="5">
        <v>42000</v>
      </c>
      <c r="U225" s="5">
        <v>24800</v>
      </c>
      <c r="V225" s="5">
        <v>17200</v>
      </c>
      <c r="W225">
        <v>0</v>
      </c>
      <c r="X225" s="5">
        <v>17200</v>
      </c>
      <c r="Y225">
        <v>0</v>
      </c>
      <c r="Z225" s="5">
        <v>17200</v>
      </c>
      <c r="AA225">
        <v>0</v>
      </c>
      <c r="AB225" t="s">
        <v>625</v>
      </c>
      <c r="AC225" s="5">
        <v>1000</v>
      </c>
      <c r="AD225" s="6">
        <f>DATEVALUE(Table2[[#This Row],[Last Payment Date]])</f>
        <v>46241</v>
      </c>
      <c r="AE225" t="str">
        <f ca="1">IF(Table2[[#This Row],[Date]]&lt;TODAY()-90,"Yes","No")</f>
        <v>No</v>
      </c>
    </row>
    <row r="226" spans="1:31" x14ac:dyDescent="0.3">
      <c r="A226" t="s">
        <v>2159</v>
      </c>
      <c r="B226" t="s">
        <v>11</v>
      </c>
      <c r="C226" t="s">
        <v>1466</v>
      </c>
      <c r="D226" t="s">
        <v>2160</v>
      </c>
      <c r="E226" t="s">
        <v>2161</v>
      </c>
      <c r="F226" t="s">
        <v>2162</v>
      </c>
      <c r="G226" t="s">
        <v>2163</v>
      </c>
      <c r="H226" t="s">
        <v>2164</v>
      </c>
      <c r="I226" t="s">
        <v>2165</v>
      </c>
      <c r="J226" t="s">
        <v>2166</v>
      </c>
      <c r="K226">
        <v>7410322831</v>
      </c>
      <c r="L226" t="s">
        <v>2167</v>
      </c>
      <c r="M226" t="s">
        <v>12</v>
      </c>
      <c r="N226" s="5">
        <v>30000</v>
      </c>
      <c r="O226" s="5">
        <v>42000</v>
      </c>
      <c r="P226" t="s">
        <v>1584</v>
      </c>
      <c r="Q226">
        <v>49.43</v>
      </c>
      <c r="R226" s="5">
        <v>30000</v>
      </c>
      <c r="S226" s="5">
        <v>12000</v>
      </c>
      <c r="T226" s="5">
        <v>42000</v>
      </c>
      <c r="U226" s="5">
        <v>23100</v>
      </c>
      <c r="V226" s="5">
        <v>18900</v>
      </c>
      <c r="W226">
        <v>0</v>
      </c>
      <c r="X226" s="5">
        <v>18900</v>
      </c>
      <c r="Y226">
        <v>0</v>
      </c>
      <c r="Z226" s="5">
        <v>18900</v>
      </c>
      <c r="AA226">
        <v>0</v>
      </c>
      <c r="AB226" t="s">
        <v>2168</v>
      </c>
      <c r="AC226" s="5">
        <v>2100</v>
      </c>
      <c r="AD226" s="6">
        <f>DATEVALUE(Table2[[#This Row],[Last Payment Date]])</f>
        <v>45932</v>
      </c>
      <c r="AE226" t="str">
        <f ca="1">IF(Table2[[#This Row],[Date]]&lt;TODAY()-90,"Yes","No")</f>
        <v>Yes</v>
      </c>
    </row>
    <row r="227" spans="1:31" x14ac:dyDescent="0.3">
      <c r="A227" t="s">
        <v>2169</v>
      </c>
      <c r="B227" t="s">
        <v>11</v>
      </c>
      <c r="C227" t="s">
        <v>2170</v>
      </c>
      <c r="D227" t="s">
        <v>2171</v>
      </c>
      <c r="E227" t="s">
        <v>2172</v>
      </c>
      <c r="F227" t="s">
        <v>2173</v>
      </c>
      <c r="G227" t="s">
        <v>2174</v>
      </c>
      <c r="H227" t="s">
        <v>2175</v>
      </c>
      <c r="I227" t="s">
        <v>2176</v>
      </c>
      <c r="J227" t="s">
        <v>2177</v>
      </c>
      <c r="K227">
        <v>0</v>
      </c>
      <c r="L227" t="s">
        <v>1704</v>
      </c>
      <c r="M227" t="s">
        <v>12</v>
      </c>
      <c r="N227" s="5">
        <v>30000</v>
      </c>
      <c r="O227" s="5">
        <v>42000</v>
      </c>
      <c r="P227" t="s">
        <v>1301</v>
      </c>
      <c r="Q227">
        <v>40.81</v>
      </c>
      <c r="R227" s="5">
        <v>30000</v>
      </c>
      <c r="S227" s="5">
        <v>12000</v>
      </c>
      <c r="T227" s="5">
        <v>42000</v>
      </c>
      <c r="U227" s="5">
        <v>35500</v>
      </c>
      <c r="V227" s="5">
        <v>6500</v>
      </c>
      <c r="W227">
        <v>0</v>
      </c>
      <c r="X227" s="5">
        <v>6500</v>
      </c>
      <c r="Y227">
        <v>0</v>
      </c>
      <c r="Z227" s="5">
        <v>6500</v>
      </c>
      <c r="AA227">
        <v>0</v>
      </c>
      <c r="AB227" t="s">
        <v>2178</v>
      </c>
      <c r="AC227" s="5">
        <v>4000</v>
      </c>
      <c r="AD227" s="6">
        <f>DATEVALUE(Table2[[#This Row],[Last Payment Date]])</f>
        <v>45966</v>
      </c>
      <c r="AE227" t="str">
        <f ca="1">IF(Table2[[#This Row],[Date]]&lt;TODAY()-90,"Yes","No")</f>
        <v>Yes</v>
      </c>
    </row>
    <row r="228" spans="1:31" x14ac:dyDescent="0.3">
      <c r="A228" t="s">
        <v>2179</v>
      </c>
      <c r="B228" t="s">
        <v>11</v>
      </c>
      <c r="C228" t="s">
        <v>1794</v>
      </c>
      <c r="D228" t="s">
        <v>2180</v>
      </c>
      <c r="E228" t="s">
        <v>2181</v>
      </c>
      <c r="F228" t="s">
        <v>2182</v>
      </c>
      <c r="G228" t="s">
        <v>2183</v>
      </c>
      <c r="H228" t="s">
        <v>2184</v>
      </c>
      <c r="I228" t="s">
        <v>2185</v>
      </c>
      <c r="J228" t="s">
        <v>2186</v>
      </c>
      <c r="K228">
        <v>759028771</v>
      </c>
      <c r="L228" t="s">
        <v>1704</v>
      </c>
      <c r="M228" t="s">
        <v>12</v>
      </c>
      <c r="N228" s="5">
        <v>20000</v>
      </c>
      <c r="O228" s="5">
        <v>26000</v>
      </c>
      <c r="P228" t="s">
        <v>1301</v>
      </c>
      <c r="Q228">
        <v>49.41</v>
      </c>
      <c r="R228" s="5">
        <v>20000</v>
      </c>
      <c r="S228" s="5">
        <v>6000</v>
      </c>
      <c r="T228" s="5">
        <v>26000</v>
      </c>
      <c r="U228" s="5">
        <v>14650</v>
      </c>
      <c r="V228" s="5">
        <v>11350</v>
      </c>
      <c r="W228">
        <v>0</v>
      </c>
      <c r="X228" s="5">
        <v>11350</v>
      </c>
      <c r="Y228">
        <v>0</v>
      </c>
      <c r="Z228" s="5">
        <v>11350</v>
      </c>
      <c r="AA228">
        <v>0</v>
      </c>
      <c r="AB228" t="s">
        <v>2187</v>
      </c>
      <c r="AC228" s="5">
        <v>1650</v>
      </c>
      <c r="AD228" s="6">
        <f>DATEVALUE(Table2[[#This Row],[Last Payment Date]])</f>
        <v>45925</v>
      </c>
      <c r="AE228" t="str">
        <f ca="1">IF(Table2[[#This Row],[Date]]&lt;TODAY()-90,"Yes","No")</f>
        <v>Yes</v>
      </c>
    </row>
    <row r="229" spans="1:31" x14ac:dyDescent="0.3">
      <c r="A229" t="s">
        <v>2188</v>
      </c>
      <c r="B229" t="s">
        <v>11</v>
      </c>
      <c r="C229" t="s">
        <v>1794</v>
      </c>
      <c r="D229" t="s">
        <v>2189</v>
      </c>
      <c r="E229" t="s">
        <v>2190</v>
      </c>
      <c r="F229" t="s">
        <v>2191</v>
      </c>
      <c r="G229" t="s">
        <v>2192</v>
      </c>
      <c r="H229" t="s">
        <v>2193</v>
      </c>
      <c r="I229" t="s">
        <v>2194</v>
      </c>
      <c r="J229" t="s">
        <v>2195</v>
      </c>
      <c r="K229">
        <v>776837774</v>
      </c>
      <c r="L229" t="s">
        <v>2196</v>
      </c>
      <c r="M229" t="s">
        <v>12</v>
      </c>
      <c r="N229" s="5">
        <v>30000</v>
      </c>
      <c r="O229" s="5">
        <v>42000</v>
      </c>
      <c r="P229" t="s">
        <v>2197</v>
      </c>
      <c r="Q229">
        <v>49.71</v>
      </c>
      <c r="R229" s="5">
        <v>30000</v>
      </c>
      <c r="S229" s="5">
        <v>12000</v>
      </c>
      <c r="T229" s="5">
        <v>42000</v>
      </c>
      <c r="U229" s="5">
        <v>18300</v>
      </c>
      <c r="V229" s="5">
        <v>23700</v>
      </c>
      <c r="W229">
        <v>0</v>
      </c>
      <c r="X229" s="5">
        <v>23700</v>
      </c>
      <c r="Y229">
        <v>0</v>
      </c>
      <c r="Z229" s="5">
        <v>23700</v>
      </c>
      <c r="AA229">
        <v>0</v>
      </c>
      <c r="AB229" t="s">
        <v>625</v>
      </c>
      <c r="AC229">
        <v>500</v>
      </c>
      <c r="AD229" s="6">
        <f>DATEVALUE(Table2[[#This Row],[Last Payment Date]])</f>
        <v>46241</v>
      </c>
      <c r="AE229" t="str">
        <f ca="1">IF(Table2[[#This Row],[Date]]&lt;TODAY()-90,"Yes","No")</f>
        <v>No</v>
      </c>
    </row>
    <row r="230" spans="1:31" x14ac:dyDescent="0.3">
      <c r="A230" t="s">
        <v>2198</v>
      </c>
      <c r="B230" t="s">
        <v>11</v>
      </c>
      <c r="C230" t="s">
        <v>1794</v>
      </c>
      <c r="D230" t="s">
        <v>2199</v>
      </c>
      <c r="E230" t="s">
        <v>2200</v>
      </c>
      <c r="F230" t="s">
        <v>2201</v>
      </c>
      <c r="G230" t="s">
        <v>2202</v>
      </c>
      <c r="H230" t="s">
        <v>2203</v>
      </c>
      <c r="I230" t="s">
        <v>2204</v>
      </c>
      <c r="J230" t="s">
        <v>2205</v>
      </c>
      <c r="K230">
        <v>770509732</v>
      </c>
      <c r="L230" t="s">
        <v>2206</v>
      </c>
      <c r="M230" t="s">
        <v>12</v>
      </c>
      <c r="N230" s="5">
        <v>30000</v>
      </c>
      <c r="O230" s="5">
        <v>42000</v>
      </c>
      <c r="P230" t="s">
        <v>2197</v>
      </c>
      <c r="Q230">
        <v>49.05</v>
      </c>
      <c r="R230" s="5">
        <v>30000</v>
      </c>
      <c r="S230" s="5">
        <v>12000</v>
      </c>
      <c r="T230" s="5">
        <v>42000</v>
      </c>
      <c r="U230" s="5">
        <v>19700</v>
      </c>
      <c r="V230" s="5">
        <v>22300</v>
      </c>
      <c r="W230">
        <v>0</v>
      </c>
      <c r="X230" s="5">
        <v>22300</v>
      </c>
      <c r="Y230">
        <v>0</v>
      </c>
      <c r="Z230" s="5">
        <v>22300</v>
      </c>
      <c r="AA230">
        <v>0</v>
      </c>
      <c r="AB230" t="s">
        <v>2187</v>
      </c>
      <c r="AC230" s="5">
        <v>1500</v>
      </c>
      <c r="AD230" s="6">
        <f>DATEVALUE(Table2[[#This Row],[Last Payment Date]])</f>
        <v>45925</v>
      </c>
      <c r="AE230" t="str">
        <f ca="1">IF(Table2[[#This Row],[Date]]&lt;TODAY()-90,"Yes","No")</f>
        <v>Yes</v>
      </c>
    </row>
    <row r="231" spans="1:31" x14ac:dyDescent="0.3">
      <c r="A231" t="s">
        <v>2207</v>
      </c>
      <c r="B231" t="s">
        <v>19</v>
      </c>
      <c r="C231" t="s">
        <v>2208</v>
      </c>
      <c r="D231" t="s">
        <v>2209</v>
      </c>
      <c r="E231" t="s">
        <v>2210</v>
      </c>
      <c r="F231" t="s">
        <v>2211</v>
      </c>
      <c r="G231" t="s">
        <v>2212</v>
      </c>
      <c r="H231" t="s">
        <v>2213</v>
      </c>
      <c r="I231" t="s">
        <v>2214</v>
      </c>
      <c r="J231" t="s">
        <v>2215</v>
      </c>
      <c r="K231">
        <v>754163215</v>
      </c>
      <c r="L231" t="s">
        <v>2213</v>
      </c>
      <c r="M231" t="s">
        <v>21</v>
      </c>
      <c r="N231" s="5">
        <v>25000</v>
      </c>
      <c r="O231" s="5">
        <v>35000</v>
      </c>
      <c r="P231" t="s">
        <v>2216</v>
      </c>
      <c r="Q231">
        <v>52.43</v>
      </c>
      <c r="R231" s="5">
        <v>25000</v>
      </c>
      <c r="S231" s="5">
        <v>10000</v>
      </c>
      <c r="T231" s="5">
        <v>35000</v>
      </c>
      <c r="U231" s="5">
        <v>10750</v>
      </c>
      <c r="V231" s="5">
        <v>24250</v>
      </c>
      <c r="W231">
        <v>0</v>
      </c>
      <c r="X231" s="5">
        <v>24250</v>
      </c>
      <c r="Y231">
        <v>0</v>
      </c>
      <c r="Z231" s="5">
        <v>24250</v>
      </c>
      <c r="AA231">
        <v>0</v>
      </c>
      <c r="AB231" t="s">
        <v>1423</v>
      </c>
      <c r="AC231" s="5">
        <v>2000</v>
      </c>
      <c r="AD231" s="6">
        <f>DATEVALUE(Table2[[#This Row],[Last Payment Date]])</f>
        <v>45882</v>
      </c>
      <c r="AE231" t="str">
        <f ca="1">IF(Table2[[#This Row],[Date]]&lt;TODAY()-90,"Yes","No")</f>
        <v>Yes</v>
      </c>
    </row>
    <row r="232" spans="1:31" x14ac:dyDescent="0.3">
      <c r="A232" t="s">
        <v>2217</v>
      </c>
      <c r="B232" t="s">
        <v>13</v>
      </c>
      <c r="C232" t="s">
        <v>2076</v>
      </c>
      <c r="D232" t="s">
        <v>2218</v>
      </c>
      <c r="E232" t="s">
        <v>2219</v>
      </c>
      <c r="F232" t="s">
        <v>2220</v>
      </c>
      <c r="G232" t="s">
        <v>2221</v>
      </c>
      <c r="H232" t="s">
        <v>2222</v>
      </c>
      <c r="I232" t="s">
        <v>2223</v>
      </c>
      <c r="J232" t="s">
        <v>2224</v>
      </c>
      <c r="K232">
        <v>750771845</v>
      </c>
      <c r="L232" t="s">
        <v>2225</v>
      </c>
      <c r="M232" t="s">
        <v>14</v>
      </c>
      <c r="N232" s="5">
        <v>30000</v>
      </c>
      <c r="O232" s="5">
        <v>42000</v>
      </c>
      <c r="P232" t="s">
        <v>2226</v>
      </c>
      <c r="Q232">
        <v>42.79</v>
      </c>
      <c r="R232" s="5">
        <v>30000</v>
      </c>
      <c r="S232" s="5">
        <v>12000</v>
      </c>
      <c r="T232" s="5">
        <v>42000</v>
      </c>
      <c r="U232" s="5">
        <v>30750</v>
      </c>
      <c r="V232" s="5">
        <v>11250</v>
      </c>
      <c r="W232">
        <v>0</v>
      </c>
      <c r="X232" s="5">
        <v>11250</v>
      </c>
      <c r="Y232">
        <v>0</v>
      </c>
      <c r="Z232" s="5">
        <v>11250</v>
      </c>
      <c r="AA232">
        <v>0</v>
      </c>
      <c r="AB232" t="s">
        <v>2227</v>
      </c>
      <c r="AC232" s="5">
        <v>1500</v>
      </c>
      <c r="AD232" s="6">
        <f>DATEVALUE(Table2[[#This Row],[Last Payment Date]])</f>
        <v>46234</v>
      </c>
      <c r="AE232" t="str">
        <f ca="1">IF(Table2[[#This Row],[Date]]&lt;TODAY()-90,"Yes","No")</f>
        <v>No</v>
      </c>
    </row>
    <row r="233" spans="1:31" x14ac:dyDescent="0.3">
      <c r="A233" t="s">
        <v>2228</v>
      </c>
      <c r="B233" t="s">
        <v>4</v>
      </c>
      <c r="C233" t="s">
        <v>2086</v>
      </c>
      <c r="D233" t="s">
        <v>2229</v>
      </c>
      <c r="E233" t="s">
        <v>2230</v>
      </c>
      <c r="F233" t="s">
        <v>2231</v>
      </c>
      <c r="G233" t="s">
        <v>2232</v>
      </c>
      <c r="H233" t="s">
        <v>2233</v>
      </c>
      <c r="I233" t="s">
        <v>2234</v>
      </c>
      <c r="J233" t="s">
        <v>2235</v>
      </c>
      <c r="K233">
        <v>758278567</v>
      </c>
      <c r="L233" t="s">
        <v>2233</v>
      </c>
      <c r="M233" t="s">
        <v>5</v>
      </c>
      <c r="N233" s="5">
        <v>30000</v>
      </c>
      <c r="O233" s="5">
        <v>42000</v>
      </c>
      <c r="P233" t="s">
        <v>2236</v>
      </c>
      <c r="Q233">
        <v>44.29</v>
      </c>
      <c r="R233" s="5">
        <v>30000</v>
      </c>
      <c r="S233" s="5">
        <v>12000</v>
      </c>
      <c r="T233" s="5">
        <v>42000</v>
      </c>
      <c r="U233" s="5">
        <v>24000</v>
      </c>
      <c r="V233" s="5">
        <v>18000</v>
      </c>
      <c r="W233">
        <v>0</v>
      </c>
      <c r="X233" s="5">
        <v>18000</v>
      </c>
      <c r="Y233">
        <v>0</v>
      </c>
      <c r="Z233" s="5">
        <v>18000</v>
      </c>
      <c r="AA233">
        <v>0</v>
      </c>
      <c r="AB233" t="s">
        <v>855</v>
      </c>
      <c r="AC233" s="5">
        <v>3000</v>
      </c>
      <c r="AD233" s="6">
        <f>DATEVALUE(Table2[[#This Row],[Last Payment Date]])</f>
        <v>45930</v>
      </c>
      <c r="AE233" t="str">
        <f ca="1">IF(Table2[[#This Row],[Date]]&lt;TODAY()-90,"Yes","No")</f>
        <v>Yes</v>
      </c>
    </row>
    <row r="234" spans="1:31" x14ac:dyDescent="0.3">
      <c r="A234" t="s">
        <v>2237</v>
      </c>
      <c r="B234" t="s">
        <v>16</v>
      </c>
      <c r="C234" t="s">
        <v>2238</v>
      </c>
      <c r="D234" t="s">
        <v>2239</v>
      </c>
      <c r="E234" t="s">
        <v>2240</v>
      </c>
      <c r="F234" t="s">
        <v>2241</v>
      </c>
      <c r="G234" t="s">
        <v>2242</v>
      </c>
      <c r="H234" t="s">
        <v>2243</v>
      </c>
      <c r="I234" t="s">
        <v>2244</v>
      </c>
      <c r="J234" t="s">
        <v>2245</v>
      </c>
      <c r="K234">
        <v>773125300</v>
      </c>
      <c r="L234" t="s">
        <v>2243</v>
      </c>
      <c r="M234" t="s">
        <v>18</v>
      </c>
      <c r="N234" s="5">
        <v>25000</v>
      </c>
      <c r="O234" s="5">
        <v>33000</v>
      </c>
      <c r="P234" t="s">
        <v>2226</v>
      </c>
      <c r="Q234">
        <v>43.14</v>
      </c>
      <c r="R234" s="5">
        <v>25000</v>
      </c>
      <c r="S234" s="5">
        <v>8000</v>
      </c>
      <c r="T234" s="5">
        <v>33000</v>
      </c>
      <c r="U234" s="5">
        <v>28000</v>
      </c>
      <c r="V234" s="5">
        <v>5000</v>
      </c>
      <c r="W234">
        <v>0</v>
      </c>
      <c r="X234" s="5">
        <v>5000</v>
      </c>
      <c r="Y234">
        <v>0</v>
      </c>
      <c r="Z234" s="5">
        <v>5000</v>
      </c>
      <c r="AA234">
        <v>0</v>
      </c>
      <c r="AB234" t="s">
        <v>2246</v>
      </c>
      <c r="AC234" s="5">
        <v>1000</v>
      </c>
      <c r="AD234" s="6">
        <f>DATEVALUE(Table2[[#This Row],[Last Payment Date]])</f>
        <v>45968</v>
      </c>
      <c r="AE234" t="str">
        <f ca="1">IF(Table2[[#This Row],[Date]]&lt;TODAY()-90,"Yes","No")</f>
        <v>Yes</v>
      </c>
    </row>
    <row r="235" spans="1:31" x14ac:dyDescent="0.3">
      <c r="A235" t="s">
        <v>2247</v>
      </c>
      <c r="B235" t="s">
        <v>4</v>
      </c>
      <c r="C235" t="s">
        <v>2248</v>
      </c>
      <c r="D235" t="s">
        <v>2249</v>
      </c>
      <c r="E235" t="s">
        <v>2250</v>
      </c>
      <c r="F235" t="s">
        <v>2251</v>
      </c>
      <c r="G235" t="s">
        <v>2252</v>
      </c>
      <c r="H235" t="s">
        <v>2253</v>
      </c>
      <c r="I235" t="s">
        <v>2254</v>
      </c>
      <c r="J235" t="s">
        <v>2255</v>
      </c>
      <c r="K235">
        <v>753317452</v>
      </c>
      <c r="L235" t="s">
        <v>2253</v>
      </c>
      <c r="M235" t="s">
        <v>5</v>
      </c>
      <c r="N235" s="5">
        <v>30000</v>
      </c>
      <c r="O235" s="5">
        <v>42000</v>
      </c>
      <c r="P235" t="s">
        <v>1132</v>
      </c>
      <c r="Q235">
        <v>44</v>
      </c>
      <c r="R235" s="5">
        <v>30000</v>
      </c>
      <c r="S235" s="5">
        <v>12000</v>
      </c>
      <c r="T235" s="5">
        <v>42000</v>
      </c>
      <c r="U235" s="5">
        <v>22500</v>
      </c>
      <c r="V235" s="5">
        <v>19500</v>
      </c>
      <c r="W235">
        <v>0</v>
      </c>
      <c r="X235" s="5">
        <v>19500</v>
      </c>
      <c r="Y235">
        <v>0</v>
      </c>
      <c r="Z235" s="5">
        <v>19500</v>
      </c>
      <c r="AA235">
        <v>0</v>
      </c>
      <c r="AB235" t="s">
        <v>2256</v>
      </c>
      <c r="AC235" s="5">
        <v>2500</v>
      </c>
      <c r="AD235" s="6">
        <f>DATEVALUE(Table2[[#This Row],[Last Payment Date]])</f>
        <v>45922</v>
      </c>
      <c r="AE235" t="str">
        <f ca="1">IF(Table2[[#This Row],[Date]]&lt;TODAY()-90,"Yes","No")</f>
        <v>Yes</v>
      </c>
    </row>
    <row r="236" spans="1:31" x14ac:dyDescent="0.3">
      <c r="A236" t="s">
        <v>2257</v>
      </c>
      <c r="B236" t="s">
        <v>4</v>
      </c>
      <c r="C236" t="s">
        <v>2258</v>
      </c>
      <c r="D236" t="s">
        <v>2259</v>
      </c>
      <c r="E236" t="s">
        <v>2260</v>
      </c>
      <c r="F236" t="s">
        <v>2261</v>
      </c>
      <c r="G236" t="s">
        <v>2262</v>
      </c>
      <c r="H236" t="s">
        <v>2263</v>
      </c>
      <c r="I236" t="s">
        <v>2264</v>
      </c>
      <c r="J236" t="s">
        <v>2265</v>
      </c>
      <c r="K236">
        <v>754271958</v>
      </c>
      <c r="L236" t="s">
        <v>2263</v>
      </c>
      <c r="M236" t="s">
        <v>40</v>
      </c>
      <c r="N236" s="5">
        <v>20000</v>
      </c>
      <c r="O236" s="5">
        <v>26000</v>
      </c>
      <c r="P236" t="s">
        <v>1727</v>
      </c>
      <c r="Q236">
        <v>45.43</v>
      </c>
      <c r="R236" s="5">
        <v>20000</v>
      </c>
      <c r="S236" s="5">
        <v>6000</v>
      </c>
      <c r="T236" s="5">
        <v>26000</v>
      </c>
      <c r="U236" s="5">
        <v>16250</v>
      </c>
      <c r="V236" s="5">
        <v>9750</v>
      </c>
      <c r="W236">
        <v>0</v>
      </c>
      <c r="X236" s="5">
        <v>9750</v>
      </c>
      <c r="Y236">
        <v>0</v>
      </c>
      <c r="Z236" s="5">
        <v>9750</v>
      </c>
      <c r="AA236">
        <v>0</v>
      </c>
      <c r="AB236" t="s">
        <v>2266</v>
      </c>
      <c r="AC236" s="5">
        <v>1000</v>
      </c>
      <c r="AD236" s="6">
        <f>DATEVALUE(Table2[[#This Row],[Last Payment Date]])</f>
        <v>46065</v>
      </c>
      <c r="AE236" t="str">
        <f ca="1">IF(Table2[[#This Row],[Date]]&lt;TODAY()-90,"Yes","No")</f>
        <v>Yes</v>
      </c>
    </row>
    <row r="237" spans="1:31" x14ac:dyDescent="0.3">
      <c r="A237" t="s">
        <v>2267</v>
      </c>
      <c r="B237" t="s">
        <v>4</v>
      </c>
      <c r="C237" t="s">
        <v>2258</v>
      </c>
      <c r="D237" t="s">
        <v>2268</v>
      </c>
      <c r="E237" t="s">
        <v>2269</v>
      </c>
      <c r="F237" t="s">
        <v>2270</v>
      </c>
      <c r="G237" t="s">
        <v>2271</v>
      </c>
      <c r="H237" t="s">
        <v>2272</v>
      </c>
      <c r="I237" t="s">
        <v>2273</v>
      </c>
      <c r="J237" t="s">
        <v>2274</v>
      </c>
      <c r="K237">
        <v>758161930</v>
      </c>
      <c r="L237" t="s">
        <v>2272</v>
      </c>
      <c r="M237" t="s">
        <v>40</v>
      </c>
      <c r="N237" s="5">
        <v>20000</v>
      </c>
      <c r="O237" s="5">
        <v>26000</v>
      </c>
      <c r="P237" t="s">
        <v>2275</v>
      </c>
      <c r="Q237">
        <v>41.15</v>
      </c>
      <c r="R237" s="5">
        <v>20000</v>
      </c>
      <c r="S237" s="5">
        <v>6000</v>
      </c>
      <c r="T237" s="5">
        <v>26000</v>
      </c>
      <c r="U237" s="5">
        <v>23200</v>
      </c>
      <c r="V237" s="5">
        <v>2800</v>
      </c>
      <c r="W237">
        <v>0</v>
      </c>
      <c r="X237" s="5">
        <v>2800</v>
      </c>
      <c r="Y237">
        <v>0</v>
      </c>
      <c r="Z237" s="5">
        <v>2800</v>
      </c>
      <c r="AA237">
        <v>0</v>
      </c>
      <c r="AB237" t="s">
        <v>2276</v>
      </c>
      <c r="AC237" s="5">
        <v>4000</v>
      </c>
      <c r="AD237" s="6">
        <f>DATEVALUE(Table2[[#This Row],[Last Payment Date]])</f>
        <v>46193</v>
      </c>
      <c r="AE237" t="str">
        <f ca="1">IF(Table2[[#This Row],[Date]]&lt;TODAY()-90,"Yes","No")</f>
        <v>No</v>
      </c>
    </row>
    <row r="238" spans="1:31" x14ac:dyDescent="0.3">
      <c r="A238" t="s">
        <v>2277</v>
      </c>
      <c r="B238" t="s">
        <v>4</v>
      </c>
      <c r="C238" t="s">
        <v>2258</v>
      </c>
      <c r="D238" t="s">
        <v>2278</v>
      </c>
      <c r="E238" t="s">
        <v>2279</v>
      </c>
      <c r="F238" t="s">
        <v>2280</v>
      </c>
      <c r="G238" t="s">
        <v>2281</v>
      </c>
      <c r="H238" t="s">
        <v>2263</v>
      </c>
      <c r="I238" t="s">
        <v>2282</v>
      </c>
      <c r="J238" t="s">
        <v>2283</v>
      </c>
      <c r="K238">
        <v>750427023</v>
      </c>
      <c r="L238" t="s">
        <v>2263</v>
      </c>
      <c r="M238" t="s">
        <v>40</v>
      </c>
      <c r="N238" s="5">
        <v>20000</v>
      </c>
      <c r="O238" s="5">
        <v>26000</v>
      </c>
      <c r="P238" t="s">
        <v>2275</v>
      </c>
      <c r="Q238">
        <v>44.01</v>
      </c>
      <c r="R238" s="5">
        <v>20000</v>
      </c>
      <c r="S238" s="5">
        <v>6000</v>
      </c>
      <c r="T238" s="5">
        <v>26000</v>
      </c>
      <c r="U238" s="5">
        <v>18550</v>
      </c>
      <c r="V238" s="5">
        <v>7450</v>
      </c>
      <c r="W238">
        <v>0</v>
      </c>
      <c r="X238" s="5">
        <v>7450</v>
      </c>
      <c r="Y238">
        <v>0</v>
      </c>
      <c r="Z238" s="5">
        <v>7450</v>
      </c>
      <c r="AA238">
        <v>0</v>
      </c>
      <c r="AB238" t="s">
        <v>2284</v>
      </c>
      <c r="AC238" s="5">
        <v>2000</v>
      </c>
      <c r="AD238" s="6">
        <f>DATEVALUE(Table2[[#This Row],[Last Payment Date]])</f>
        <v>46079</v>
      </c>
      <c r="AE238" t="str">
        <f ca="1">IF(Table2[[#This Row],[Date]]&lt;TODAY()-90,"Yes","No")</f>
        <v>Yes</v>
      </c>
    </row>
    <row r="239" spans="1:31" x14ac:dyDescent="0.3">
      <c r="A239" t="s">
        <v>2285</v>
      </c>
      <c r="B239" t="s">
        <v>4</v>
      </c>
      <c r="C239" t="s">
        <v>2086</v>
      </c>
      <c r="D239" t="s">
        <v>2286</v>
      </c>
      <c r="E239" t="s">
        <v>2287</v>
      </c>
      <c r="F239" t="s">
        <v>2288</v>
      </c>
      <c r="G239" t="s">
        <v>2289</v>
      </c>
      <c r="H239" t="s">
        <v>2091</v>
      </c>
      <c r="I239" t="s">
        <v>2290</v>
      </c>
      <c r="J239" t="s">
        <v>2291</v>
      </c>
      <c r="K239">
        <v>755311851</v>
      </c>
      <c r="L239" t="s">
        <v>2091</v>
      </c>
      <c r="M239" t="s">
        <v>5</v>
      </c>
      <c r="N239" s="5">
        <v>30000</v>
      </c>
      <c r="O239" s="5">
        <v>42000</v>
      </c>
      <c r="P239" t="s">
        <v>2275</v>
      </c>
      <c r="Q239">
        <v>34.86</v>
      </c>
      <c r="R239" s="5">
        <v>30000</v>
      </c>
      <c r="S239" s="5">
        <v>12000</v>
      </c>
      <c r="T239" s="5">
        <v>42000</v>
      </c>
      <c r="U239" s="5">
        <v>39600</v>
      </c>
      <c r="V239" s="5">
        <v>2400</v>
      </c>
      <c r="W239">
        <v>0</v>
      </c>
      <c r="X239" s="5">
        <v>2400</v>
      </c>
      <c r="Y239">
        <v>0</v>
      </c>
      <c r="Z239" s="5">
        <v>2400</v>
      </c>
      <c r="AA239">
        <v>0</v>
      </c>
      <c r="AB239" t="s">
        <v>2227</v>
      </c>
      <c r="AC239" s="5">
        <v>1000</v>
      </c>
      <c r="AD239" s="6">
        <f>DATEVALUE(Table2[[#This Row],[Last Payment Date]])</f>
        <v>46234</v>
      </c>
      <c r="AE239" t="str">
        <f ca="1">IF(Table2[[#This Row],[Date]]&lt;TODAY()-90,"Yes","No")</f>
        <v>No</v>
      </c>
    </row>
    <row r="240" spans="1:31" x14ac:dyDescent="0.3">
      <c r="A240" t="s">
        <v>2292</v>
      </c>
      <c r="B240" t="s">
        <v>16</v>
      </c>
      <c r="C240" t="s">
        <v>2293</v>
      </c>
      <c r="D240" t="s">
        <v>2294</v>
      </c>
      <c r="E240" t="s">
        <v>2295</v>
      </c>
      <c r="F240" t="s">
        <v>2296</v>
      </c>
      <c r="G240" t="s">
        <v>2297</v>
      </c>
      <c r="H240" t="s">
        <v>2298</v>
      </c>
      <c r="I240" t="s">
        <v>2299</v>
      </c>
      <c r="J240" t="s">
        <v>2300</v>
      </c>
      <c r="K240">
        <v>775648965</v>
      </c>
      <c r="L240" t="s">
        <v>2298</v>
      </c>
      <c r="M240" t="s">
        <v>17</v>
      </c>
      <c r="N240" s="5">
        <v>20000</v>
      </c>
      <c r="O240" s="5">
        <v>26000</v>
      </c>
      <c r="P240" t="s">
        <v>2301</v>
      </c>
      <c r="Q240">
        <v>41.74</v>
      </c>
      <c r="R240" s="5">
        <v>20000</v>
      </c>
      <c r="S240" s="5">
        <v>6000</v>
      </c>
      <c r="T240" s="5">
        <v>26000</v>
      </c>
      <c r="U240" s="5">
        <v>22475</v>
      </c>
      <c r="V240" s="5">
        <v>3525</v>
      </c>
      <c r="W240">
        <v>0</v>
      </c>
      <c r="X240" s="5">
        <v>3525</v>
      </c>
      <c r="Y240">
        <v>0</v>
      </c>
      <c r="Z240" s="5">
        <v>3525</v>
      </c>
      <c r="AA240">
        <v>0</v>
      </c>
      <c r="AB240" t="s">
        <v>2284</v>
      </c>
      <c r="AC240" s="5">
        <v>1000</v>
      </c>
      <c r="AD240" s="6">
        <f>DATEVALUE(Table2[[#This Row],[Last Payment Date]])</f>
        <v>46079</v>
      </c>
      <c r="AE240" t="str">
        <f ca="1">IF(Table2[[#This Row],[Date]]&lt;TODAY()-90,"Yes","No")</f>
        <v>Yes</v>
      </c>
    </row>
    <row r="241" spans="1:31" x14ac:dyDescent="0.3">
      <c r="A241" t="s">
        <v>2302</v>
      </c>
      <c r="B241" t="s">
        <v>11</v>
      </c>
      <c r="C241" t="s">
        <v>2170</v>
      </c>
      <c r="D241" t="s">
        <v>2303</v>
      </c>
      <c r="E241" t="s">
        <v>2304</v>
      </c>
      <c r="F241" t="s">
        <v>2305</v>
      </c>
      <c r="G241" t="s">
        <v>2306</v>
      </c>
      <c r="H241" t="s">
        <v>2307</v>
      </c>
      <c r="I241" t="s">
        <v>2308</v>
      </c>
      <c r="J241" t="s">
        <v>2309</v>
      </c>
      <c r="K241">
        <v>761728862</v>
      </c>
      <c r="L241" t="s">
        <v>2310</v>
      </c>
      <c r="M241" t="s">
        <v>12</v>
      </c>
      <c r="N241" s="5">
        <v>30000</v>
      </c>
      <c r="O241" s="5">
        <v>42000</v>
      </c>
      <c r="P241" t="s">
        <v>2301</v>
      </c>
      <c r="Q241">
        <v>36.67</v>
      </c>
      <c r="R241" s="5">
        <v>30000</v>
      </c>
      <c r="S241" s="5">
        <v>12000</v>
      </c>
      <c r="T241" s="5">
        <v>42000</v>
      </c>
      <c r="U241" s="5">
        <v>35800</v>
      </c>
      <c r="V241" s="5">
        <v>6200</v>
      </c>
      <c r="W241">
        <v>0</v>
      </c>
      <c r="X241" s="5">
        <v>6200</v>
      </c>
      <c r="Y241">
        <v>0</v>
      </c>
      <c r="Z241" s="5">
        <v>6200</v>
      </c>
      <c r="AA241">
        <v>0</v>
      </c>
      <c r="AB241" t="s">
        <v>1030</v>
      </c>
      <c r="AC241" s="5">
        <v>1600</v>
      </c>
      <c r="AD241" s="6">
        <f>DATEVALUE(Table2[[#This Row],[Last Payment Date]])</f>
        <v>46200</v>
      </c>
      <c r="AE241" t="str">
        <f ca="1">IF(Table2[[#This Row],[Date]]&lt;TODAY()-90,"Yes","No")</f>
        <v>No</v>
      </c>
    </row>
    <row r="242" spans="1:31" x14ac:dyDescent="0.3">
      <c r="A242" t="s">
        <v>2311</v>
      </c>
      <c r="B242" t="s">
        <v>13</v>
      </c>
      <c r="C242" t="s">
        <v>2312</v>
      </c>
      <c r="D242" t="s">
        <v>2313</v>
      </c>
      <c r="E242" t="s">
        <v>2314</v>
      </c>
      <c r="F242" t="s">
        <v>2315</v>
      </c>
      <c r="G242" t="s">
        <v>2316</v>
      </c>
      <c r="H242" t="s">
        <v>2317</v>
      </c>
      <c r="I242" t="s">
        <v>2318</v>
      </c>
      <c r="J242" t="s">
        <v>2319</v>
      </c>
      <c r="K242">
        <v>752072834</v>
      </c>
      <c r="L242" t="s">
        <v>1704</v>
      </c>
      <c r="M242" t="s">
        <v>14</v>
      </c>
      <c r="N242" s="5">
        <v>20000</v>
      </c>
      <c r="O242" s="5">
        <v>26000</v>
      </c>
      <c r="P242" t="s">
        <v>987</v>
      </c>
      <c r="Q242">
        <v>41.68</v>
      </c>
      <c r="R242" s="5">
        <v>20000</v>
      </c>
      <c r="S242" s="5">
        <v>6000</v>
      </c>
      <c r="T242" s="5">
        <v>26000</v>
      </c>
      <c r="U242" s="5">
        <v>22575</v>
      </c>
      <c r="V242" s="5">
        <v>3425</v>
      </c>
      <c r="W242">
        <v>0</v>
      </c>
      <c r="X242" s="5">
        <v>3425</v>
      </c>
      <c r="Y242">
        <v>0</v>
      </c>
      <c r="Z242" s="5">
        <v>3425</v>
      </c>
      <c r="AA242">
        <v>0</v>
      </c>
      <c r="AB242" t="s">
        <v>2320</v>
      </c>
      <c r="AC242" s="5">
        <v>1000</v>
      </c>
      <c r="AD242" s="6">
        <f>DATEVALUE(Table2[[#This Row],[Last Payment Date]])</f>
        <v>46238</v>
      </c>
      <c r="AE242" t="str">
        <f ca="1">IF(Table2[[#This Row],[Date]]&lt;TODAY()-90,"Yes","No")</f>
        <v>No</v>
      </c>
    </row>
    <row r="243" spans="1:31" x14ac:dyDescent="0.3">
      <c r="A243" t="s">
        <v>2321</v>
      </c>
      <c r="B243" t="s">
        <v>23</v>
      </c>
      <c r="C243" t="s">
        <v>2322</v>
      </c>
      <c r="D243" t="s">
        <v>2323</v>
      </c>
      <c r="E243" t="s">
        <v>2324</v>
      </c>
      <c r="F243" t="s">
        <v>2325</v>
      </c>
      <c r="G243" t="s">
        <v>2326</v>
      </c>
      <c r="H243" t="s">
        <v>2327</v>
      </c>
      <c r="I243" t="s">
        <v>2328</v>
      </c>
      <c r="J243" t="s">
        <v>2329</v>
      </c>
      <c r="K243">
        <v>773100889</v>
      </c>
      <c r="L243" t="s">
        <v>2330</v>
      </c>
      <c r="M243" t="s">
        <v>26</v>
      </c>
      <c r="N243" s="5">
        <v>20000</v>
      </c>
      <c r="O243" s="5">
        <v>26000</v>
      </c>
      <c r="P243" t="s">
        <v>987</v>
      </c>
      <c r="Q243">
        <v>44.73</v>
      </c>
      <c r="R243" s="5">
        <v>20000</v>
      </c>
      <c r="S243" s="5">
        <v>6000</v>
      </c>
      <c r="T243" s="5">
        <v>26000</v>
      </c>
      <c r="U243" s="5">
        <v>17625</v>
      </c>
      <c r="V243" s="5">
        <v>8375</v>
      </c>
      <c r="W243">
        <v>0</v>
      </c>
      <c r="X243" s="5">
        <v>8375</v>
      </c>
      <c r="Y243">
        <v>0</v>
      </c>
      <c r="Z243" s="5">
        <v>8375</v>
      </c>
      <c r="AA243">
        <v>0</v>
      </c>
      <c r="AB243" t="s">
        <v>2331</v>
      </c>
      <c r="AC243" s="5">
        <v>1000</v>
      </c>
      <c r="AD243" s="6">
        <f>DATEVALUE(Table2[[#This Row],[Last Payment Date]])</f>
        <v>45951</v>
      </c>
      <c r="AE243" t="str">
        <f ca="1">IF(Table2[[#This Row],[Date]]&lt;TODAY()-90,"Yes","No")</f>
        <v>Yes</v>
      </c>
    </row>
    <row r="244" spans="1:31" x14ac:dyDescent="0.3">
      <c r="A244" t="s">
        <v>2332</v>
      </c>
      <c r="B244" t="s">
        <v>13</v>
      </c>
      <c r="C244" t="s">
        <v>2333</v>
      </c>
      <c r="D244" t="s">
        <v>2334</v>
      </c>
      <c r="E244" t="s">
        <v>2335</v>
      </c>
      <c r="F244" t="s">
        <v>2336</v>
      </c>
      <c r="G244" t="s">
        <v>2337</v>
      </c>
      <c r="H244" t="s">
        <v>2338</v>
      </c>
      <c r="I244" t="s">
        <v>2339</v>
      </c>
      <c r="J244" t="s">
        <v>2340</v>
      </c>
      <c r="K244">
        <v>770396967</v>
      </c>
      <c r="L244" t="s">
        <v>2341</v>
      </c>
      <c r="M244" t="s">
        <v>14</v>
      </c>
      <c r="N244" s="5">
        <v>20000</v>
      </c>
      <c r="O244" s="5">
        <v>26000</v>
      </c>
      <c r="P244" t="s">
        <v>1436</v>
      </c>
      <c r="Q244">
        <v>45.08</v>
      </c>
      <c r="R244" s="5">
        <v>20000</v>
      </c>
      <c r="S244" s="5">
        <v>6000</v>
      </c>
      <c r="T244" s="5">
        <v>26000</v>
      </c>
      <c r="U244" s="5">
        <v>15190</v>
      </c>
      <c r="V244" s="5">
        <v>10810</v>
      </c>
      <c r="W244">
        <v>0</v>
      </c>
      <c r="X244" s="5">
        <v>10810</v>
      </c>
      <c r="Y244">
        <v>0</v>
      </c>
      <c r="Z244" s="5">
        <v>10810</v>
      </c>
      <c r="AA244">
        <v>0</v>
      </c>
      <c r="AB244" t="s">
        <v>1856</v>
      </c>
      <c r="AC244" s="5">
        <v>2000</v>
      </c>
      <c r="AD244" s="6">
        <f>DATEVALUE(Table2[[#This Row],[Last Payment Date]])</f>
        <v>45975</v>
      </c>
      <c r="AE244" t="str">
        <f ca="1">IF(Table2[[#This Row],[Date]]&lt;TODAY()-90,"Yes","No")</f>
        <v>Yes</v>
      </c>
    </row>
    <row r="245" spans="1:31" x14ac:dyDescent="0.3">
      <c r="A245" t="s">
        <v>2342</v>
      </c>
      <c r="B245" t="s">
        <v>13</v>
      </c>
      <c r="C245" t="s">
        <v>2343</v>
      </c>
      <c r="D245" t="s">
        <v>2344</v>
      </c>
      <c r="E245" t="s">
        <v>2345</v>
      </c>
      <c r="F245" t="s">
        <v>2346</v>
      </c>
      <c r="G245" t="s">
        <v>2347</v>
      </c>
      <c r="H245" t="s">
        <v>2348</v>
      </c>
      <c r="I245" t="s">
        <v>2349</v>
      </c>
      <c r="J245" t="s">
        <v>2350</v>
      </c>
      <c r="K245">
        <v>0</v>
      </c>
      <c r="L245" t="s">
        <v>2351</v>
      </c>
      <c r="M245" t="s">
        <v>14</v>
      </c>
      <c r="N245" s="5">
        <v>30000</v>
      </c>
      <c r="O245" s="5">
        <v>42000</v>
      </c>
      <c r="P245" t="s">
        <v>1232</v>
      </c>
      <c r="Q245">
        <v>34.43</v>
      </c>
      <c r="R245" s="5">
        <v>30000</v>
      </c>
      <c r="S245" s="5">
        <v>12000</v>
      </c>
      <c r="T245" s="5">
        <v>42000</v>
      </c>
      <c r="U245" s="5">
        <v>33600</v>
      </c>
      <c r="V245" s="5">
        <v>8400</v>
      </c>
      <c r="W245">
        <v>0</v>
      </c>
      <c r="X245" s="5">
        <v>8400</v>
      </c>
      <c r="Y245">
        <v>0</v>
      </c>
      <c r="Z245" s="5">
        <v>8400</v>
      </c>
      <c r="AA245">
        <v>0</v>
      </c>
      <c r="AB245" t="s">
        <v>2352</v>
      </c>
      <c r="AC245" s="5">
        <v>2100</v>
      </c>
      <c r="AD245" s="6">
        <f>DATEVALUE(Table2[[#This Row],[Last Payment Date]])</f>
        <v>46045</v>
      </c>
      <c r="AE245" t="str">
        <f ca="1">IF(Table2[[#This Row],[Date]]&lt;TODAY()-90,"Yes","No")</f>
        <v>Yes</v>
      </c>
    </row>
    <row r="246" spans="1:31" x14ac:dyDescent="0.3">
      <c r="A246" t="s">
        <v>2353</v>
      </c>
      <c r="B246" t="s">
        <v>4</v>
      </c>
      <c r="C246" t="s">
        <v>2354</v>
      </c>
      <c r="D246" t="s">
        <v>2355</v>
      </c>
      <c r="E246" t="s">
        <v>2356</v>
      </c>
      <c r="F246" t="s">
        <v>2357</v>
      </c>
      <c r="G246" t="s">
        <v>2358</v>
      </c>
      <c r="H246" t="s">
        <v>2359</v>
      </c>
      <c r="I246" t="s">
        <v>2360</v>
      </c>
      <c r="J246" t="s">
        <v>2361</v>
      </c>
      <c r="K246">
        <v>759431388</v>
      </c>
      <c r="L246" t="s">
        <v>2362</v>
      </c>
      <c r="M246" t="s">
        <v>5</v>
      </c>
      <c r="N246" s="5">
        <v>30000</v>
      </c>
      <c r="O246" s="5">
        <v>42000</v>
      </c>
      <c r="P246" t="s">
        <v>2363</v>
      </c>
      <c r="Q246">
        <v>34.14</v>
      </c>
      <c r="R246" s="5">
        <v>30000</v>
      </c>
      <c r="S246" s="5">
        <v>12000</v>
      </c>
      <c r="T246" s="5">
        <v>42000</v>
      </c>
      <c r="U246" s="5">
        <v>36900</v>
      </c>
      <c r="V246" s="5">
        <v>5100</v>
      </c>
      <c r="W246">
        <v>0</v>
      </c>
      <c r="X246" s="5">
        <v>5100</v>
      </c>
      <c r="Y246">
        <v>0</v>
      </c>
      <c r="Z246" s="5">
        <v>5100</v>
      </c>
      <c r="AA246">
        <v>0</v>
      </c>
      <c r="AB246" t="s">
        <v>2364</v>
      </c>
      <c r="AC246" s="5">
        <v>1500</v>
      </c>
      <c r="AD246" s="6">
        <f>DATEVALUE(Table2[[#This Row],[Last Payment Date]])</f>
        <v>46170</v>
      </c>
      <c r="AE246" t="str">
        <f ca="1">IF(Table2[[#This Row],[Date]]&lt;TODAY()-90,"Yes","No")</f>
        <v>No</v>
      </c>
    </row>
    <row r="247" spans="1:31" x14ac:dyDescent="0.3">
      <c r="A247" t="s">
        <v>2365</v>
      </c>
      <c r="B247" t="s">
        <v>4</v>
      </c>
      <c r="C247" t="s">
        <v>2086</v>
      </c>
      <c r="D247" t="s">
        <v>2366</v>
      </c>
      <c r="E247" t="s">
        <v>2367</v>
      </c>
      <c r="F247" t="s">
        <v>2368</v>
      </c>
      <c r="G247" t="s">
        <v>2369</v>
      </c>
      <c r="H247" t="s">
        <v>2091</v>
      </c>
      <c r="I247" t="s">
        <v>2370</v>
      </c>
      <c r="J247" t="s">
        <v>2371</v>
      </c>
      <c r="K247">
        <v>751433444</v>
      </c>
      <c r="L247" t="s">
        <v>2091</v>
      </c>
      <c r="M247" t="s">
        <v>5</v>
      </c>
      <c r="N247" s="5">
        <v>30000</v>
      </c>
      <c r="O247" s="5">
        <v>42000</v>
      </c>
      <c r="P247" t="s">
        <v>2363</v>
      </c>
      <c r="Q247">
        <v>43.95</v>
      </c>
      <c r="R247" s="5">
        <v>30000</v>
      </c>
      <c r="S247" s="5">
        <v>12000</v>
      </c>
      <c r="T247" s="5">
        <v>42000</v>
      </c>
      <c r="U247" s="5">
        <v>16300</v>
      </c>
      <c r="V247" s="5">
        <v>25700</v>
      </c>
      <c r="W247">
        <v>0</v>
      </c>
      <c r="X247" s="5">
        <v>25700</v>
      </c>
      <c r="Y247">
        <v>0</v>
      </c>
      <c r="Z247" s="5">
        <v>25700</v>
      </c>
      <c r="AA247">
        <v>0</v>
      </c>
      <c r="AB247" t="s">
        <v>625</v>
      </c>
      <c r="AC247">
        <v>800</v>
      </c>
      <c r="AD247" s="6">
        <f>DATEVALUE(Table2[[#This Row],[Last Payment Date]])</f>
        <v>46241</v>
      </c>
      <c r="AE247" t="str">
        <f ca="1">IF(Table2[[#This Row],[Date]]&lt;TODAY()-90,"Yes","No")</f>
        <v>No</v>
      </c>
    </row>
    <row r="248" spans="1:31" x14ac:dyDescent="0.3">
      <c r="A248" t="s">
        <v>2372</v>
      </c>
      <c r="B248" t="s">
        <v>4</v>
      </c>
      <c r="C248" t="s">
        <v>2086</v>
      </c>
      <c r="D248" t="s">
        <v>2373</v>
      </c>
      <c r="E248" t="s">
        <v>2374</v>
      </c>
      <c r="F248" t="s">
        <v>2375</v>
      </c>
      <c r="G248" t="s">
        <v>2376</v>
      </c>
      <c r="H248" t="s">
        <v>2377</v>
      </c>
      <c r="I248" t="s">
        <v>2378</v>
      </c>
      <c r="J248" t="s">
        <v>2379</v>
      </c>
      <c r="K248">
        <v>779266984</v>
      </c>
      <c r="L248" t="s">
        <v>2380</v>
      </c>
      <c r="M248" t="s">
        <v>5</v>
      </c>
      <c r="N248" s="5">
        <v>30000</v>
      </c>
      <c r="O248" s="5">
        <v>42000</v>
      </c>
      <c r="P248" t="s">
        <v>2381</v>
      </c>
      <c r="Q248">
        <v>38.619999999999997</v>
      </c>
      <c r="R248" s="5">
        <v>30000</v>
      </c>
      <c r="S248" s="5">
        <v>12000</v>
      </c>
      <c r="T248" s="5">
        <v>42000</v>
      </c>
      <c r="U248" s="5">
        <v>27500</v>
      </c>
      <c r="V248" s="5">
        <v>14500</v>
      </c>
      <c r="W248">
        <v>0</v>
      </c>
      <c r="X248" s="5">
        <v>14500</v>
      </c>
      <c r="Y248">
        <v>0</v>
      </c>
      <c r="Z248" s="5">
        <v>14500</v>
      </c>
      <c r="AA248">
        <v>0</v>
      </c>
      <c r="AB248" t="s">
        <v>625</v>
      </c>
      <c r="AC248" s="5">
        <v>1000</v>
      </c>
      <c r="AD248" s="6">
        <f>DATEVALUE(Table2[[#This Row],[Last Payment Date]])</f>
        <v>46241</v>
      </c>
      <c r="AE248" t="str">
        <f ca="1">IF(Table2[[#This Row],[Date]]&lt;TODAY()-90,"Yes","No")</f>
        <v>No</v>
      </c>
    </row>
    <row r="249" spans="1:31" x14ac:dyDescent="0.3">
      <c r="A249" t="s">
        <v>2382</v>
      </c>
      <c r="B249" t="s">
        <v>16</v>
      </c>
      <c r="C249" t="s">
        <v>2383</v>
      </c>
      <c r="D249" t="s">
        <v>2384</v>
      </c>
      <c r="E249" t="s">
        <v>2385</v>
      </c>
      <c r="F249" t="s">
        <v>2386</v>
      </c>
      <c r="G249" t="s">
        <v>2387</v>
      </c>
      <c r="H249" t="s">
        <v>2388</v>
      </c>
      <c r="I249" t="s">
        <v>2389</v>
      </c>
      <c r="J249" t="s">
        <v>2390</v>
      </c>
      <c r="K249">
        <v>772509643</v>
      </c>
      <c r="L249" t="s">
        <v>2391</v>
      </c>
      <c r="M249" t="s">
        <v>18</v>
      </c>
      <c r="N249" s="5">
        <v>25000</v>
      </c>
      <c r="O249" s="5">
        <v>35000</v>
      </c>
      <c r="P249" t="s">
        <v>2392</v>
      </c>
      <c r="Q249">
        <v>35.57</v>
      </c>
      <c r="R249" s="5">
        <v>25000</v>
      </c>
      <c r="S249" s="5">
        <v>10000</v>
      </c>
      <c r="T249" s="5">
        <v>35000</v>
      </c>
      <c r="U249" s="5">
        <v>28250</v>
      </c>
      <c r="V249" s="5">
        <v>6750</v>
      </c>
      <c r="W249">
        <v>0</v>
      </c>
      <c r="X249" s="5">
        <v>6750</v>
      </c>
      <c r="Y249">
        <v>0</v>
      </c>
      <c r="Z249" s="5">
        <v>6750</v>
      </c>
      <c r="AA249">
        <v>0</v>
      </c>
      <c r="AB249" t="s">
        <v>2393</v>
      </c>
      <c r="AC249" s="5">
        <v>1750</v>
      </c>
      <c r="AD249" s="6">
        <f>DATEVALUE(Table2[[#This Row],[Last Payment Date]])</f>
        <v>46020</v>
      </c>
      <c r="AE249" t="str">
        <f ca="1">IF(Table2[[#This Row],[Date]]&lt;TODAY()-90,"Yes","No")</f>
        <v>Yes</v>
      </c>
    </row>
    <row r="250" spans="1:31" x14ac:dyDescent="0.3">
      <c r="A250" t="s">
        <v>2394</v>
      </c>
      <c r="B250" t="s">
        <v>4</v>
      </c>
      <c r="C250" t="s">
        <v>2395</v>
      </c>
      <c r="D250" t="s">
        <v>2396</v>
      </c>
      <c r="E250" t="s">
        <v>2397</v>
      </c>
      <c r="F250" t="s">
        <v>2398</v>
      </c>
      <c r="G250" t="s">
        <v>2399</v>
      </c>
      <c r="H250" t="s">
        <v>2400</v>
      </c>
      <c r="I250" t="s">
        <v>2401</v>
      </c>
      <c r="J250" t="s">
        <v>2402</v>
      </c>
      <c r="K250">
        <v>751681161</v>
      </c>
      <c r="L250" t="s">
        <v>2403</v>
      </c>
      <c r="M250" t="s">
        <v>5</v>
      </c>
      <c r="N250" s="5">
        <v>30000</v>
      </c>
      <c r="O250" s="5">
        <v>42000</v>
      </c>
      <c r="P250" t="s">
        <v>2404</v>
      </c>
      <c r="Q250">
        <v>32.380000000000003</v>
      </c>
      <c r="R250" s="5">
        <v>30000</v>
      </c>
      <c r="S250" s="5">
        <v>12000</v>
      </c>
      <c r="T250" s="5">
        <v>42000</v>
      </c>
      <c r="U250" s="5">
        <v>37900</v>
      </c>
      <c r="V250" s="5">
        <v>4100</v>
      </c>
      <c r="W250">
        <v>0</v>
      </c>
      <c r="X250" s="5">
        <v>4100</v>
      </c>
      <c r="Y250">
        <v>0</v>
      </c>
      <c r="Z250" s="5">
        <v>4100</v>
      </c>
      <c r="AA250">
        <v>0</v>
      </c>
      <c r="AB250" t="s">
        <v>2405</v>
      </c>
      <c r="AC250" s="5">
        <v>2100</v>
      </c>
      <c r="AD250" s="6">
        <f>DATEVALUE(Table2[[#This Row],[Last Payment Date]])</f>
        <v>46043</v>
      </c>
      <c r="AE250" t="str">
        <f ca="1">IF(Table2[[#This Row],[Date]]&lt;TODAY()-90,"Yes","No")</f>
        <v>Yes</v>
      </c>
    </row>
    <row r="251" spans="1:31" x14ac:dyDescent="0.3">
      <c r="A251" t="s">
        <v>2406</v>
      </c>
      <c r="B251" t="s">
        <v>4</v>
      </c>
      <c r="C251" t="s">
        <v>2354</v>
      </c>
      <c r="D251" t="s">
        <v>2407</v>
      </c>
      <c r="E251" t="s">
        <v>2408</v>
      </c>
      <c r="F251" t="s">
        <v>2409</v>
      </c>
      <c r="G251" t="s">
        <v>2410</v>
      </c>
      <c r="H251" t="s">
        <v>2411</v>
      </c>
      <c r="I251" t="s">
        <v>2412</v>
      </c>
      <c r="J251" t="s">
        <v>2413</v>
      </c>
      <c r="K251">
        <v>783853978</v>
      </c>
      <c r="L251" t="s">
        <v>2411</v>
      </c>
      <c r="M251" t="s">
        <v>5</v>
      </c>
      <c r="N251" s="5">
        <v>30000</v>
      </c>
      <c r="O251" s="5">
        <v>42000</v>
      </c>
      <c r="P251" t="s">
        <v>2404</v>
      </c>
      <c r="Q251">
        <v>37.24</v>
      </c>
      <c r="R251" s="5">
        <v>30000</v>
      </c>
      <c r="S251" s="5">
        <v>12000</v>
      </c>
      <c r="T251" s="5">
        <v>42000</v>
      </c>
      <c r="U251" s="5">
        <v>26200</v>
      </c>
      <c r="V251" s="5">
        <v>15800</v>
      </c>
      <c r="W251">
        <v>0</v>
      </c>
      <c r="X251" s="5">
        <v>15800</v>
      </c>
      <c r="Y251">
        <v>0</v>
      </c>
      <c r="Z251" s="5">
        <v>15800</v>
      </c>
      <c r="AA251">
        <v>0</v>
      </c>
      <c r="AB251" t="s">
        <v>874</v>
      </c>
      <c r="AC251" s="5">
        <v>1000</v>
      </c>
      <c r="AD251" s="6">
        <f>DATEVALUE(Table2[[#This Row],[Last Payment Date]])</f>
        <v>46099</v>
      </c>
      <c r="AE251" t="str">
        <f ca="1">IF(Table2[[#This Row],[Date]]&lt;TODAY()-90,"Yes","No")</f>
        <v>Yes</v>
      </c>
    </row>
    <row r="252" spans="1:31" x14ac:dyDescent="0.3">
      <c r="A252" t="s">
        <v>2414</v>
      </c>
      <c r="B252" t="s">
        <v>4</v>
      </c>
      <c r="C252" t="s">
        <v>2415</v>
      </c>
      <c r="D252" t="s">
        <v>2416</v>
      </c>
      <c r="E252" t="s">
        <v>2417</v>
      </c>
      <c r="F252" t="s">
        <v>2418</v>
      </c>
      <c r="G252" t="s">
        <v>2419</v>
      </c>
      <c r="H252" t="s">
        <v>2420</v>
      </c>
      <c r="I252" t="s">
        <v>2421</v>
      </c>
      <c r="J252" t="s">
        <v>2422</v>
      </c>
      <c r="K252">
        <v>760668297</v>
      </c>
      <c r="L252" t="s">
        <v>2423</v>
      </c>
      <c r="M252" t="s">
        <v>5</v>
      </c>
      <c r="N252" s="5">
        <v>20000</v>
      </c>
      <c r="O252" s="5">
        <v>26000</v>
      </c>
      <c r="P252" t="s">
        <v>2404</v>
      </c>
      <c r="Q252">
        <v>40.729999999999997</v>
      </c>
      <c r="R252" s="5">
        <v>20000</v>
      </c>
      <c r="S252" s="5">
        <v>6000</v>
      </c>
      <c r="T252" s="5">
        <v>26000</v>
      </c>
      <c r="U252" s="5">
        <v>16000</v>
      </c>
      <c r="V252" s="5">
        <v>10000</v>
      </c>
      <c r="W252">
        <v>0</v>
      </c>
      <c r="X252" s="5">
        <v>10000</v>
      </c>
      <c r="Y252">
        <v>0</v>
      </c>
      <c r="Z252" s="5">
        <v>10000</v>
      </c>
      <c r="AA252">
        <v>0</v>
      </c>
      <c r="AB252" t="s">
        <v>2424</v>
      </c>
      <c r="AC252" s="5">
        <v>2250</v>
      </c>
      <c r="AD252" s="6">
        <f>DATEVALUE(Table2[[#This Row],[Last Payment Date]])</f>
        <v>46219</v>
      </c>
      <c r="AE252" t="str">
        <f ca="1">IF(Table2[[#This Row],[Date]]&lt;TODAY()-90,"Yes","No")</f>
        <v>No</v>
      </c>
    </row>
    <row r="253" spans="1:31" x14ac:dyDescent="0.3">
      <c r="A253" t="s">
        <v>2425</v>
      </c>
      <c r="B253" t="s">
        <v>4</v>
      </c>
      <c r="C253" t="s">
        <v>2395</v>
      </c>
      <c r="D253" t="s">
        <v>2426</v>
      </c>
      <c r="E253" t="s">
        <v>2427</v>
      </c>
      <c r="F253" t="s">
        <v>2428</v>
      </c>
      <c r="G253" t="s">
        <v>2429</v>
      </c>
      <c r="H253" t="s">
        <v>2430</v>
      </c>
      <c r="I253" t="s">
        <v>2431</v>
      </c>
      <c r="J253" t="s">
        <v>2432</v>
      </c>
      <c r="K253">
        <v>753628135</v>
      </c>
      <c r="L253" t="s">
        <v>2430</v>
      </c>
      <c r="M253" t="s">
        <v>5</v>
      </c>
      <c r="N253" s="5">
        <v>30000</v>
      </c>
      <c r="O253" s="5">
        <v>42000</v>
      </c>
      <c r="P253" t="s">
        <v>2404</v>
      </c>
      <c r="Q253">
        <v>33</v>
      </c>
      <c r="R253" s="5">
        <v>30000</v>
      </c>
      <c r="S253" s="5">
        <v>12000</v>
      </c>
      <c r="T253" s="5">
        <v>42000</v>
      </c>
      <c r="U253" s="5">
        <v>36600</v>
      </c>
      <c r="V253" s="5">
        <v>5400</v>
      </c>
      <c r="W253">
        <v>0</v>
      </c>
      <c r="X253" s="5">
        <v>5400</v>
      </c>
      <c r="Y253">
        <v>0</v>
      </c>
      <c r="Z253" s="5">
        <v>5400</v>
      </c>
      <c r="AA253">
        <v>0</v>
      </c>
      <c r="AB253" t="s">
        <v>2405</v>
      </c>
      <c r="AC253" s="5">
        <v>2100</v>
      </c>
      <c r="AD253" s="6">
        <f>DATEVALUE(Table2[[#This Row],[Last Payment Date]])</f>
        <v>46043</v>
      </c>
      <c r="AE253" t="str">
        <f ca="1">IF(Table2[[#This Row],[Date]]&lt;TODAY()-90,"Yes","No")</f>
        <v>Yes</v>
      </c>
    </row>
    <row r="254" spans="1:31" x14ac:dyDescent="0.3">
      <c r="A254" t="s">
        <v>2433</v>
      </c>
      <c r="B254" t="s">
        <v>4</v>
      </c>
      <c r="C254" t="s">
        <v>2415</v>
      </c>
      <c r="D254" t="s">
        <v>2434</v>
      </c>
      <c r="E254" t="s">
        <v>2435</v>
      </c>
      <c r="F254" t="s">
        <v>2436</v>
      </c>
      <c r="G254" t="s">
        <v>2437</v>
      </c>
      <c r="H254" t="s">
        <v>2438</v>
      </c>
      <c r="I254" t="s">
        <v>2439</v>
      </c>
      <c r="J254" t="s">
        <v>2440</v>
      </c>
      <c r="K254">
        <v>770571820</v>
      </c>
      <c r="L254" t="s">
        <v>2441</v>
      </c>
      <c r="M254" t="s">
        <v>5</v>
      </c>
      <c r="N254" s="5">
        <v>30000</v>
      </c>
      <c r="O254" s="5">
        <v>42000</v>
      </c>
      <c r="P254" t="s">
        <v>2442</v>
      </c>
      <c r="Q254">
        <v>40.33</v>
      </c>
      <c r="R254" s="5">
        <v>30000</v>
      </c>
      <c r="S254" s="5">
        <v>12000</v>
      </c>
      <c r="T254" s="5">
        <v>42000</v>
      </c>
      <c r="U254" s="5">
        <v>21500</v>
      </c>
      <c r="V254" s="5">
        <v>20500</v>
      </c>
      <c r="W254">
        <v>0</v>
      </c>
      <c r="X254" s="5">
        <v>20500</v>
      </c>
      <c r="Y254">
        <v>0</v>
      </c>
      <c r="Z254" s="5">
        <v>20500</v>
      </c>
      <c r="AA254">
        <v>0</v>
      </c>
      <c r="AB254" t="s">
        <v>977</v>
      </c>
      <c r="AC254" s="5">
        <v>2000</v>
      </c>
      <c r="AD254" s="6">
        <f>DATEVALUE(Table2[[#This Row],[Last Payment Date]])</f>
        <v>46245</v>
      </c>
      <c r="AE254" t="str">
        <f ca="1">IF(Table2[[#This Row],[Date]]&lt;TODAY()-90,"Yes","No")</f>
        <v>No</v>
      </c>
    </row>
    <row r="255" spans="1:31" x14ac:dyDescent="0.3">
      <c r="A255" t="s">
        <v>2443</v>
      </c>
      <c r="B255" t="s">
        <v>4</v>
      </c>
      <c r="C255" t="s">
        <v>2444</v>
      </c>
      <c r="D255" t="s">
        <v>2445</v>
      </c>
      <c r="E255" t="s">
        <v>2446</v>
      </c>
      <c r="F255" t="s">
        <v>2447</v>
      </c>
      <c r="G255" t="s">
        <v>2448</v>
      </c>
      <c r="H255" t="s">
        <v>2449</v>
      </c>
      <c r="I255" t="s">
        <v>2450</v>
      </c>
      <c r="J255" t="s">
        <v>2451</v>
      </c>
      <c r="K255">
        <v>752245274</v>
      </c>
      <c r="L255" t="s">
        <v>2449</v>
      </c>
      <c r="M255" t="s">
        <v>40</v>
      </c>
      <c r="N255" s="5">
        <v>20000</v>
      </c>
      <c r="O255" s="5">
        <v>26000</v>
      </c>
      <c r="P255" t="s">
        <v>2452</v>
      </c>
      <c r="Q255">
        <v>36.67</v>
      </c>
      <c r="R255" s="5">
        <v>20000</v>
      </c>
      <c r="S255" s="5">
        <v>6000</v>
      </c>
      <c r="T255" s="5">
        <v>26000</v>
      </c>
      <c r="U255" s="5">
        <v>20725</v>
      </c>
      <c r="V255" s="5">
        <v>5275</v>
      </c>
      <c r="W255">
        <v>0</v>
      </c>
      <c r="X255" s="5">
        <v>5275</v>
      </c>
      <c r="Y255">
        <v>0</v>
      </c>
      <c r="Z255" s="5">
        <v>5275</v>
      </c>
      <c r="AA255">
        <v>0</v>
      </c>
      <c r="AB255" t="s">
        <v>1030</v>
      </c>
      <c r="AC255" s="5">
        <v>1000</v>
      </c>
      <c r="AD255" s="6">
        <f>DATEVALUE(Table2[[#This Row],[Last Payment Date]])</f>
        <v>46200</v>
      </c>
      <c r="AE255" t="str">
        <f ca="1">IF(Table2[[#This Row],[Date]]&lt;TODAY()-90,"Yes","No")</f>
        <v>No</v>
      </c>
    </row>
    <row r="256" spans="1:31" x14ac:dyDescent="0.3">
      <c r="A256" t="s">
        <v>2453</v>
      </c>
      <c r="B256" t="s">
        <v>4</v>
      </c>
      <c r="C256" t="s">
        <v>2444</v>
      </c>
      <c r="D256" t="s">
        <v>2454</v>
      </c>
      <c r="E256" t="s">
        <v>2455</v>
      </c>
      <c r="F256" t="s">
        <v>2456</v>
      </c>
      <c r="G256" t="s">
        <v>2457</v>
      </c>
      <c r="H256" t="s">
        <v>1628</v>
      </c>
      <c r="I256" t="s">
        <v>2458</v>
      </c>
      <c r="J256" t="s">
        <v>2459</v>
      </c>
      <c r="K256">
        <v>755954462</v>
      </c>
      <c r="L256" t="s">
        <v>1628</v>
      </c>
      <c r="M256" t="s">
        <v>40</v>
      </c>
      <c r="N256" s="5">
        <v>20000</v>
      </c>
      <c r="O256" s="5">
        <v>26000</v>
      </c>
      <c r="P256" t="s">
        <v>2452</v>
      </c>
      <c r="Q256">
        <v>35.369999999999997</v>
      </c>
      <c r="R256" s="5">
        <v>20000</v>
      </c>
      <c r="S256" s="5">
        <v>6000</v>
      </c>
      <c r="T256" s="5">
        <v>26000</v>
      </c>
      <c r="U256" s="5">
        <v>22850</v>
      </c>
      <c r="V256" s="5">
        <v>3150</v>
      </c>
      <c r="W256">
        <v>0</v>
      </c>
      <c r="X256" s="5">
        <v>3150</v>
      </c>
      <c r="Y256">
        <v>0</v>
      </c>
      <c r="Z256" s="5">
        <v>3150</v>
      </c>
      <c r="AA256">
        <v>0</v>
      </c>
      <c r="AB256" t="s">
        <v>1030</v>
      </c>
      <c r="AC256" s="5">
        <v>5000</v>
      </c>
      <c r="AD256" s="6">
        <f>DATEVALUE(Table2[[#This Row],[Last Payment Date]])</f>
        <v>46200</v>
      </c>
      <c r="AE256" t="str">
        <f ca="1">IF(Table2[[#This Row],[Date]]&lt;TODAY()-90,"Yes","No")</f>
        <v>No</v>
      </c>
    </row>
    <row r="257" spans="1:31" x14ac:dyDescent="0.3">
      <c r="A257" t="s">
        <v>2460</v>
      </c>
      <c r="B257" t="s">
        <v>27</v>
      </c>
      <c r="C257" t="s">
        <v>2461</v>
      </c>
      <c r="D257" t="s">
        <v>2462</v>
      </c>
      <c r="E257" t="s">
        <v>2463</v>
      </c>
      <c r="F257" t="s">
        <v>2464</v>
      </c>
      <c r="G257" t="s">
        <v>2465</v>
      </c>
      <c r="H257" t="s">
        <v>2466</v>
      </c>
      <c r="I257" t="s">
        <v>2467</v>
      </c>
      <c r="J257" t="s">
        <v>2468</v>
      </c>
      <c r="K257">
        <v>776097139</v>
      </c>
      <c r="L257" t="s">
        <v>2466</v>
      </c>
      <c r="M257" t="s">
        <v>29</v>
      </c>
      <c r="N257" s="5">
        <v>30000</v>
      </c>
      <c r="O257" s="5">
        <v>42000</v>
      </c>
      <c r="P257" t="s">
        <v>1652</v>
      </c>
      <c r="Q257">
        <v>38.14</v>
      </c>
      <c r="R257" s="5">
        <v>30000</v>
      </c>
      <c r="S257" s="5">
        <v>12000</v>
      </c>
      <c r="T257" s="5">
        <v>42000</v>
      </c>
      <c r="U257" s="5">
        <v>24000</v>
      </c>
      <c r="V257" s="5">
        <v>18000</v>
      </c>
      <c r="W257">
        <v>0</v>
      </c>
      <c r="X257" s="5">
        <v>18000</v>
      </c>
      <c r="Y257">
        <v>0</v>
      </c>
      <c r="Z257" s="5">
        <v>18000</v>
      </c>
      <c r="AA257">
        <v>0</v>
      </c>
      <c r="AB257" t="s">
        <v>2424</v>
      </c>
      <c r="AC257" s="5">
        <v>2000</v>
      </c>
      <c r="AD257" s="6">
        <f>DATEVALUE(Table2[[#This Row],[Last Payment Date]])</f>
        <v>46219</v>
      </c>
      <c r="AE257" t="str">
        <f ca="1">IF(Table2[[#This Row],[Date]]&lt;TODAY()-90,"Yes","No")</f>
        <v>No</v>
      </c>
    </row>
    <row r="258" spans="1:31" x14ac:dyDescent="0.3">
      <c r="A258" t="s">
        <v>2469</v>
      </c>
      <c r="B258" t="s">
        <v>11</v>
      </c>
      <c r="C258" t="s">
        <v>2170</v>
      </c>
      <c r="D258" t="s">
        <v>2470</v>
      </c>
      <c r="E258" t="s">
        <v>2471</v>
      </c>
      <c r="F258" t="s">
        <v>2472</v>
      </c>
      <c r="G258" t="s">
        <v>2473</v>
      </c>
      <c r="H258" t="s">
        <v>2474</v>
      </c>
      <c r="I258" t="s">
        <v>2475</v>
      </c>
      <c r="J258" t="s">
        <v>2476</v>
      </c>
      <c r="K258">
        <v>0</v>
      </c>
      <c r="L258" t="s">
        <v>2474</v>
      </c>
      <c r="M258" t="s">
        <v>12</v>
      </c>
      <c r="N258" s="5">
        <v>30000</v>
      </c>
      <c r="O258" s="5">
        <v>42000</v>
      </c>
      <c r="P258" t="s">
        <v>2477</v>
      </c>
      <c r="Q258">
        <v>30.95</v>
      </c>
      <c r="R258" s="5">
        <v>30000</v>
      </c>
      <c r="S258" s="5">
        <v>12000</v>
      </c>
      <c r="T258" s="5">
        <v>42000</v>
      </c>
      <c r="U258" s="5">
        <v>35200</v>
      </c>
      <c r="V258" s="5">
        <v>6800</v>
      </c>
      <c r="W258">
        <v>0</v>
      </c>
      <c r="X258" s="5">
        <v>6800</v>
      </c>
      <c r="Y258">
        <v>0</v>
      </c>
      <c r="Z258" s="5">
        <v>6800</v>
      </c>
      <c r="AA258">
        <v>0</v>
      </c>
      <c r="AB258" t="s">
        <v>2478</v>
      </c>
      <c r="AC258" s="5">
        <v>2000</v>
      </c>
      <c r="AD258" s="6">
        <f>DATEVALUE(Table2[[#This Row],[Last Payment Date]])</f>
        <v>46181</v>
      </c>
      <c r="AE258" t="str">
        <f ca="1">IF(Table2[[#This Row],[Date]]&lt;TODAY()-90,"Yes","No")</f>
        <v>No</v>
      </c>
    </row>
    <row r="259" spans="1:31" x14ac:dyDescent="0.3">
      <c r="A259" t="s">
        <v>2479</v>
      </c>
      <c r="B259" t="s">
        <v>11</v>
      </c>
      <c r="C259" t="s">
        <v>2480</v>
      </c>
      <c r="D259" t="s">
        <v>2481</v>
      </c>
      <c r="E259" t="s">
        <v>2482</v>
      </c>
      <c r="F259" t="s">
        <v>2483</v>
      </c>
      <c r="G259" t="s">
        <v>2484</v>
      </c>
      <c r="H259" t="s">
        <v>2485</v>
      </c>
      <c r="I259" t="s">
        <v>2486</v>
      </c>
      <c r="J259" t="s">
        <v>2487</v>
      </c>
      <c r="K259">
        <v>764812673</v>
      </c>
      <c r="L259" t="s">
        <v>1704</v>
      </c>
      <c r="M259" t="s">
        <v>12</v>
      </c>
      <c r="N259" s="5">
        <v>20000</v>
      </c>
      <c r="O259" s="5">
        <v>26000</v>
      </c>
      <c r="P259" t="s">
        <v>2488</v>
      </c>
      <c r="Q259">
        <v>36.299999999999997</v>
      </c>
      <c r="R259" s="5">
        <v>20000</v>
      </c>
      <c r="S259" s="5">
        <v>6000</v>
      </c>
      <c r="T259" s="5">
        <v>26000</v>
      </c>
      <c r="U259" s="5">
        <v>18550</v>
      </c>
      <c r="V259" s="5">
        <v>7450</v>
      </c>
      <c r="W259">
        <v>0</v>
      </c>
      <c r="X259" s="5">
        <v>7450</v>
      </c>
      <c r="Y259">
        <v>0</v>
      </c>
      <c r="Z259" s="5">
        <v>7450</v>
      </c>
      <c r="AA259">
        <v>0</v>
      </c>
      <c r="AB259" t="s">
        <v>2489</v>
      </c>
      <c r="AC259" s="5">
        <v>2000</v>
      </c>
      <c r="AD259" s="6">
        <f>DATEVALUE(Table2[[#This Row],[Last Payment Date]])</f>
        <v>46010</v>
      </c>
      <c r="AE259" t="str">
        <f ca="1">IF(Table2[[#This Row],[Date]]&lt;TODAY()-90,"Yes","No")</f>
        <v>Yes</v>
      </c>
    </row>
    <row r="260" spans="1:31" x14ac:dyDescent="0.3">
      <c r="A260" t="s">
        <v>2490</v>
      </c>
      <c r="B260" t="s">
        <v>11</v>
      </c>
      <c r="C260" t="s">
        <v>2480</v>
      </c>
      <c r="D260" t="s">
        <v>2491</v>
      </c>
      <c r="E260" t="s">
        <v>2492</v>
      </c>
      <c r="F260" t="s">
        <v>2493</v>
      </c>
      <c r="G260" t="s">
        <v>2494</v>
      </c>
      <c r="H260" t="s">
        <v>2495</v>
      </c>
      <c r="I260" t="s">
        <v>2496</v>
      </c>
      <c r="J260" t="s">
        <v>2497</v>
      </c>
      <c r="K260">
        <v>760807102</v>
      </c>
      <c r="L260" t="s">
        <v>1704</v>
      </c>
      <c r="M260" t="s">
        <v>12</v>
      </c>
      <c r="N260" s="5">
        <v>20000</v>
      </c>
      <c r="O260" s="5">
        <v>26000</v>
      </c>
      <c r="P260" t="s">
        <v>2488</v>
      </c>
      <c r="Q260">
        <v>34.47</v>
      </c>
      <c r="R260" s="5">
        <v>20000</v>
      </c>
      <c r="S260" s="5">
        <v>6000</v>
      </c>
      <c r="T260" s="5">
        <v>26000</v>
      </c>
      <c r="U260" s="5">
        <v>21525</v>
      </c>
      <c r="V260" s="5">
        <v>4475</v>
      </c>
      <c r="W260">
        <v>0</v>
      </c>
      <c r="X260" s="5">
        <v>4475</v>
      </c>
      <c r="Y260">
        <v>0</v>
      </c>
      <c r="Z260" s="5">
        <v>4475</v>
      </c>
      <c r="AA260">
        <v>0</v>
      </c>
      <c r="AB260" t="s">
        <v>2498</v>
      </c>
      <c r="AC260" s="5">
        <v>2000</v>
      </c>
      <c r="AD260" s="6">
        <f>DATEVALUE(Table2[[#This Row],[Last Payment Date]])</f>
        <v>46039</v>
      </c>
      <c r="AE260" t="str">
        <f ca="1">IF(Table2[[#This Row],[Date]]&lt;TODAY()-90,"Yes","No")</f>
        <v>Yes</v>
      </c>
    </row>
    <row r="261" spans="1:31" x14ac:dyDescent="0.3">
      <c r="A261" t="s">
        <v>2499</v>
      </c>
      <c r="B261" t="s">
        <v>11</v>
      </c>
      <c r="C261" t="s">
        <v>2500</v>
      </c>
      <c r="D261" t="s">
        <v>2501</v>
      </c>
      <c r="E261" t="s">
        <v>2502</v>
      </c>
      <c r="F261" t="s">
        <v>2503</v>
      </c>
      <c r="G261" t="s">
        <v>2504</v>
      </c>
      <c r="H261" t="s">
        <v>2505</v>
      </c>
      <c r="I261" t="s">
        <v>2506</v>
      </c>
      <c r="J261" t="s">
        <v>2507</v>
      </c>
      <c r="K261">
        <v>753735011</v>
      </c>
      <c r="L261" t="s">
        <v>2508</v>
      </c>
      <c r="M261" t="s">
        <v>12</v>
      </c>
      <c r="N261" s="5">
        <v>20000</v>
      </c>
      <c r="O261" s="5">
        <v>26000</v>
      </c>
      <c r="P261" t="s">
        <v>2488</v>
      </c>
      <c r="Q261">
        <v>36.26</v>
      </c>
      <c r="R261" s="5">
        <v>20000</v>
      </c>
      <c r="S261" s="5">
        <v>6000</v>
      </c>
      <c r="T261" s="5">
        <v>26000</v>
      </c>
      <c r="U261" s="5">
        <v>20000</v>
      </c>
      <c r="V261" s="5">
        <v>6000</v>
      </c>
      <c r="W261">
        <v>0</v>
      </c>
      <c r="X261" s="5">
        <v>6000</v>
      </c>
      <c r="Y261">
        <v>0</v>
      </c>
      <c r="Z261" s="5">
        <v>6000</v>
      </c>
      <c r="AA261">
        <v>0</v>
      </c>
      <c r="AB261" t="s">
        <v>2509</v>
      </c>
      <c r="AC261" s="5">
        <v>2000</v>
      </c>
      <c r="AD261" s="6">
        <f>DATEVALUE(Table2[[#This Row],[Last Payment Date]])</f>
        <v>46003</v>
      </c>
      <c r="AE261" t="str">
        <f ca="1">IF(Table2[[#This Row],[Date]]&lt;TODAY()-90,"Yes","No")</f>
        <v>Yes</v>
      </c>
    </row>
    <row r="262" spans="1:31" x14ac:dyDescent="0.3">
      <c r="A262" t="s">
        <v>2510</v>
      </c>
      <c r="B262" t="s">
        <v>4</v>
      </c>
      <c r="C262" t="s">
        <v>2444</v>
      </c>
      <c r="D262" t="s">
        <v>2511</v>
      </c>
      <c r="E262" t="s">
        <v>2512</v>
      </c>
      <c r="F262" t="s">
        <v>2513</v>
      </c>
      <c r="G262" t="s">
        <v>2514</v>
      </c>
      <c r="H262" t="s">
        <v>2515</v>
      </c>
      <c r="I262" t="s">
        <v>2516</v>
      </c>
      <c r="J262" t="s">
        <v>2517</v>
      </c>
      <c r="K262">
        <v>743840822</v>
      </c>
      <c r="L262" t="s">
        <v>2518</v>
      </c>
      <c r="M262" t="s">
        <v>40</v>
      </c>
      <c r="N262" s="5">
        <v>20000</v>
      </c>
      <c r="O262" s="5">
        <v>26000</v>
      </c>
      <c r="P262" t="s">
        <v>2452</v>
      </c>
      <c r="Q262">
        <v>34.83</v>
      </c>
      <c r="R262" s="5">
        <v>20000</v>
      </c>
      <c r="S262" s="5">
        <v>6000</v>
      </c>
      <c r="T262" s="5">
        <v>26000</v>
      </c>
      <c r="U262" s="5">
        <v>23725</v>
      </c>
      <c r="V262" s="5">
        <v>2275</v>
      </c>
      <c r="W262">
        <v>0</v>
      </c>
      <c r="X262" s="5">
        <v>2275</v>
      </c>
      <c r="Y262">
        <v>0</v>
      </c>
      <c r="Z262" s="5">
        <v>2275</v>
      </c>
      <c r="AA262">
        <v>0</v>
      </c>
      <c r="AB262" t="s">
        <v>2519</v>
      </c>
      <c r="AC262" s="5">
        <v>1500</v>
      </c>
      <c r="AD262" s="6">
        <f>DATEVALUE(Table2[[#This Row],[Last Payment Date]])</f>
        <v>46190</v>
      </c>
      <c r="AE262" t="str">
        <f ca="1">IF(Table2[[#This Row],[Date]]&lt;TODAY()-90,"Yes","No")</f>
        <v>No</v>
      </c>
    </row>
    <row r="263" spans="1:31" x14ac:dyDescent="0.3">
      <c r="A263" t="s">
        <v>2520</v>
      </c>
      <c r="B263" t="s">
        <v>4</v>
      </c>
      <c r="C263" t="s">
        <v>2521</v>
      </c>
      <c r="D263" t="s">
        <v>2522</v>
      </c>
      <c r="E263" t="s">
        <v>2523</v>
      </c>
      <c r="F263" t="s">
        <v>2524</v>
      </c>
      <c r="G263" t="s">
        <v>2525</v>
      </c>
      <c r="H263" t="s">
        <v>2526</v>
      </c>
      <c r="I263" t="s">
        <v>2527</v>
      </c>
      <c r="J263" t="s">
        <v>2528</v>
      </c>
      <c r="K263">
        <v>743083936</v>
      </c>
      <c r="L263" t="s">
        <v>2526</v>
      </c>
      <c r="M263" t="s">
        <v>40</v>
      </c>
      <c r="N263" s="5">
        <v>20000</v>
      </c>
      <c r="O263" s="5">
        <v>26000</v>
      </c>
      <c r="P263" t="s">
        <v>2529</v>
      </c>
      <c r="Q263">
        <v>39.61</v>
      </c>
      <c r="R263" s="5">
        <v>20000</v>
      </c>
      <c r="S263" s="5">
        <v>6000</v>
      </c>
      <c r="T263" s="5">
        <v>26000</v>
      </c>
      <c r="U263" s="5">
        <v>14330</v>
      </c>
      <c r="V263" s="5">
        <v>11670</v>
      </c>
      <c r="W263">
        <v>0</v>
      </c>
      <c r="X263" s="5">
        <v>11670</v>
      </c>
      <c r="Y263">
        <v>0</v>
      </c>
      <c r="Z263" s="5">
        <v>11670</v>
      </c>
      <c r="AA263">
        <v>0</v>
      </c>
      <c r="AB263" t="s">
        <v>2530</v>
      </c>
      <c r="AC263" s="5">
        <v>5000</v>
      </c>
      <c r="AD263" s="6">
        <f>DATEVALUE(Table2[[#This Row],[Last Payment Date]])</f>
        <v>46073</v>
      </c>
      <c r="AE263" t="str">
        <f ca="1">IF(Table2[[#This Row],[Date]]&lt;TODAY()-90,"Yes","No")</f>
        <v>Yes</v>
      </c>
    </row>
    <row r="264" spans="1:31" x14ac:dyDescent="0.3">
      <c r="A264" t="s">
        <v>2531</v>
      </c>
      <c r="B264" t="s">
        <v>16</v>
      </c>
      <c r="C264" t="s">
        <v>2532</v>
      </c>
      <c r="D264" t="s">
        <v>2533</v>
      </c>
      <c r="E264" t="s">
        <v>2534</v>
      </c>
      <c r="F264" t="s">
        <v>2535</v>
      </c>
      <c r="G264" t="s">
        <v>2536</v>
      </c>
      <c r="H264" t="s">
        <v>2537</v>
      </c>
      <c r="I264" t="s">
        <v>2538</v>
      </c>
      <c r="J264" t="s">
        <v>2539</v>
      </c>
      <c r="K264">
        <v>762018870</v>
      </c>
      <c r="L264" t="s">
        <v>2537</v>
      </c>
      <c r="M264" t="s">
        <v>17</v>
      </c>
      <c r="N264" s="5">
        <v>20000</v>
      </c>
      <c r="O264" s="5">
        <v>26000</v>
      </c>
      <c r="P264" t="s">
        <v>2488</v>
      </c>
      <c r="Q264">
        <v>37.57</v>
      </c>
      <c r="R264" s="5">
        <v>20000</v>
      </c>
      <c r="S264" s="5">
        <v>6000</v>
      </c>
      <c r="T264" s="5">
        <v>26000</v>
      </c>
      <c r="U264" s="5">
        <v>17650</v>
      </c>
      <c r="V264" s="5">
        <v>8350</v>
      </c>
      <c r="W264">
        <v>0</v>
      </c>
      <c r="X264" s="5">
        <v>8350</v>
      </c>
      <c r="Y264">
        <v>0</v>
      </c>
      <c r="Z264" s="5">
        <v>8350</v>
      </c>
      <c r="AA264">
        <v>0</v>
      </c>
      <c r="AB264" t="s">
        <v>777</v>
      </c>
      <c r="AC264" s="5">
        <v>1000</v>
      </c>
      <c r="AD264" s="6">
        <f>DATEVALUE(Table2[[#This Row],[Last Payment Date]])</f>
        <v>46233</v>
      </c>
      <c r="AE264" t="str">
        <f ca="1">IF(Table2[[#This Row],[Date]]&lt;TODAY()-90,"Yes","No")</f>
        <v>No</v>
      </c>
    </row>
    <row r="265" spans="1:31" x14ac:dyDescent="0.3">
      <c r="A265" t="s">
        <v>2540</v>
      </c>
      <c r="B265" t="s">
        <v>16</v>
      </c>
      <c r="C265" t="s">
        <v>2383</v>
      </c>
      <c r="D265" t="s">
        <v>2541</v>
      </c>
      <c r="E265" t="s">
        <v>2542</v>
      </c>
      <c r="F265" t="s">
        <v>2543</v>
      </c>
      <c r="G265" t="s">
        <v>2544</v>
      </c>
      <c r="H265" t="s">
        <v>2545</v>
      </c>
      <c r="I265" t="s">
        <v>2546</v>
      </c>
      <c r="J265" t="s">
        <v>2547</v>
      </c>
      <c r="K265">
        <v>767519803</v>
      </c>
      <c r="L265" t="s">
        <v>2545</v>
      </c>
      <c r="M265" t="s">
        <v>18</v>
      </c>
      <c r="N265" s="5">
        <v>20000</v>
      </c>
      <c r="O265" s="5">
        <v>26000</v>
      </c>
      <c r="P265" t="s">
        <v>2488</v>
      </c>
      <c r="Q265">
        <v>33.1</v>
      </c>
      <c r="R265" s="5">
        <v>20000</v>
      </c>
      <c r="S265" s="5">
        <v>6000</v>
      </c>
      <c r="T265" s="5">
        <v>26000</v>
      </c>
      <c r="U265" s="5">
        <v>23750</v>
      </c>
      <c r="V265" s="5">
        <v>2250</v>
      </c>
      <c r="W265">
        <v>0</v>
      </c>
      <c r="X265" s="5">
        <v>2250</v>
      </c>
      <c r="Y265">
        <v>0</v>
      </c>
      <c r="Z265" s="5">
        <v>2250</v>
      </c>
      <c r="AA265">
        <v>0</v>
      </c>
      <c r="AB265" t="s">
        <v>2548</v>
      </c>
      <c r="AC265" s="5">
        <v>2000</v>
      </c>
      <c r="AD265" s="6">
        <f>DATEVALUE(Table2[[#This Row],[Last Payment Date]])</f>
        <v>46034</v>
      </c>
      <c r="AE265" t="str">
        <f ca="1">IF(Table2[[#This Row],[Date]]&lt;TODAY()-90,"Yes","No")</f>
        <v>Yes</v>
      </c>
    </row>
    <row r="266" spans="1:31" x14ac:dyDescent="0.3">
      <c r="A266" t="s">
        <v>2549</v>
      </c>
      <c r="B266" t="s">
        <v>4</v>
      </c>
      <c r="C266" t="s">
        <v>2550</v>
      </c>
      <c r="D266" t="s">
        <v>2551</v>
      </c>
      <c r="E266" t="s">
        <v>2552</v>
      </c>
      <c r="F266" t="s">
        <v>2553</v>
      </c>
      <c r="G266" t="s">
        <v>2554</v>
      </c>
      <c r="H266" t="s">
        <v>2555</v>
      </c>
      <c r="I266" t="s">
        <v>2556</v>
      </c>
      <c r="J266" t="s">
        <v>2557</v>
      </c>
      <c r="K266">
        <v>776591848</v>
      </c>
      <c r="L266" t="s">
        <v>2558</v>
      </c>
      <c r="M266" t="s">
        <v>40</v>
      </c>
      <c r="N266" s="5">
        <v>20000</v>
      </c>
      <c r="O266" s="5">
        <v>26000</v>
      </c>
      <c r="P266" t="s">
        <v>2477</v>
      </c>
      <c r="Q266">
        <v>37.369999999999997</v>
      </c>
      <c r="R266" s="5">
        <v>20000</v>
      </c>
      <c r="S266" s="5">
        <v>6000</v>
      </c>
      <c r="T266" s="5">
        <v>26000</v>
      </c>
      <c r="U266" s="5">
        <v>17970</v>
      </c>
      <c r="V266" s="5">
        <v>8030</v>
      </c>
      <c r="W266">
        <v>0</v>
      </c>
      <c r="X266" s="5">
        <v>8030</v>
      </c>
      <c r="Y266">
        <v>0</v>
      </c>
      <c r="Z266" s="5">
        <v>8030</v>
      </c>
      <c r="AA266">
        <v>0</v>
      </c>
      <c r="AB266" t="s">
        <v>2489</v>
      </c>
      <c r="AC266" s="5">
        <v>1620</v>
      </c>
      <c r="AD266" s="6">
        <f>DATEVALUE(Table2[[#This Row],[Last Payment Date]])</f>
        <v>46010</v>
      </c>
      <c r="AE266" t="str">
        <f ca="1">IF(Table2[[#This Row],[Date]]&lt;TODAY()-90,"Yes","No")</f>
        <v>Yes</v>
      </c>
    </row>
    <row r="267" spans="1:31" x14ac:dyDescent="0.3">
      <c r="A267" t="s">
        <v>2559</v>
      </c>
      <c r="B267" t="s">
        <v>4</v>
      </c>
      <c r="C267" t="s">
        <v>2550</v>
      </c>
      <c r="D267" t="s">
        <v>2560</v>
      </c>
      <c r="E267" t="s">
        <v>2561</v>
      </c>
      <c r="F267" t="s">
        <v>2562</v>
      </c>
      <c r="G267" t="s">
        <v>2563</v>
      </c>
      <c r="H267" t="s">
        <v>2564</v>
      </c>
      <c r="I267" t="s">
        <v>2565</v>
      </c>
      <c r="J267" t="s">
        <v>2566</v>
      </c>
      <c r="K267">
        <v>728980120</v>
      </c>
      <c r="L267" t="s">
        <v>2564</v>
      </c>
      <c r="M267" t="s">
        <v>40</v>
      </c>
      <c r="N267" s="5">
        <v>20000</v>
      </c>
      <c r="O267" s="5">
        <v>26000</v>
      </c>
      <c r="P267" t="s">
        <v>2477</v>
      </c>
      <c r="Q267">
        <v>34.49</v>
      </c>
      <c r="R267" s="5">
        <v>20000</v>
      </c>
      <c r="S267" s="5">
        <v>6000</v>
      </c>
      <c r="T267" s="5">
        <v>26000</v>
      </c>
      <c r="U267" s="5">
        <v>22650</v>
      </c>
      <c r="V267" s="5">
        <v>3350</v>
      </c>
      <c r="W267">
        <v>0</v>
      </c>
      <c r="X267" s="5">
        <v>3350</v>
      </c>
      <c r="Y267">
        <v>0</v>
      </c>
      <c r="Z267" s="5">
        <v>3350</v>
      </c>
      <c r="AA267">
        <v>0</v>
      </c>
      <c r="AB267" t="s">
        <v>1737</v>
      </c>
      <c r="AC267" s="5">
        <v>5000</v>
      </c>
      <c r="AD267" s="6">
        <f>DATEVALUE(Table2[[#This Row],[Last Payment Date]])</f>
        <v>46239</v>
      </c>
      <c r="AE267" t="str">
        <f ca="1">IF(Table2[[#This Row],[Date]]&lt;TODAY()-90,"Yes","No")</f>
        <v>No</v>
      </c>
    </row>
    <row r="268" spans="1:31" x14ac:dyDescent="0.3">
      <c r="A268" t="s">
        <v>2567</v>
      </c>
      <c r="B268" t="s">
        <v>16</v>
      </c>
      <c r="C268" t="s">
        <v>2383</v>
      </c>
      <c r="D268" t="s">
        <v>2568</v>
      </c>
      <c r="E268" t="s">
        <v>2569</v>
      </c>
      <c r="F268" t="s">
        <v>2570</v>
      </c>
      <c r="G268" t="s">
        <v>2571</v>
      </c>
      <c r="H268" t="s">
        <v>2572</v>
      </c>
      <c r="I268" t="s">
        <v>2573</v>
      </c>
      <c r="J268" t="s">
        <v>2574</v>
      </c>
      <c r="K268">
        <v>742343747</v>
      </c>
      <c r="L268" t="s">
        <v>2391</v>
      </c>
      <c r="M268" t="s">
        <v>18</v>
      </c>
      <c r="N268" s="5">
        <v>40000</v>
      </c>
      <c r="O268" s="5">
        <v>59200</v>
      </c>
      <c r="P268" t="s">
        <v>2488</v>
      </c>
      <c r="Q268">
        <v>33.630000000000003</v>
      </c>
      <c r="R268" s="5">
        <v>40000</v>
      </c>
      <c r="S268" s="5">
        <v>19200</v>
      </c>
      <c r="T268" s="5">
        <v>59200</v>
      </c>
      <c r="U268" s="5">
        <v>34750</v>
      </c>
      <c r="V268" s="5">
        <v>24450</v>
      </c>
      <c r="W268">
        <v>0</v>
      </c>
      <c r="X268" s="5">
        <v>24450</v>
      </c>
      <c r="Y268">
        <v>0</v>
      </c>
      <c r="Z268" s="5">
        <v>24450</v>
      </c>
      <c r="AA268">
        <v>0</v>
      </c>
      <c r="AB268" t="s">
        <v>2575</v>
      </c>
      <c r="AC268" s="5">
        <v>1500</v>
      </c>
      <c r="AD268" s="6">
        <f>DATEVALUE(Table2[[#This Row],[Last Payment Date]])</f>
        <v>46041</v>
      </c>
      <c r="AE268" t="str">
        <f ca="1">IF(Table2[[#This Row],[Date]]&lt;TODAY()-90,"Yes","No")</f>
        <v>Yes</v>
      </c>
    </row>
    <row r="269" spans="1:31" x14ac:dyDescent="0.3">
      <c r="A269" t="s">
        <v>2576</v>
      </c>
      <c r="B269" t="s">
        <v>16</v>
      </c>
      <c r="C269" t="s">
        <v>2383</v>
      </c>
      <c r="D269" t="s">
        <v>2577</v>
      </c>
      <c r="E269" t="s">
        <v>2578</v>
      </c>
      <c r="F269" t="s">
        <v>2579</v>
      </c>
      <c r="G269" t="s">
        <v>2580</v>
      </c>
      <c r="H269" t="s">
        <v>2391</v>
      </c>
      <c r="I269" t="s">
        <v>2581</v>
      </c>
      <c r="J269" t="s">
        <v>2582</v>
      </c>
      <c r="K269">
        <v>754260100</v>
      </c>
      <c r="L269" t="s">
        <v>2545</v>
      </c>
      <c r="M269" t="s">
        <v>18</v>
      </c>
      <c r="N269" s="5">
        <v>25000</v>
      </c>
      <c r="O269" s="5">
        <v>35000</v>
      </c>
      <c r="P269" t="s">
        <v>2477</v>
      </c>
      <c r="Q269">
        <v>30.37</v>
      </c>
      <c r="R269" s="5">
        <v>25000</v>
      </c>
      <c r="S269" s="5">
        <v>10000</v>
      </c>
      <c r="T269" s="5">
        <v>35000</v>
      </c>
      <c r="U269" s="5">
        <v>30350</v>
      </c>
      <c r="V269" s="5">
        <v>4650</v>
      </c>
      <c r="W269">
        <v>0</v>
      </c>
      <c r="X269" s="5">
        <v>4650</v>
      </c>
      <c r="Y269">
        <v>0</v>
      </c>
      <c r="Z269" s="5">
        <v>4650</v>
      </c>
      <c r="AA269">
        <v>0</v>
      </c>
      <c r="AB269" t="s">
        <v>2583</v>
      </c>
      <c r="AC269" s="5">
        <v>1000</v>
      </c>
      <c r="AD269" s="6">
        <f>DATEVALUE(Table2[[#This Row],[Last Payment Date]])</f>
        <v>46246</v>
      </c>
      <c r="AE269" t="str">
        <f ca="1">IF(Table2[[#This Row],[Date]]&lt;TODAY()-90,"Yes","No")</f>
        <v>No</v>
      </c>
    </row>
    <row r="270" spans="1:31" x14ac:dyDescent="0.3">
      <c r="A270" t="s">
        <v>2584</v>
      </c>
      <c r="B270" t="s">
        <v>8</v>
      </c>
      <c r="C270" t="s">
        <v>2585</v>
      </c>
      <c r="D270" t="s">
        <v>2586</v>
      </c>
      <c r="E270" t="s">
        <v>2587</v>
      </c>
      <c r="F270" t="s">
        <v>2588</v>
      </c>
      <c r="G270" t="s">
        <v>2589</v>
      </c>
      <c r="H270" t="s">
        <v>2590</v>
      </c>
      <c r="I270" t="s">
        <v>2591</v>
      </c>
      <c r="J270" t="s">
        <v>2592</v>
      </c>
      <c r="K270">
        <v>770053147</v>
      </c>
      <c r="L270" t="s">
        <v>2590</v>
      </c>
      <c r="M270" t="s">
        <v>9</v>
      </c>
      <c r="N270" s="5">
        <v>25000</v>
      </c>
      <c r="O270" s="5">
        <v>35000</v>
      </c>
      <c r="P270" t="s">
        <v>2477</v>
      </c>
      <c r="Q270">
        <v>31.43</v>
      </c>
      <c r="R270" s="5">
        <v>25000</v>
      </c>
      <c r="S270" s="5">
        <v>10000</v>
      </c>
      <c r="T270" s="5">
        <v>35000</v>
      </c>
      <c r="U270" s="5">
        <v>25005</v>
      </c>
      <c r="V270" s="5">
        <v>9995</v>
      </c>
      <c r="W270">
        <v>0</v>
      </c>
      <c r="X270" s="5">
        <v>9995</v>
      </c>
      <c r="Y270">
        <v>0</v>
      </c>
      <c r="Z270" s="5">
        <v>9995</v>
      </c>
      <c r="AA270">
        <v>0</v>
      </c>
      <c r="AB270" t="s">
        <v>2593</v>
      </c>
      <c r="AC270" s="5">
        <v>2000</v>
      </c>
      <c r="AD270" s="6">
        <f>DATEVALUE(Table2[[#This Row],[Last Payment Date]])</f>
        <v>46072</v>
      </c>
      <c r="AE270" t="str">
        <f ca="1">IF(Table2[[#This Row],[Date]]&lt;TODAY()-90,"Yes","No")</f>
        <v>Yes</v>
      </c>
    </row>
    <row r="271" spans="1:31" x14ac:dyDescent="0.3">
      <c r="A271" t="s">
        <v>2594</v>
      </c>
      <c r="B271" t="s">
        <v>4</v>
      </c>
      <c r="C271" t="s">
        <v>2521</v>
      </c>
      <c r="D271" t="s">
        <v>2595</v>
      </c>
      <c r="E271" t="s">
        <v>2596</v>
      </c>
      <c r="F271" t="s">
        <v>2597</v>
      </c>
      <c r="G271" t="s">
        <v>2598</v>
      </c>
      <c r="H271" t="s">
        <v>2599</v>
      </c>
      <c r="I271" t="s">
        <v>2600</v>
      </c>
      <c r="J271" t="s">
        <v>2601</v>
      </c>
      <c r="K271">
        <v>783153476</v>
      </c>
      <c r="L271" t="s">
        <v>2599</v>
      </c>
      <c r="M271" t="s">
        <v>40</v>
      </c>
      <c r="N271" s="5">
        <v>20000</v>
      </c>
      <c r="O271" s="5">
        <v>26000</v>
      </c>
      <c r="P271" t="s">
        <v>2602</v>
      </c>
      <c r="Q271">
        <v>41.17</v>
      </c>
      <c r="R271" s="5">
        <v>20000</v>
      </c>
      <c r="S271" s="5">
        <v>6000</v>
      </c>
      <c r="T271" s="5">
        <v>26000</v>
      </c>
      <c r="U271" s="5">
        <v>10175</v>
      </c>
      <c r="V271" s="5">
        <v>15825</v>
      </c>
      <c r="W271">
        <v>0</v>
      </c>
      <c r="X271" s="5">
        <v>15825</v>
      </c>
      <c r="Y271">
        <v>0</v>
      </c>
      <c r="Z271" s="5">
        <v>15825</v>
      </c>
      <c r="AA271">
        <v>0</v>
      </c>
      <c r="AB271" t="s">
        <v>2603</v>
      </c>
      <c r="AC271" s="5">
        <v>1650</v>
      </c>
      <c r="AD271" s="6">
        <f>DATEVALUE(Table2[[#This Row],[Last Payment Date]])</f>
        <v>45974</v>
      </c>
      <c r="AE271" t="str">
        <f ca="1">IF(Table2[[#This Row],[Date]]&lt;TODAY()-90,"Yes","No")</f>
        <v>Yes</v>
      </c>
    </row>
    <row r="272" spans="1:31" x14ac:dyDescent="0.3">
      <c r="A272" t="s">
        <v>2604</v>
      </c>
      <c r="B272" t="s">
        <v>4</v>
      </c>
      <c r="C272" t="s">
        <v>2521</v>
      </c>
      <c r="D272" t="s">
        <v>2605</v>
      </c>
      <c r="E272" t="s">
        <v>2606</v>
      </c>
      <c r="F272" t="s">
        <v>2607</v>
      </c>
      <c r="G272" t="s">
        <v>2608</v>
      </c>
      <c r="H272" t="s">
        <v>2609</v>
      </c>
      <c r="I272" t="s">
        <v>2610</v>
      </c>
      <c r="J272" t="s">
        <v>2611</v>
      </c>
      <c r="K272">
        <v>779313590</v>
      </c>
      <c r="L272" t="s">
        <v>2612</v>
      </c>
      <c r="M272" t="s">
        <v>40</v>
      </c>
      <c r="N272" s="5">
        <v>20000</v>
      </c>
      <c r="O272" s="5">
        <v>26000</v>
      </c>
      <c r="P272" t="s">
        <v>2602</v>
      </c>
      <c r="Q272">
        <v>43.37</v>
      </c>
      <c r="R272" s="5">
        <v>20000</v>
      </c>
      <c r="S272" s="5">
        <v>6000</v>
      </c>
      <c r="T272" s="5">
        <v>26000</v>
      </c>
      <c r="U272" s="5">
        <v>6600</v>
      </c>
      <c r="V272" s="5">
        <v>19400</v>
      </c>
      <c r="W272">
        <v>0</v>
      </c>
      <c r="X272" s="5">
        <v>19400</v>
      </c>
      <c r="Y272">
        <v>0</v>
      </c>
      <c r="Z272" s="5">
        <v>19400</v>
      </c>
      <c r="AA272">
        <v>0</v>
      </c>
      <c r="AB272" t="s">
        <v>2613</v>
      </c>
      <c r="AC272" s="5">
        <v>1650</v>
      </c>
      <c r="AD272" s="6">
        <f>DATEVALUE(Table2[[#This Row],[Last Payment Date]])</f>
        <v>45965</v>
      </c>
      <c r="AE272" t="str">
        <f ca="1">IF(Table2[[#This Row],[Date]]&lt;TODAY()-90,"Yes","No")</f>
        <v>Yes</v>
      </c>
    </row>
    <row r="273" spans="1:31" x14ac:dyDescent="0.3">
      <c r="A273" t="s">
        <v>2614</v>
      </c>
      <c r="B273" t="s">
        <v>16</v>
      </c>
      <c r="C273" t="s">
        <v>2383</v>
      </c>
      <c r="D273" t="s">
        <v>2615</v>
      </c>
      <c r="E273" t="s">
        <v>2616</v>
      </c>
      <c r="F273" t="s">
        <v>2617</v>
      </c>
      <c r="G273" t="s">
        <v>2618</v>
      </c>
      <c r="H273" t="s">
        <v>2572</v>
      </c>
      <c r="I273" t="s">
        <v>2619</v>
      </c>
      <c r="J273" t="s">
        <v>2620</v>
      </c>
      <c r="K273">
        <v>753793946</v>
      </c>
      <c r="L273" t="s">
        <v>2391</v>
      </c>
      <c r="M273" t="s">
        <v>18</v>
      </c>
      <c r="N273" s="5">
        <v>40000</v>
      </c>
      <c r="O273" s="5">
        <v>59200</v>
      </c>
      <c r="P273" t="s">
        <v>2477</v>
      </c>
      <c r="Q273">
        <v>29.37</v>
      </c>
      <c r="R273" s="5">
        <v>40000</v>
      </c>
      <c r="S273" s="5">
        <v>19200</v>
      </c>
      <c r="T273" s="5">
        <v>59200</v>
      </c>
      <c r="U273" s="5">
        <v>45250</v>
      </c>
      <c r="V273" s="5">
        <v>13950</v>
      </c>
      <c r="W273">
        <v>0</v>
      </c>
      <c r="X273" s="5">
        <v>13950</v>
      </c>
      <c r="Y273">
        <v>0</v>
      </c>
      <c r="Z273" s="5">
        <v>13950</v>
      </c>
      <c r="AA273">
        <v>0</v>
      </c>
      <c r="AB273" t="s">
        <v>1142</v>
      </c>
      <c r="AC273" s="5">
        <v>1000</v>
      </c>
      <c r="AD273" s="6">
        <f>DATEVALUE(Table2[[#This Row],[Last Payment Date]])</f>
        <v>46247</v>
      </c>
      <c r="AE273" t="str">
        <f ca="1">IF(Table2[[#This Row],[Date]]&lt;TODAY()-90,"Yes","No")</f>
        <v>No</v>
      </c>
    </row>
    <row r="274" spans="1:31" x14ac:dyDescent="0.3">
      <c r="A274" t="s">
        <v>2621</v>
      </c>
      <c r="B274" t="s">
        <v>27</v>
      </c>
      <c r="C274" t="s">
        <v>2461</v>
      </c>
      <c r="D274" t="s">
        <v>2622</v>
      </c>
      <c r="E274" t="s">
        <v>2623</v>
      </c>
      <c r="F274" t="s">
        <v>2624</v>
      </c>
      <c r="G274" t="s">
        <v>2625</v>
      </c>
      <c r="H274" t="s">
        <v>2466</v>
      </c>
      <c r="I274" t="s">
        <v>2626</v>
      </c>
      <c r="J274" t="s">
        <v>2627</v>
      </c>
      <c r="K274">
        <v>755953542</v>
      </c>
      <c r="L274" t="s">
        <v>2466</v>
      </c>
      <c r="M274" t="s">
        <v>29</v>
      </c>
      <c r="N274" s="5">
        <v>40000</v>
      </c>
      <c r="O274" s="5">
        <v>56000</v>
      </c>
      <c r="P274" t="s">
        <v>2628</v>
      </c>
      <c r="Q274">
        <v>39.29</v>
      </c>
      <c r="R274" s="5">
        <v>40000</v>
      </c>
      <c r="S274" s="5">
        <v>16000</v>
      </c>
      <c r="T274" s="5">
        <v>56000</v>
      </c>
      <c r="U274" s="5">
        <v>26000</v>
      </c>
      <c r="V274" s="5">
        <v>30000</v>
      </c>
      <c r="W274">
        <v>0</v>
      </c>
      <c r="X274" s="5">
        <v>30000</v>
      </c>
      <c r="Y274">
        <v>0</v>
      </c>
      <c r="Z274" s="5">
        <v>30000</v>
      </c>
      <c r="AA274">
        <v>0</v>
      </c>
      <c r="AB274" t="s">
        <v>2629</v>
      </c>
      <c r="AC274" s="5">
        <v>12300</v>
      </c>
      <c r="AD274" s="6">
        <f>DATEVALUE(Table2[[#This Row],[Last Payment Date]])</f>
        <v>46111</v>
      </c>
      <c r="AE274" t="str">
        <f ca="1">IF(Table2[[#This Row],[Date]]&lt;TODAY()-90,"Yes","No")</f>
        <v>Yes</v>
      </c>
    </row>
    <row r="275" spans="1:31" x14ac:dyDescent="0.3">
      <c r="A275" t="s">
        <v>2630</v>
      </c>
      <c r="B275" t="s">
        <v>13</v>
      </c>
      <c r="C275" t="s">
        <v>2631</v>
      </c>
      <c r="D275" t="s">
        <v>2632</v>
      </c>
      <c r="E275" t="s">
        <v>2633</v>
      </c>
      <c r="F275" t="s">
        <v>2634</v>
      </c>
      <c r="G275" t="s">
        <v>2635</v>
      </c>
      <c r="H275" t="s">
        <v>2636</v>
      </c>
      <c r="I275" t="s">
        <v>2637</v>
      </c>
      <c r="J275" t="s">
        <v>2638</v>
      </c>
      <c r="K275">
        <v>743113552</v>
      </c>
      <c r="L275" t="s">
        <v>1704</v>
      </c>
      <c r="M275" t="s">
        <v>14</v>
      </c>
      <c r="N275" s="5">
        <v>20000</v>
      </c>
      <c r="O275" s="5">
        <v>26000</v>
      </c>
      <c r="P275" t="s">
        <v>1102</v>
      </c>
      <c r="Q275">
        <v>33.58</v>
      </c>
      <c r="R275" s="5">
        <v>20000</v>
      </c>
      <c r="S275" s="5">
        <v>6000</v>
      </c>
      <c r="T275" s="5">
        <v>26000</v>
      </c>
      <c r="U275" s="5">
        <v>21350</v>
      </c>
      <c r="V275" s="5">
        <v>4650</v>
      </c>
      <c r="W275">
        <v>0</v>
      </c>
      <c r="X275" s="5">
        <v>4650</v>
      </c>
      <c r="Y275">
        <v>0</v>
      </c>
      <c r="Z275" s="5">
        <v>4650</v>
      </c>
      <c r="AA275">
        <v>0</v>
      </c>
      <c r="AB275" t="s">
        <v>2044</v>
      </c>
      <c r="AC275">
        <v>500</v>
      </c>
      <c r="AD275" s="6">
        <f>DATEVALUE(Table2[[#This Row],[Last Payment Date]])</f>
        <v>46195</v>
      </c>
      <c r="AE275" t="str">
        <f ca="1">IF(Table2[[#This Row],[Date]]&lt;TODAY()-90,"Yes","No")</f>
        <v>No</v>
      </c>
    </row>
    <row r="276" spans="1:31" x14ac:dyDescent="0.3">
      <c r="A276" t="s">
        <v>2639</v>
      </c>
      <c r="B276" t="s">
        <v>13</v>
      </c>
      <c r="C276" t="s">
        <v>2640</v>
      </c>
      <c r="D276" t="s">
        <v>2641</v>
      </c>
      <c r="E276" t="s">
        <v>2642</v>
      </c>
      <c r="F276" t="s">
        <v>2643</v>
      </c>
      <c r="G276" t="s">
        <v>2644</v>
      </c>
      <c r="H276" t="s">
        <v>2645</v>
      </c>
      <c r="I276" t="s">
        <v>2646</v>
      </c>
      <c r="J276" t="s">
        <v>2647</v>
      </c>
      <c r="K276">
        <v>753242248</v>
      </c>
      <c r="L276" t="s">
        <v>1704</v>
      </c>
      <c r="M276" t="s">
        <v>14</v>
      </c>
      <c r="N276" s="5">
        <v>30000</v>
      </c>
      <c r="O276" s="5">
        <v>42000</v>
      </c>
      <c r="P276" t="s">
        <v>1102</v>
      </c>
      <c r="Q276">
        <v>33.28</v>
      </c>
      <c r="R276" s="5">
        <v>30000</v>
      </c>
      <c r="S276" s="5">
        <v>12000</v>
      </c>
      <c r="T276" s="5">
        <v>42000</v>
      </c>
      <c r="U276" s="5">
        <v>29715</v>
      </c>
      <c r="V276" s="5">
        <v>12285</v>
      </c>
      <c r="W276">
        <v>0</v>
      </c>
      <c r="X276" s="5">
        <v>12285</v>
      </c>
      <c r="Y276">
        <v>0</v>
      </c>
      <c r="Z276" s="5">
        <v>12285</v>
      </c>
      <c r="AA276">
        <v>0</v>
      </c>
      <c r="AB276" t="s">
        <v>2648</v>
      </c>
      <c r="AC276">
        <v>400</v>
      </c>
      <c r="AD276" s="6">
        <f>DATEVALUE(Table2[[#This Row],[Last Payment Date]])</f>
        <v>46226</v>
      </c>
      <c r="AE276" t="str">
        <f ca="1">IF(Table2[[#This Row],[Date]]&lt;TODAY()-90,"Yes","No")</f>
        <v>No</v>
      </c>
    </row>
    <row r="277" spans="1:31" x14ac:dyDescent="0.3">
      <c r="A277" t="s">
        <v>2649</v>
      </c>
      <c r="B277" t="s">
        <v>4</v>
      </c>
      <c r="C277" t="s">
        <v>2521</v>
      </c>
      <c r="D277" t="s">
        <v>2650</v>
      </c>
      <c r="E277" t="s">
        <v>2651</v>
      </c>
      <c r="F277" t="s">
        <v>2652</v>
      </c>
      <c r="G277" t="s">
        <v>2653</v>
      </c>
      <c r="H277" t="s">
        <v>2654</v>
      </c>
      <c r="I277" t="s">
        <v>2655</v>
      </c>
      <c r="J277" t="s">
        <v>2656</v>
      </c>
      <c r="K277">
        <v>752430084</v>
      </c>
      <c r="L277" t="s">
        <v>2654</v>
      </c>
      <c r="M277" t="s">
        <v>40</v>
      </c>
      <c r="N277" s="5">
        <v>20000</v>
      </c>
      <c r="O277" s="5">
        <v>26000</v>
      </c>
      <c r="P277" t="s">
        <v>1594</v>
      </c>
      <c r="Q277">
        <v>45.18</v>
      </c>
      <c r="R277" s="5">
        <v>20000</v>
      </c>
      <c r="S277" s="5">
        <v>6000</v>
      </c>
      <c r="T277" s="5">
        <v>26000</v>
      </c>
      <c r="U277" s="5">
        <v>3650</v>
      </c>
      <c r="V277" s="5">
        <v>22350</v>
      </c>
      <c r="W277">
        <v>0</v>
      </c>
      <c r="X277" s="5">
        <v>22350</v>
      </c>
      <c r="Y277">
        <v>0</v>
      </c>
      <c r="Z277" s="5">
        <v>22350</v>
      </c>
      <c r="AA277">
        <v>0</v>
      </c>
      <c r="AB277" t="s">
        <v>777</v>
      </c>
      <c r="AC277" s="5">
        <v>1000</v>
      </c>
      <c r="AD277" s="6">
        <f>DATEVALUE(Table2[[#This Row],[Last Payment Date]])</f>
        <v>46233</v>
      </c>
      <c r="AE277" t="str">
        <f ca="1">IF(Table2[[#This Row],[Date]]&lt;TODAY()-90,"Yes","No")</f>
        <v>No</v>
      </c>
    </row>
    <row r="278" spans="1:31" x14ac:dyDescent="0.3">
      <c r="A278" t="s">
        <v>2657</v>
      </c>
      <c r="B278" t="s">
        <v>13</v>
      </c>
      <c r="C278" t="s">
        <v>2658</v>
      </c>
      <c r="D278" t="s">
        <v>2659</v>
      </c>
      <c r="E278" t="s">
        <v>2660</v>
      </c>
      <c r="F278" t="s">
        <v>2661</v>
      </c>
      <c r="G278" t="s">
        <v>2662</v>
      </c>
      <c r="H278" t="s">
        <v>2663</v>
      </c>
      <c r="I278" t="s">
        <v>2664</v>
      </c>
      <c r="J278" t="s">
        <v>2665</v>
      </c>
      <c r="K278">
        <v>0</v>
      </c>
      <c r="L278" t="s">
        <v>1704</v>
      </c>
      <c r="M278" t="s">
        <v>14</v>
      </c>
      <c r="N278" s="5">
        <v>30000</v>
      </c>
      <c r="O278" s="5">
        <v>42000</v>
      </c>
      <c r="P278" t="s">
        <v>642</v>
      </c>
      <c r="Q278">
        <v>30.79</v>
      </c>
      <c r="R278" s="5">
        <v>30000</v>
      </c>
      <c r="S278" s="5">
        <v>12000</v>
      </c>
      <c r="T278" s="5">
        <v>42000</v>
      </c>
      <c r="U278" s="5">
        <v>30750</v>
      </c>
      <c r="V278" s="5">
        <v>11250</v>
      </c>
      <c r="W278">
        <v>0</v>
      </c>
      <c r="X278" s="5">
        <v>11250</v>
      </c>
      <c r="Y278">
        <v>0</v>
      </c>
      <c r="Z278" s="5">
        <v>11250</v>
      </c>
      <c r="AA278">
        <v>0</v>
      </c>
      <c r="AB278" t="s">
        <v>1737</v>
      </c>
      <c r="AC278">
        <v>500</v>
      </c>
      <c r="AD278" s="6">
        <f>DATEVALUE(Table2[[#This Row],[Last Payment Date]])</f>
        <v>46239</v>
      </c>
      <c r="AE278" t="str">
        <f ca="1">IF(Table2[[#This Row],[Date]]&lt;TODAY()-90,"Yes","No")</f>
        <v>No</v>
      </c>
    </row>
    <row r="279" spans="1:31" x14ac:dyDescent="0.3">
      <c r="A279" t="s">
        <v>2666</v>
      </c>
      <c r="B279" t="s">
        <v>13</v>
      </c>
      <c r="C279" t="s">
        <v>2640</v>
      </c>
      <c r="D279" t="s">
        <v>2667</v>
      </c>
      <c r="E279" t="s">
        <v>2668</v>
      </c>
      <c r="F279" t="s">
        <v>2669</v>
      </c>
      <c r="G279" t="s">
        <v>2670</v>
      </c>
      <c r="H279" t="s">
        <v>2671</v>
      </c>
      <c r="I279" t="s">
        <v>2672</v>
      </c>
      <c r="J279" t="s">
        <v>2673</v>
      </c>
      <c r="K279">
        <v>757922288</v>
      </c>
      <c r="L279" t="s">
        <v>1704</v>
      </c>
      <c r="M279" t="s">
        <v>14</v>
      </c>
      <c r="N279" s="5">
        <v>30000</v>
      </c>
      <c r="O279" s="5">
        <v>42000</v>
      </c>
      <c r="P279" t="s">
        <v>2674</v>
      </c>
      <c r="Q279">
        <v>35.1</v>
      </c>
      <c r="R279" s="5">
        <v>30000</v>
      </c>
      <c r="S279" s="5">
        <v>12000</v>
      </c>
      <c r="T279" s="5">
        <v>42000</v>
      </c>
      <c r="U279" s="5">
        <v>23800</v>
      </c>
      <c r="V279" s="5">
        <v>18200</v>
      </c>
      <c r="W279">
        <v>0</v>
      </c>
      <c r="X279" s="5">
        <v>18200</v>
      </c>
      <c r="Y279">
        <v>0</v>
      </c>
      <c r="Z279" s="5">
        <v>18200</v>
      </c>
      <c r="AA279">
        <v>0</v>
      </c>
      <c r="AB279" t="s">
        <v>1737</v>
      </c>
      <c r="AC279">
        <v>200</v>
      </c>
      <c r="AD279" s="6">
        <f>DATEVALUE(Table2[[#This Row],[Last Payment Date]])</f>
        <v>46239</v>
      </c>
      <c r="AE279" t="str">
        <f ca="1">IF(Table2[[#This Row],[Date]]&lt;TODAY()-90,"Yes","No")</f>
        <v>No</v>
      </c>
    </row>
    <row r="280" spans="1:31" x14ac:dyDescent="0.3">
      <c r="A280" t="s">
        <v>2675</v>
      </c>
      <c r="B280" t="s">
        <v>4</v>
      </c>
      <c r="C280" t="s">
        <v>2676</v>
      </c>
      <c r="D280" t="s">
        <v>2677</v>
      </c>
      <c r="E280" t="s">
        <v>2678</v>
      </c>
      <c r="F280" t="s">
        <v>2679</v>
      </c>
      <c r="G280" t="s">
        <v>2680</v>
      </c>
      <c r="H280" t="s">
        <v>2681</v>
      </c>
      <c r="I280" t="s">
        <v>2682</v>
      </c>
      <c r="J280" t="s">
        <v>2683</v>
      </c>
      <c r="K280">
        <v>753385983</v>
      </c>
      <c r="L280" t="s">
        <v>2681</v>
      </c>
      <c r="M280" t="s">
        <v>40</v>
      </c>
      <c r="N280" s="5">
        <v>20000</v>
      </c>
      <c r="O280" s="5">
        <v>26000</v>
      </c>
      <c r="P280" t="s">
        <v>2684</v>
      </c>
      <c r="Q280">
        <v>38.479999999999997</v>
      </c>
      <c r="R280" s="5">
        <v>20000</v>
      </c>
      <c r="S280" s="5">
        <v>6000</v>
      </c>
      <c r="T280" s="5">
        <v>26000</v>
      </c>
      <c r="U280" s="5">
        <v>14775</v>
      </c>
      <c r="V280" s="5">
        <v>11225</v>
      </c>
      <c r="W280">
        <v>0</v>
      </c>
      <c r="X280" s="5">
        <v>11225</v>
      </c>
      <c r="Y280">
        <v>0</v>
      </c>
      <c r="Z280" s="5">
        <v>11225</v>
      </c>
      <c r="AA280">
        <v>0</v>
      </c>
      <c r="AB280" t="s">
        <v>2405</v>
      </c>
      <c r="AC280">
        <v>500</v>
      </c>
      <c r="AD280" s="6">
        <f>DATEVALUE(Table2[[#This Row],[Last Payment Date]])</f>
        <v>46043</v>
      </c>
      <c r="AE280" t="str">
        <f ca="1">IF(Table2[[#This Row],[Date]]&lt;TODAY()-90,"Yes","No")</f>
        <v>Yes</v>
      </c>
    </row>
    <row r="281" spans="1:31" x14ac:dyDescent="0.3">
      <c r="A281" t="s">
        <v>2685</v>
      </c>
      <c r="B281" t="s">
        <v>4</v>
      </c>
      <c r="C281" t="s">
        <v>2521</v>
      </c>
      <c r="D281" t="s">
        <v>2686</v>
      </c>
      <c r="E281" t="s">
        <v>2687</v>
      </c>
      <c r="F281" t="s">
        <v>2688</v>
      </c>
      <c r="G281" t="s">
        <v>2689</v>
      </c>
      <c r="H281" t="s">
        <v>2690</v>
      </c>
      <c r="I281" t="s">
        <v>2691</v>
      </c>
      <c r="J281" t="s">
        <v>2692</v>
      </c>
      <c r="K281">
        <v>762255362</v>
      </c>
      <c r="L281" t="s">
        <v>2690</v>
      </c>
      <c r="M281" t="s">
        <v>40</v>
      </c>
      <c r="N281" s="5">
        <v>20000</v>
      </c>
      <c r="O281" s="5">
        <v>26000</v>
      </c>
      <c r="P281" t="s">
        <v>2693</v>
      </c>
      <c r="Q281">
        <v>38.49</v>
      </c>
      <c r="R281" s="5">
        <v>20000</v>
      </c>
      <c r="S281" s="5">
        <v>6000</v>
      </c>
      <c r="T281" s="5">
        <v>26000</v>
      </c>
      <c r="U281" s="5">
        <v>12895</v>
      </c>
      <c r="V281" s="5">
        <v>13105</v>
      </c>
      <c r="W281">
        <v>0</v>
      </c>
      <c r="X281" s="5">
        <v>13105</v>
      </c>
      <c r="Y281">
        <v>0</v>
      </c>
      <c r="Z281" s="5">
        <v>13105</v>
      </c>
      <c r="AA281">
        <v>0</v>
      </c>
      <c r="AB281" t="s">
        <v>2694</v>
      </c>
      <c r="AC281" s="5">
        <v>3000</v>
      </c>
      <c r="AD281" s="6">
        <f>DATEVALUE(Table2[[#This Row],[Last Payment Date]])</f>
        <v>46189</v>
      </c>
      <c r="AE281" t="str">
        <f ca="1">IF(Table2[[#This Row],[Date]]&lt;TODAY()-90,"Yes","No")</f>
        <v>No</v>
      </c>
    </row>
    <row r="282" spans="1:31" x14ac:dyDescent="0.3">
      <c r="A282" t="s">
        <v>2695</v>
      </c>
      <c r="B282" t="s">
        <v>4</v>
      </c>
      <c r="C282" t="s">
        <v>2354</v>
      </c>
      <c r="D282" t="s">
        <v>2696</v>
      </c>
      <c r="E282" t="s">
        <v>2697</v>
      </c>
      <c r="F282" t="s">
        <v>2698</v>
      </c>
      <c r="G282" t="s">
        <v>2358</v>
      </c>
      <c r="H282" t="s">
        <v>2359</v>
      </c>
      <c r="I282" t="s">
        <v>2699</v>
      </c>
      <c r="J282" t="s">
        <v>2700</v>
      </c>
      <c r="K282">
        <v>755261045</v>
      </c>
      <c r="L282" t="s">
        <v>2701</v>
      </c>
      <c r="M282" t="s">
        <v>5</v>
      </c>
      <c r="N282" s="5">
        <v>20000</v>
      </c>
      <c r="O282" s="5">
        <v>26000</v>
      </c>
      <c r="P282" t="s">
        <v>2095</v>
      </c>
      <c r="Q282">
        <v>33.99</v>
      </c>
      <c r="R282" s="5">
        <v>20000</v>
      </c>
      <c r="S282" s="5">
        <v>6000</v>
      </c>
      <c r="T282" s="5">
        <v>26000</v>
      </c>
      <c r="U282" s="5">
        <v>19050</v>
      </c>
      <c r="V282" s="5">
        <v>6950</v>
      </c>
      <c r="W282">
        <v>0</v>
      </c>
      <c r="X282" s="5">
        <v>6950</v>
      </c>
      <c r="Y282">
        <v>0</v>
      </c>
      <c r="Z282" s="5">
        <v>6950</v>
      </c>
      <c r="AA282">
        <v>0</v>
      </c>
      <c r="AB282" t="s">
        <v>2702</v>
      </c>
      <c r="AC282" s="5">
        <v>2000</v>
      </c>
      <c r="AD282" s="6">
        <f>DATEVALUE(Table2[[#This Row],[Last Payment Date]])</f>
        <v>46221</v>
      </c>
      <c r="AE282" t="str">
        <f ca="1">IF(Table2[[#This Row],[Date]]&lt;TODAY()-90,"Yes","No")</f>
        <v>No</v>
      </c>
    </row>
    <row r="283" spans="1:31" x14ac:dyDescent="0.3">
      <c r="A283" t="s">
        <v>2703</v>
      </c>
      <c r="B283" t="s">
        <v>4</v>
      </c>
      <c r="C283" t="s">
        <v>2676</v>
      </c>
      <c r="D283" t="s">
        <v>2704</v>
      </c>
      <c r="E283" t="s">
        <v>2705</v>
      </c>
      <c r="F283" t="s">
        <v>2706</v>
      </c>
      <c r="G283" t="s">
        <v>2707</v>
      </c>
      <c r="H283" t="s">
        <v>2708</v>
      </c>
      <c r="I283" t="s">
        <v>2709</v>
      </c>
      <c r="J283" t="s">
        <v>2710</v>
      </c>
      <c r="K283">
        <v>756767322</v>
      </c>
      <c r="L283" t="s">
        <v>2708</v>
      </c>
      <c r="M283" t="s">
        <v>40</v>
      </c>
      <c r="N283" s="5">
        <v>20000</v>
      </c>
      <c r="O283" s="5">
        <v>26000</v>
      </c>
      <c r="P283" t="s">
        <v>2693</v>
      </c>
      <c r="Q283">
        <v>37.909999999999997</v>
      </c>
      <c r="R283" s="5">
        <v>20000</v>
      </c>
      <c r="S283" s="5">
        <v>6000</v>
      </c>
      <c r="T283" s="5">
        <v>26000</v>
      </c>
      <c r="U283" s="5">
        <v>14075</v>
      </c>
      <c r="V283" s="5">
        <v>11925</v>
      </c>
      <c r="W283">
        <v>0</v>
      </c>
      <c r="X283" s="5">
        <v>11925</v>
      </c>
      <c r="Y283">
        <v>0</v>
      </c>
      <c r="Z283" s="5">
        <v>11925</v>
      </c>
      <c r="AA283">
        <v>0</v>
      </c>
      <c r="AB283" t="s">
        <v>2711</v>
      </c>
      <c r="AC283" s="5">
        <v>1000</v>
      </c>
      <c r="AD283" s="6">
        <f>DATEVALUE(Table2[[#This Row],[Last Payment Date]])</f>
        <v>46063</v>
      </c>
      <c r="AE283" t="str">
        <f ca="1">IF(Table2[[#This Row],[Date]]&lt;TODAY()-90,"Yes","No")</f>
        <v>Yes</v>
      </c>
    </row>
    <row r="284" spans="1:31" x14ac:dyDescent="0.3">
      <c r="A284" t="s">
        <v>2712</v>
      </c>
      <c r="B284" t="s">
        <v>4</v>
      </c>
      <c r="C284" t="s">
        <v>2676</v>
      </c>
      <c r="D284" t="s">
        <v>2713</v>
      </c>
      <c r="E284" t="s">
        <v>2714</v>
      </c>
      <c r="F284" t="s">
        <v>2715</v>
      </c>
      <c r="G284" t="s">
        <v>2716</v>
      </c>
      <c r="H284" t="s">
        <v>2717</v>
      </c>
      <c r="I284" t="s">
        <v>2718</v>
      </c>
      <c r="J284" t="s">
        <v>2719</v>
      </c>
      <c r="K284">
        <v>756760812</v>
      </c>
      <c r="L284" t="s">
        <v>2717</v>
      </c>
      <c r="M284" t="s">
        <v>40</v>
      </c>
      <c r="N284" s="5">
        <v>20000</v>
      </c>
      <c r="O284" s="5">
        <v>26000</v>
      </c>
      <c r="P284" t="s">
        <v>1708</v>
      </c>
      <c r="Q284">
        <v>35.42</v>
      </c>
      <c r="R284" s="5">
        <v>20000</v>
      </c>
      <c r="S284" s="5">
        <v>6000</v>
      </c>
      <c r="T284" s="5">
        <v>26000</v>
      </c>
      <c r="U284" s="5">
        <v>18125</v>
      </c>
      <c r="V284" s="5">
        <v>7875</v>
      </c>
      <c r="W284">
        <v>0</v>
      </c>
      <c r="X284" s="5">
        <v>7875</v>
      </c>
      <c r="Y284">
        <v>0</v>
      </c>
      <c r="Z284" s="5">
        <v>7875</v>
      </c>
      <c r="AA284">
        <v>0</v>
      </c>
      <c r="AB284" t="s">
        <v>1688</v>
      </c>
      <c r="AC284" s="5">
        <v>2000</v>
      </c>
      <c r="AD284" s="6">
        <f>DATEVALUE(Table2[[#This Row],[Last Payment Date]])</f>
        <v>46112</v>
      </c>
      <c r="AE284" t="str">
        <f ca="1">IF(Table2[[#This Row],[Date]]&lt;TODAY()-90,"Yes","No")</f>
        <v>Yes</v>
      </c>
    </row>
    <row r="285" spans="1:31" x14ac:dyDescent="0.3">
      <c r="A285" t="s">
        <v>2720</v>
      </c>
      <c r="B285" t="s">
        <v>13</v>
      </c>
      <c r="C285" t="s">
        <v>2640</v>
      </c>
      <c r="D285" t="s">
        <v>2721</v>
      </c>
      <c r="E285" t="s">
        <v>2722</v>
      </c>
      <c r="F285" t="s">
        <v>2723</v>
      </c>
      <c r="G285" t="s">
        <v>2724</v>
      </c>
      <c r="H285" t="s">
        <v>2725</v>
      </c>
      <c r="I285" t="s">
        <v>2726</v>
      </c>
      <c r="J285" t="s">
        <v>2727</v>
      </c>
      <c r="K285">
        <v>751403690</v>
      </c>
      <c r="L285" t="s">
        <v>1704</v>
      </c>
      <c r="M285" t="s">
        <v>14</v>
      </c>
      <c r="N285" s="5">
        <v>30000</v>
      </c>
      <c r="O285" s="5">
        <v>42000</v>
      </c>
      <c r="P285" t="s">
        <v>2728</v>
      </c>
      <c r="Q285">
        <v>34.43</v>
      </c>
      <c r="R285" s="5">
        <v>30000</v>
      </c>
      <c r="S285" s="5">
        <v>12000</v>
      </c>
      <c r="T285" s="5">
        <v>42000</v>
      </c>
      <c r="U285" s="5">
        <v>23100</v>
      </c>
      <c r="V285" s="5">
        <v>18900</v>
      </c>
      <c r="W285">
        <v>0</v>
      </c>
      <c r="X285" s="5">
        <v>18900</v>
      </c>
      <c r="Y285">
        <v>0</v>
      </c>
      <c r="Z285" s="5">
        <v>18900</v>
      </c>
      <c r="AA285">
        <v>0</v>
      </c>
      <c r="AB285" t="s">
        <v>2583</v>
      </c>
      <c r="AC285" s="5">
        <v>1000</v>
      </c>
      <c r="AD285" s="6">
        <f>DATEVALUE(Table2[[#This Row],[Last Payment Date]])</f>
        <v>46246</v>
      </c>
      <c r="AE285" t="str">
        <f ca="1">IF(Table2[[#This Row],[Date]]&lt;TODAY()-90,"Yes","No")</f>
        <v>No</v>
      </c>
    </row>
    <row r="286" spans="1:31" x14ac:dyDescent="0.3">
      <c r="A286" t="s">
        <v>2729</v>
      </c>
      <c r="B286" t="s">
        <v>11</v>
      </c>
      <c r="C286" t="s">
        <v>2170</v>
      </c>
      <c r="D286" t="s">
        <v>2730</v>
      </c>
      <c r="E286" t="s">
        <v>2731</v>
      </c>
      <c r="F286" t="s">
        <v>2732</v>
      </c>
      <c r="G286" t="s">
        <v>2733</v>
      </c>
      <c r="H286" t="s">
        <v>2734</v>
      </c>
      <c r="I286" t="s">
        <v>2735</v>
      </c>
      <c r="J286" t="s">
        <v>2736</v>
      </c>
      <c r="K286">
        <v>752608355</v>
      </c>
      <c r="L286" t="s">
        <v>2734</v>
      </c>
      <c r="M286" t="s">
        <v>12</v>
      </c>
      <c r="N286" s="5">
        <v>30000</v>
      </c>
      <c r="O286" s="5">
        <v>42000</v>
      </c>
      <c r="P286" t="s">
        <v>855</v>
      </c>
      <c r="Q286">
        <v>31</v>
      </c>
      <c r="R286" s="5">
        <v>30000</v>
      </c>
      <c r="S286" s="5">
        <v>12000</v>
      </c>
      <c r="T286" s="5">
        <v>42000</v>
      </c>
      <c r="U286" s="5">
        <v>26700</v>
      </c>
      <c r="V286" s="5">
        <v>15300</v>
      </c>
      <c r="W286">
        <v>0</v>
      </c>
      <c r="X286" s="5">
        <v>15300</v>
      </c>
      <c r="Y286">
        <v>0</v>
      </c>
      <c r="Z286" s="5">
        <v>15300</v>
      </c>
      <c r="AA286">
        <v>0</v>
      </c>
      <c r="AB286" t="s">
        <v>2737</v>
      </c>
      <c r="AC286" s="5">
        <v>3000</v>
      </c>
      <c r="AD286" s="6">
        <f>DATEVALUE(Table2[[#This Row],[Last Payment Date]])</f>
        <v>46198</v>
      </c>
      <c r="AE286" t="str">
        <f ca="1">IF(Table2[[#This Row],[Date]]&lt;TODAY()-90,"Yes","No")</f>
        <v>No</v>
      </c>
    </row>
    <row r="287" spans="1:31" x14ac:dyDescent="0.3">
      <c r="A287" t="s">
        <v>2738</v>
      </c>
      <c r="B287" t="s">
        <v>11</v>
      </c>
      <c r="C287" t="s">
        <v>2739</v>
      </c>
      <c r="D287" t="s">
        <v>2740</v>
      </c>
      <c r="E287" t="s">
        <v>2741</v>
      </c>
      <c r="F287" t="s">
        <v>2742</v>
      </c>
      <c r="G287" t="s">
        <v>2743</v>
      </c>
      <c r="H287" t="s">
        <v>2744</v>
      </c>
      <c r="I287" t="s">
        <v>2745</v>
      </c>
      <c r="J287" t="s">
        <v>2746</v>
      </c>
      <c r="K287">
        <v>753120063</v>
      </c>
      <c r="L287" t="s">
        <v>1704</v>
      </c>
      <c r="M287" t="s">
        <v>12</v>
      </c>
      <c r="N287" s="5">
        <v>30000</v>
      </c>
      <c r="O287" s="5">
        <v>42000</v>
      </c>
      <c r="P287" t="s">
        <v>855</v>
      </c>
      <c r="Q287">
        <v>40.33</v>
      </c>
      <c r="R287" s="5">
        <v>30000</v>
      </c>
      <c r="S287" s="5">
        <v>12000</v>
      </c>
      <c r="T287" s="5">
        <v>42000</v>
      </c>
      <c r="U287" s="5">
        <v>8600</v>
      </c>
      <c r="V287" s="5">
        <v>33400</v>
      </c>
      <c r="W287">
        <v>0</v>
      </c>
      <c r="X287" s="5">
        <v>33400</v>
      </c>
      <c r="Y287">
        <v>0</v>
      </c>
      <c r="Z287" s="5">
        <v>33400</v>
      </c>
      <c r="AA287">
        <v>0</v>
      </c>
      <c r="AB287" t="s">
        <v>2747</v>
      </c>
      <c r="AC287" s="5">
        <v>1500</v>
      </c>
      <c r="AD287" s="6">
        <f>DATEVALUE(Table2[[#This Row],[Last Payment Date]])</f>
        <v>46095</v>
      </c>
      <c r="AE287" t="str">
        <f ca="1">IF(Table2[[#This Row],[Date]]&lt;TODAY()-90,"Yes","No")</f>
        <v>Yes</v>
      </c>
    </row>
    <row r="288" spans="1:31" x14ac:dyDescent="0.3">
      <c r="A288" t="s">
        <v>2748</v>
      </c>
      <c r="B288" t="s">
        <v>11</v>
      </c>
      <c r="C288" t="s">
        <v>2739</v>
      </c>
      <c r="D288" t="s">
        <v>2749</v>
      </c>
      <c r="E288" t="s">
        <v>2750</v>
      </c>
      <c r="F288" t="s">
        <v>2751</v>
      </c>
      <c r="G288" t="s">
        <v>2743</v>
      </c>
      <c r="H288" t="s">
        <v>2744</v>
      </c>
      <c r="I288" t="s">
        <v>2752</v>
      </c>
      <c r="J288" t="s">
        <v>2753</v>
      </c>
      <c r="K288">
        <v>0</v>
      </c>
      <c r="L288" t="s">
        <v>1704</v>
      </c>
      <c r="M288" t="s">
        <v>12</v>
      </c>
      <c r="N288" s="5">
        <v>30000</v>
      </c>
      <c r="O288" s="5">
        <v>42000</v>
      </c>
      <c r="P288" t="s">
        <v>855</v>
      </c>
      <c r="Q288">
        <v>40.33</v>
      </c>
      <c r="R288" s="5">
        <v>30000</v>
      </c>
      <c r="S288" s="5">
        <v>12000</v>
      </c>
      <c r="T288" s="5">
        <v>42000</v>
      </c>
      <c r="U288" s="5">
        <v>8600</v>
      </c>
      <c r="V288" s="5">
        <v>33400</v>
      </c>
      <c r="W288">
        <v>0</v>
      </c>
      <c r="X288" s="5">
        <v>33400</v>
      </c>
      <c r="Y288">
        <v>0</v>
      </c>
      <c r="Z288" s="5">
        <v>33400</v>
      </c>
      <c r="AA288">
        <v>0</v>
      </c>
      <c r="AB288" t="s">
        <v>2747</v>
      </c>
      <c r="AC288" s="5">
        <v>1500</v>
      </c>
      <c r="AD288" s="6">
        <f>DATEVALUE(Table2[[#This Row],[Last Payment Date]])</f>
        <v>46095</v>
      </c>
      <c r="AE288" t="str">
        <f ca="1">IF(Table2[[#This Row],[Date]]&lt;TODAY()-90,"Yes","No")</f>
        <v>Yes</v>
      </c>
    </row>
    <row r="289" spans="1:31" x14ac:dyDescent="0.3">
      <c r="A289" t="s">
        <v>2754</v>
      </c>
      <c r="B289" t="s">
        <v>19</v>
      </c>
      <c r="C289" t="s">
        <v>2755</v>
      </c>
      <c r="D289" t="s">
        <v>2756</v>
      </c>
      <c r="E289" t="s">
        <v>2757</v>
      </c>
      <c r="F289" t="s">
        <v>2758</v>
      </c>
      <c r="G289" t="s">
        <v>2759</v>
      </c>
      <c r="H289" t="s">
        <v>2760</v>
      </c>
      <c r="I289" t="s">
        <v>2761</v>
      </c>
      <c r="J289" t="s">
        <v>2762</v>
      </c>
      <c r="K289">
        <v>77559500</v>
      </c>
      <c r="L289" t="s">
        <v>2760</v>
      </c>
      <c r="M289" t="s">
        <v>20</v>
      </c>
      <c r="N289" s="5">
        <v>25000</v>
      </c>
      <c r="O289" s="5">
        <v>35000</v>
      </c>
      <c r="P289" t="s">
        <v>855</v>
      </c>
      <c r="Q289">
        <v>29.51</v>
      </c>
      <c r="R289" s="5">
        <v>25000</v>
      </c>
      <c r="S289" s="5">
        <v>10000</v>
      </c>
      <c r="T289" s="5">
        <v>35000</v>
      </c>
      <c r="U289" s="5">
        <v>26100</v>
      </c>
      <c r="V289" s="5">
        <v>8900</v>
      </c>
      <c r="W289">
        <v>0</v>
      </c>
      <c r="X289" s="5">
        <v>8900</v>
      </c>
      <c r="Y289">
        <v>0</v>
      </c>
      <c r="Z289" s="5">
        <v>8900</v>
      </c>
      <c r="AA289">
        <v>0</v>
      </c>
      <c r="AB289" t="s">
        <v>2763</v>
      </c>
      <c r="AC289" s="5">
        <v>1000</v>
      </c>
      <c r="AD289" s="6">
        <f>DATEVALUE(Table2[[#This Row],[Last Payment Date]])</f>
        <v>46199</v>
      </c>
      <c r="AE289" t="str">
        <f ca="1">IF(Table2[[#This Row],[Date]]&lt;TODAY()-90,"Yes","No")</f>
        <v>No</v>
      </c>
    </row>
    <row r="290" spans="1:31" x14ac:dyDescent="0.3">
      <c r="A290" t="s">
        <v>2764</v>
      </c>
      <c r="B290" t="s">
        <v>23</v>
      </c>
      <c r="C290" t="s">
        <v>2765</v>
      </c>
      <c r="D290" t="s">
        <v>2766</v>
      </c>
      <c r="E290" t="s">
        <v>2767</v>
      </c>
      <c r="F290" t="s">
        <v>2768</v>
      </c>
      <c r="G290" t="s">
        <v>2769</v>
      </c>
      <c r="H290" t="s">
        <v>2770</v>
      </c>
      <c r="I290" t="s">
        <v>2771</v>
      </c>
      <c r="J290" t="s">
        <v>2772</v>
      </c>
      <c r="K290">
        <v>714947382</v>
      </c>
      <c r="L290" t="s">
        <v>2770</v>
      </c>
      <c r="M290" t="s">
        <v>26</v>
      </c>
      <c r="N290" s="5">
        <v>25000</v>
      </c>
      <c r="O290" s="5">
        <v>35000</v>
      </c>
      <c r="P290" t="s">
        <v>855</v>
      </c>
      <c r="Q290">
        <v>25.94</v>
      </c>
      <c r="R290" s="5">
        <v>25000</v>
      </c>
      <c r="S290" s="5">
        <v>10000</v>
      </c>
      <c r="T290" s="5">
        <v>35000</v>
      </c>
      <c r="U290" s="5">
        <v>32610</v>
      </c>
      <c r="V290" s="5">
        <v>2390</v>
      </c>
      <c r="W290">
        <v>0</v>
      </c>
      <c r="X290" s="5">
        <v>2390</v>
      </c>
      <c r="Y290">
        <v>0</v>
      </c>
      <c r="Z290" s="5">
        <v>2390</v>
      </c>
      <c r="AA290">
        <v>0</v>
      </c>
      <c r="AB290" t="s">
        <v>560</v>
      </c>
      <c r="AC290">
        <v>500</v>
      </c>
      <c r="AD290" s="6">
        <f>DATEVALUE(Table2[[#This Row],[Last Payment Date]])</f>
        <v>46231</v>
      </c>
      <c r="AE290" t="str">
        <f ca="1">IF(Table2[[#This Row],[Date]]&lt;TODAY()-90,"Yes","No")</f>
        <v>No</v>
      </c>
    </row>
    <row r="291" spans="1:31" x14ac:dyDescent="0.3">
      <c r="A291" t="s">
        <v>2773</v>
      </c>
      <c r="B291" t="s">
        <v>16</v>
      </c>
      <c r="C291" t="s">
        <v>2774</v>
      </c>
      <c r="D291" t="s">
        <v>2775</v>
      </c>
      <c r="E291" t="s">
        <v>2776</v>
      </c>
      <c r="F291" t="s">
        <v>2777</v>
      </c>
      <c r="G291" t="s">
        <v>2778</v>
      </c>
      <c r="H291" t="s">
        <v>1851</v>
      </c>
      <c r="I291" t="s">
        <v>2779</v>
      </c>
      <c r="J291" t="s">
        <v>2780</v>
      </c>
      <c r="K291">
        <v>766768192</v>
      </c>
      <c r="L291" t="s">
        <v>2781</v>
      </c>
      <c r="M291" t="s">
        <v>18</v>
      </c>
      <c r="N291" s="5">
        <v>20000</v>
      </c>
      <c r="O291" s="5">
        <v>26000</v>
      </c>
      <c r="P291" t="s">
        <v>2782</v>
      </c>
      <c r="Q291">
        <v>29.17</v>
      </c>
      <c r="R291" s="5">
        <v>20000</v>
      </c>
      <c r="S291" s="5">
        <v>6000</v>
      </c>
      <c r="T291" s="5">
        <v>26000</v>
      </c>
      <c r="U291" s="5">
        <v>23400</v>
      </c>
      <c r="V291" s="5">
        <v>2600</v>
      </c>
      <c r="W291">
        <v>0</v>
      </c>
      <c r="X291" s="5">
        <v>2600</v>
      </c>
      <c r="Y291">
        <v>0</v>
      </c>
      <c r="Z291" s="5">
        <v>2600</v>
      </c>
      <c r="AA291">
        <v>0</v>
      </c>
      <c r="AB291" t="s">
        <v>1142</v>
      </c>
      <c r="AC291" s="5">
        <v>2000</v>
      </c>
      <c r="AD291" s="6">
        <f>DATEVALUE(Table2[[#This Row],[Last Payment Date]])</f>
        <v>46247</v>
      </c>
      <c r="AE291" t="str">
        <f ca="1">IF(Table2[[#This Row],[Date]]&lt;TODAY()-90,"Yes","No")</f>
        <v>No</v>
      </c>
    </row>
    <row r="292" spans="1:31" x14ac:dyDescent="0.3">
      <c r="A292" t="s">
        <v>2783</v>
      </c>
      <c r="B292" t="s">
        <v>4</v>
      </c>
      <c r="C292" t="s">
        <v>2784</v>
      </c>
      <c r="D292" t="s">
        <v>2785</v>
      </c>
      <c r="E292" t="s">
        <v>2786</v>
      </c>
      <c r="F292" t="s">
        <v>2787</v>
      </c>
      <c r="G292" t="s">
        <v>2788</v>
      </c>
      <c r="H292" t="s">
        <v>2789</v>
      </c>
      <c r="I292" t="s">
        <v>2790</v>
      </c>
      <c r="J292" t="s">
        <v>2791</v>
      </c>
      <c r="K292">
        <v>751781126</v>
      </c>
      <c r="L292" t="s">
        <v>2789</v>
      </c>
      <c r="M292" t="s">
        <v>40</v>
      </c>
      <c r="N292" s="5">
        <v>20000</v>
      </c>
      <c r="O292" s="5">
        <v>26000</v>
      </c>
      <c r="P292" t="s">
        <v>2792</v>
      </c>
      <c r="Q292">
        <v>31.24</v>
      </c>
      <c r="R292" s="5">
        <v>20000</v>
      </c>
      <c r="S292" s="5">
        <v>6000</v>
      </c>
      <c r="T292" s="5">
        <v>26000</v>
      </c>
      <c r="U292" s="5">
        <v>19800</v>
      </c>
      <c r="V292" s="5">
        <v>6200</v>
      </c>
      <c r="W292">
        <v>0</v>
      </c>
      <c r="X292" s="5">
        <v>6200</v>
      </c>
      <c r="Y292">
        <v>0</v>
      </c>
      <c r="Z292" s="5">
        <v>6200</v>
      </c>
      <c r="AA292">
        <v>0</v>
      </c>
      <c r="AB292" t="s">
        <v>1030</v>
      </c>
      <c r="AC292" s="5">
        <v>1000</v>
      </c>
      <c r="AD292" s="6">
        <f>DATEVALUE(Table2[[#This Row],[Last Payment Date]])</f>
        <v>46200</v>
      </c>
      <c r="AE292" t="str">
        <f ca="1">IF(Table2[[#This Row],[Date]]&lt;TODAY()-90,"Yes","No")</f>
        <v>No</v>
      </c>
    </row>
    <row r="293" spans="1:31" x14ac:dyDescent="0.3">
      <c r="A293" t="s">
        <v>2793</v>
      </c>
      <c r="B293" t="s">
        <v>11</v>
      </c>
      <c r="C293" t="s">
        <v>2480</v>
      </c>
      <c r="D293" t="s">
        <v>2794</v>
      </c>
      <c r="E293" t="s">
        <v>2795</v>
      </c>
      <c r="F293" t="s">
        <v>2796</v>
      </c>
      <c r="G293" t="s">
        <v>2797</v>
      </c>
      <c r="H293" t="s">
        <v>2798</v>
      </c>
      <c r="I293" t="s">
        <v>2799</v>
      </c>
      <c r="J293" t="s">
        <v>2800</v>
      </c>
      <c r="K293">
        <v>741080576</v>
      </c>
      <c r="L293" t="s">
        <v>2798</v>
      </c>
      <c r="M293" t="s">
        <v>12</v>
      </c>
      <c r="N293" s="5">
        <v>40000</v>
      </c>
      <c r="O293" s="5">
        <v>59200</v>
      </c>
      <c r="P293" t="s">
        <v>1253</v>
      </c>
      <c r="Q293">
        <v>23.05</v>
      </c>
      <c r="R293" s="5">
        <v>40000</v>
      </c>
      <c r="S293" s="5">
        <v>19200</v>
      </c>
      <c r="T293" s="5">
        <v>59200</v>
      </c>
      <c r="U293" s="5">
        <v>48500</v>
      </c>
      <c r="V293" s="5">
        <v>10700</v>
      </c>
      <c r="W293">
        <v>0</v>
      </c>
      <c r="X293" s="5">
        <v>10700</v>
      </c>
      <c r="Y293">
        <v>0</v>
      </c>
      <c r="Z293" s="5">
        <v>10700</v>
      </c>
      <c r="AA293">
        <v>0</v>
      </c>
      <c r="AB293" t="s">
        <v>1844</v>
      </c>
      <c r="AC293" s="5">
        <v>2000</v>
      </c>
      <c r="AD293" s="6">
        <f>DATEVALUE(Table2[[#This Row],[Last Payment Date]])</f>
        <v>46227</v>
      </c>
      <c r="AE293" t="str">
        <f ca="1">IF(Table2[[#This Row],[Date]]&lt;TODAY()-90,"Yes","No")</f>
        <v>No</v>
      </c>
    </row>
    <row r="294" spans="1:31" x14ac:dyDescent="0.3">
      <c r="A294" t="s">
        <v>2801</v>
      </c>
      <c r="B294" t="s">
        <v>11</v>
      </c>
      <c r="C294" t="s">
        <v>2480</v>
      </c>
      <c r="D294" t="s">
        <v>2802</v>
      </c>
      <c r="E294" t="s">
        <v>2803</v>
      </c>
      <c r="F294" t="s">
        <v>2804</v>
      </c>
      <c r="G294" t="s">
        <v>2805</v>
      </c>
      <c r="H294" t="s">
        <v>2806</v>
      </c>
      <c r="I294" t="s">
        <v>2807</v>
      </c>
      <c r="J294" t="s">
        <v>2808</v>
      </c>
      <c r="K294">
        <v>740679661</v>
      </c>
      <c r="L294" t="s">
        <v>2806</v>
      </c>
      <c r="M294" t="s">
        <v>12</v>
      </c>
      <c r="N294" s="5">
        <v>40000</v>
      </c>
      <c r="O294" s="5">
        <v>59200</v>
      </c>
      <c r="P294" t="s">
        <v>1253</v>
      </c>
      <c r="Q294">
        <v>25.33</v>
      </c>
      <c r="R294" s="5">
        <v>40000</v>
      </c>
      <c r="S294" s="5">
        <v>19200</v>
      </c>
      <c r="T294" s="5">
        <v>59200</v>
      </c>
      <c r="U294" s="5">
        <v>42875</v>
      </c>
      <c r="V294" s="5">
        <v>16325</v>
      </c>
      <c r="W294">
        <v>0</v>
      </c>
      <c r="X294" s="5">
        <v>16325</v>
      </c>
      <c r="Y294">
        <v>0</v>
      </c>
      <c r="Z294" s="5">
        <v>16325</v>
      </c>
      <c r="AA294">
        <v>0</v>
      </c>
      <c r="AB294" t="s">
        <v>2737</v>
      </c>
      <c r="AC294">
        <v>900</v>
      </c>
      <c r="AD294" s="6">
        <f>DATEVALUE(Table2[[#This Row],[Last Payment Date]])</f>
        <v>46198</v>
      </c>
      <c r="AE294" t="str">
        <f ca="1">IF(Table2[[#This Row],[Date]]&lt;TODAY()-90,"Yes","No")</f>
        <v>No</v>
      </c>
    </row>
    <row r="295" spans="1:31" x14ac:dyDescent="0.3">
      <c r="A295" t="s">
        <v>2809</v>
      </c>
      <c r="B295" t="s">
        <v>11</v>
      </c>
      <c r="C295" t="s">
        <v>2480</v>
      </c>
      <c r="D295" t="s">
        <v>2810</v>
      </c>
      <c r="E295" t="s">
        <v>2811</v>
      </c>
      <c r="F295" t="s">
        <v>2812</v>
      </c>
      <c r="G295" t="s">
        <v>2813</v>
      </c>
      <c r="H295" t="s">
        <v>2814</v>
      </c>
      <c r="I295" t="s">
        <v>2815</v>
      </c>
      <c r="J295" t="s">
        <v>2816</v>
      </c>
      <c r="K295">
        <v>703413582</v>
      </c>
      <c r="L295" t="s">
        <v>2814</v>
      </c>
      <c r="M295" t="s">
        <v>12</v>
      </c>
      <c r="N295" s="5">
        <v>40000</v>
      </c>
      <c r="O295" s="5">
        <v>59200</v>
      </c>
      <c r="P295" t="s">
        <v>1253</v>
      </c>
      <c r="Q295">
        <v>26.66</v>
      </c>
      <c r="R295" s="5">
        <v>40000</v>
      </c>
      <c r="S295" s="5">
        <v>19200</v>
      </c>
      <c r="T295" s="5">
        <v>59200</v>
      </c>
      <c r="U295" s="5">
        <v>39600</v>
      </c>
      <c r="V295" s="5">
        <v>19600</v>
      </c>
      <c r="W295">
        <v>0</v>
      </c>
      <c r="X295" s="5">
        <v>19600</v>
      </c>
      <c r="Y295">
        <v>0</v>
      </c>
      <c r="Z295" s="5">
        <v>19600</v>
      </c>
      <c r="AA295">
        <v>0</v>
      </c>
      <c r="AB295" t="s">
        <v>2737</v>
      </c>
      <c r="AC295" s="5">
        <v>1000</v>
      </c>
      <c r="AD295" s="6">
        <f>DATEVALUE(Table2[[#This Row],[Last Payment Date]])</f>
        <v>46198</v>
      </c>
      <c r="AE295" t="str">
        <f ca="1">IF(Table2[[#This Row],[Date]]&lt;TODAY()-90,"Yes","No")</f>
        <v>No</v>
      </c>
    </row>
    <row r="296" spans="1:31" x14ac:dyDescent="0.3">
      <c r="A296" t="s">
        <v>2817</v>
      </c>
      <c r="B296" t="s">
        <v>11</v>
      </c>
      <c r="C296" t="s">
        <v>2480</v>
      </c>
      <c r="D296" t="s">
        <v>2818</v>
      </c>
      <c r="E296" t="s">
        <v>2819</v>
      </c>
      <c r="F296" t="s">
        <v>2820</v>
      </c>
      <c r="G296" t="s">
        <v>2821</v>
      </c>
      <c r="H296" t="s">
        <v>2806</v>
      </c>
      <c r="I296" t="s">
        <v>2822</v>
      </c>
      <c r="J296" t="s">
        <v>2823</v>
      </c>
      <c r="K296">
        <v>721080577</v>
      </c>
      <c r="L296" t="s">
        <v>2824</v>
      </c>
      <c r="M296" t="s">
        <v>12</v>
      </c>
      <c r="N296" s="5">
        <v>40000</v>
      </c>
      <c r="O296" s="5">
        <v>59200</v>
      </c>
      <c r="P296" t="s">
        <v>1253</v>
      </c>
      <c r="Q296">
        <v>31.36</v>
      </c>
      <c r="R296" s="5">
        <v>40000</v>
      </c>
      <c r="S296" s="5">
        <v>19200</v>
      </c>
      <c r="T296" s="5">
        <v>59200</v>
      </c>
      <c r="U296" s="5">
        <v>28000</v>
      </c>
      <c r="V296" s="5">
        <v>31200</v>
      </c>
      <c r="W296">
        <v>0</v>
      </c>
      <c r="X296" s="5">
        <v>31200</v>
      </c>
      <c r="Y296">
        <v>0</v>
      </c>
      <c r="Z296" s="5">
        <v>31200</v>
      </c>
      <c r="AA296">
        <v>0</v>
      </c>
      <c r="AB296" t="s">
        <v>2737</v>
      </c>
      <c r="AC296" s="5">
        <v>1000</v>
      </c>
      <c r="AD296" s="6">
        <f>DATEVALUE(Table2[[#This Row],[Last Payment Date]])</f>
        <v>46198</v>
      </c>
      <c r="AE296" t="str">
        <f ca="1">IF(Table2[[#This Row],[Date]]&lt;TODAY()-90,"Yes","No")</f>
        <v>No</v>
      </c>
    </row>
    <row r="297" spans="1:31" x14ac:dyDescent="0.3">
      <c r="A297" t="s">
        <v>2825</v>
      </c>
      <c r="B297" t="s">
        <v>4</v>
      </c>
      <c r="C297" t="s">
        <v>2784</v>
      </c>
      <c r="D297" t="s">
        <v>2826</v>
      </c>
      <c r="E297" t="s">
        <v>2827</v>
      </c>
      <c r="F297" t="s">
        <v>2828</v>
      </c>
      <c r="G297" t="s">
        <v>2788</v>
      </c>
      <c r="H297" t="s">
        <v>2829</v>
      </c>
      <c r="I297" t="s">
        <v>2830</v>
      </c>
      <c r="J297" t="s">
        <v>2831</v>
      </c>
      <c r="K297">
        <v>751781126</v>
      </c>
      <c r="L297" t="s">
        <v>2829</v>
      </c>
      <c r="M297" t="s">
        <v>40</v>
      </c>
      <c r="N297" s="5">
        <v>20000</v>
      </c>
      <c r="O297" s="5">
        <v>26000</v>
      </c>
      <c r="P297" t="s">
        <v>1253</v>
      </c>
      <c r="Q297">
        <v>32.06</v>
      </c>
      <c r="R297" s="5">
        <v>20000</v>
      </c>
      <c r="S297" s="5">
        <v>6000</v>
      </c>
      <c r="T297" s="5">
        <v>26000</v>
      </c>
      <c r="U297" s="5">
        <v>16850</v>
      </c>
      <c r="V297" s="5">
        <v>9150</v>
      </c>
      <c r="W297">
        <v>0</v>
      </c>
      <c r="X297" s="5">
        <v>9150</v>
      </c>
      <c r="Y297">
        <v>0</v>
      </c>
      <c r="Z297" s="5">
        <v>9150</v>
      </c>
      <c r="AA297">
        <v>0</v>
      </c>
      <c r="AB297" t="s">
        <v>1030</v>
      </c>
      <c r="AC297" s="5">
        <v>1000</v>
      </c>
      <c r="AD297" s="6">
        <f>DATEVALUE(Table2[[#This Row],[Last Payment Date]])</f>
        <v>46200</v>
      </c>
      <c r="AE297" t="str">
        <f ca="1">IF(Table2[[#This Row],[Date]]&lt;TODAY()-90,"Yes","No")</f>
        <v>No</v>
      </c>
    </row>
    <row r="298" spans="1:31" x14ac:dyDescent="0.3">
      <c r="A298" t="s">
        <v>2832</v>
      </c>
      <c r="B298" t="s">
        <v>16</v>
      </c>
      <c r="C298" t="s">
        <v>2833</v>
      </c>
      <c r="D298" t="s">
        <v>2834</v>
      </c>
      <c r="E298" t="s">
        <v>2835</v>
      </c>
      <c r="F298" t="s">
        <v>2836</v>
      </c>
      <c r="G298" t="s">
        <v>2837</v>
      </c>
      <c r="H298" t="s">
        <v>2243</v>
      </c>
      <c r="I298" t="s">
        <v>2838</v>
      </c>
      <c r="J298" t="s">
        <v>2839</v>
      </c>
      <c r="K298">
        <v>776222753</v>
      </c>
      <c r="L298" t="s">
        <v>2243</v>
      </c>
      <c r="M298" t="s">
        <v>17</v>
      </c>
      <c r="N298" s="5">
        <v>30000</v>
      </c>
      <c r="O298" s="5">
        <v>39000</v>
      </c>
      <c r="P298" t="s">
        <v>2840</v>
      </c>
      <c r="Q298">
        <v>30.33</v>
      </c>
      <c r="R298" s="5">
        <v>30000</v>
      </c>
      <c r="S298" s="5">
        <v>9000</v>
      </c>
      <c r="T298" s="5">
        <v>39000</v>
      </c>
      <c r="U298" s="5">
        <v>29500</v>
      </c>
      <c r="V298" s="5">
        <v>9500</v>
      </c>
      <c r="W298">
        <v>0</v>
      </c>
      <c r="X298" s="5">
        <v>9500</v>
      </c>
      <c r="Y298">
        <v>0</v>
      </c>
      <c r="Z298" s="5">
        <v>9500</v>
      </c>
      <c r="AA298">
        <v>0</v>
      </c>
      <c r="AB298" t="s">
        <v>2113</v>
      </c>
      <c r="AC298" s="5">
        <v>2500</v>
      </c>
      <c r="AD298" s="6">
        <f>DATEVALUE(Table2[[#This Row],[Last Payment Date]])</f>
        <v>46067</v>
      </c>
      <c r="AE298" t="str">
        <f ca="1">IF(Table2[[#This Row],[Date]]&lt;TODAY()-90,"Yes","No")</f>
        <v>Yes</v>
      </c>
    </row>
    <row r="299" spans="1:31" x14ac:dyDescent="0.3">
      <c r="A299" t="s">
        <v>2841</v>
      </c>
      <c r="B299" t="s">
        <v>4</v>
      </c>
      <c r="C299" t="s">
        <v>2024</v>
      </c>
      <c r="D299" t="s">
        <v>2842</v>
      </c>
      <c r="E299" t="s">
        <v>2843</v>
      </c>
      <c r="F299" t="s">
        <v>2844</v>
      </c>
      <c r="G299" t="s">
        <v>2845</v>
      </c>
      <c r="H299" t="s">
        <v>2518</v>
      </c>
      <c r="I299" t="s">
        <v>2846</v>
      </c>
      <c r="J299" t="s">
        <v>2847</v>
      </c>
      <c r="K299">
        <v>756067960</v>
      </c>
      <c r="L299" t="s">
        <v>2518</v>
      </c>
      <c r="M299" t="s">
        <v>5</v>
      </c>
      <c r="N299" s="5">
        <v>30000</v>
      </c>
      <c r="O299" s="5">
        <v>39000</v>
      </c>
      <c r="P299" t="s">
        <v>2012</v>
      </c>
      <c r="Q299">
        <v>33.950000000000003</v>
      </c>
      <c r="R299" s="5">
        <v>30000</v>
      </c>
      <c r="S299" s="5">
        <v>9000</v>
      </c>
      <c r="T299" s="5">
        <v>39000</v>
      </c>
      <c r="U299" s="5">
        <v>21000</v>
      </c>
      <c r="V299" s="5">
        <v>18000</v>
      </c>
      <c r="W299">
        <v>0</v>
      </c>
      <c r="X299" s="5">
        <v>18000</v>
      </c>
      <c r="Y299">
        <v>0</v>
      </c>
      <c r="Z299" s="5">
        <v>18000</v>
      </c>
      <c r="AA299">
        <v>0</v>
      </c>
      <c r="AB299" t="s">
        <v>283</v>
      </c>
      <c r="AC299" s="5">
        <v>1000</v>
      </c>
      <c r="AD299" s="6">
        <f>DATEVALUE(Table2[[#This Row],[Last Payment Date]])</f>
        <v>46248</v>
      </c>
      <c r="AE299" t="str">
        <f ca="1">IF(Table2[[#This Row],[Date]]&lt;TODAY()-90,"Yes","No")</f>
        <v>No</v>
      </c>
    </row>
    <row r="300" spans="1:31" x14ac:dyDescent="0.3">
      <c r="A300" t="s">
        <v>2848</v>
      </c>
      <c r="B300" t="s">
        <v>4</v>
      </c>
      <c r="C300" t="s">
        <v>2024</v>
      </c>
      <c r="D300" t="s">
        <v>2849</v>
      </c>
      <c r="E300" t="s">
        <v>2850</v>
      </c>
      <c r="F300" t="s">
        <v>2851</v>
      </c>
      <c r="G300" t="s">
        <v>2852</v>
      </c>
      <c r="H300" t="s">
        <v>2518</v>
      </c>
      <c r="I300" t="s">
        <v>2853</v>
      </c>
      <c r="J300" t="s">
        <v>2854</v>
      </c>
      <c r="K300">
        <v>753112811</v>
      </c>
      <c r="L300" t="s">
        <v>2518</v>
      </c>
      <c r="M300" t="s">
        <v>5</v>
      </c>
      <c r="N300" s="5">
        <v>30000</v>
      </c>
      <c r="O300" s="5">
        <v>42000</v>
      </c>
      <c r="P300" t="s">
        <v>2012</v>
      </c>
      <c r="Q300">
        <v>27.81</v>
      </c>
      <c r="R300" s="5">
        <v>30000</v>
      </c>
      <c r="S300" s="5">
        <v>12000</v>
      </c>
      <c r="T300" s="5">
        <v>42000</v>
      </c>
      <c r="U300" s="5">
        <v>31000</v>
      </c>
      <c r="V300" s="5">
        <v>11000</v>
      </c>
      <c r="W300">
        <v>0</v>
      </c>
      <c r="X300" s="5">
        <v>11000</v>
      </c>
      <c r="Y300">
        <v>0</v>
      </c>
      <c r="Z300" s="5">
        <v>11000</v>
      </c>
      <c r="AA300">
        <v>0</v>
      </c>
      <c r="AB300" t="s">
        <v>2694</v>
      </c>
      <c r="AC300" s="5">
        <v>1000</v>
      </c>
      <c r="AD300" s="6">
        <f>DATEVALUE(Table2[[#This Row],[Last Payment Date]])</f>
        <v>46189</v>
      </c>
      <c r="AE300" t="str">
        <f ca="1">IF(Table2[[#This Row],[Date]]&lt;TODAY()-90,"Yes","No")</f>
        <v>No</v>
      </c>
    </row>
    <row r="301" spans="1:31" x14ac:dyDescent="0.3">
      <c r="A301" t="s">
        <v>2855</v>
      </c>
      <c r="B301" t="s">
        <v>13</v>
      </c>
      <c r="C301" t="s">
        <v>1970</v>
      </c>
      <c r="D301" t="s">
        <v>2856</v>
      </c>
      <c r="E301" t="s">
        <v>2857</v>
      </c>
      <c r="F301" t="s">
        <v>2858</v>
      </c>
      <c r="G301" t="s">
        <v>2859</v>
      </c>
      <c r="H301" t="s">
        <v>2860</v>
      </c>
      <c r="I301" t="s">
        <v>2861</v>
      </c>
      <c r="J301" t="s">
        <v>2862</v>
      </c>
      <c r="K301">
        <v>755768417</v>
      </c>
      <c r="L301" t="s">
        <v>2863</v>
      </c>
      <c r="M301" t="s">
        <v>14</v>
      </c>
      <c r="N301" s="5">
        <v>40000</v>
      </c>
      <c r="O301" s="5">
        <v>59200</v>
      </c>
      <c r="P301" t="s">
        <v>2012</v>
      </c>
      <c r="Q301">
        <v>24.88</v>
      </c>
      <c r="R301" s="5">
        <v>40000</v>
      </c>
      <c r="S301" s="5">
        <v>19200</v>
      </c>
      <c r="T301" s="5">
        <v>59200</v>
      </c>
      <c r="U301" s="5">
        <v>44000</v>
      </c>
      <c r="V301" s="5">
        <v>15200</v>
      </c>
      <c r="W301">
        <v>0</v>
      </c>
      <c r="X301" s="5">
        <v>15200</v>
      </c>
      <c r="Y301">
        <v>0</v>
      </c>
      <c r="Z301" s="5">
        <v>15200</v>
      </c>
      <c r="AA301">
        <v>0</v>
      </c>
      <c r="AB301" t="s">
        <v>2864</v>
      </c>
      <c r="AC301" s="5">
        <v>2000</v>
      </c>
      <c r="AD301" s="6">
        <f>DATEVALUE(Table2[[#This Row],[Last Payment Date]])</f>
        <v>46136</v>
      </c>
      <c r="AE301" t="str">
        <f ca="1">IF(Table2[[#This Row],[Date]]&lt;TODAY()-90,"Yes","No")</f>
        <v>Yes</v>
      </c>
    </row>
    <row r="302" spans="1:31" x14ac:dyDescent="0.3">
      <c r="A302" t="s">
        <v>2865</v>
      </c>
      <c r="B302" t="s">
        <v>16</v>
      </c>
      <c r="C302" t="s">
        <v>2293</v>
      </c>
      <c r="D302" t="s">
        <v>2866</v>
      </c>
      <c r="E302" t="s">
        <v>2867</v>
      </c>
      <c r="F302" t="s">
        <v>2868</v>
      </c>
      <c r="G302" t="s">
        <v>2869</v>
      </c>
      <c r="H302" t="s">
        <v>155</v>
      </c>
      <c r="I302" t="s">
        <v>2870</v>
      </c>
      <c r="J302" t="s">
        <v>2871</v>
      </c>
      <c r="K302">
        <v>705584989</v>
      </c>
      <c r="L302" t="s">
        <v>155</v>
      </c>
      <c r="M302" t="s">
        <v>17</v>
      </c>
      <c r="N302" s="5">
        <v>30000</v>
      </c>
      <c r="O302" s="5">
        <v>42000</v>
      </c>
      <c r="P302" t="s">
        <v>2012</v>
      </c>
      <c r="Q302">
        <v>31.24</v>
      </c>
      <c r="R302" s="5">
        <v>30000</v>
      </c>
      <c r="S302" s="5">
        <v>12000</v>
      </c>
      <c r="T302" s="5">
        <v>42000</v>
      </c>
      <c r="U302" s="5">
        <v>23800</v>
      </c>
      <c r="V302" s="5">
        <v>18200</v>
      </c>
      <c r="W302">
        <v>0</v>
      </c>
      <c r="X302" s="5">
        <v>18200</v>
      </c>
      <c r="Y302">
        <v>0</v>
      </c>
      <c r="Z302" s="5">
        <v>18200</v>
      </c>
      <c r="AA302">
        <v>0</v>
      </c>
      <c r="AB302" t="s">
        <v>2872</v>
      </c>
      <c r="AC302" s="5">
        <v>2100</v>
      </c>
      <c r="AD302" s="6">
        <f>DATEVALUE(Table2[[#This Row],[Last Payment Date]])</f>
        <v>46042</v>
      </c>
      <c r="AE302" t="str">
        <f ca="1">IF(Table2[[#This Row],[Date]]&lt;TODAY()-90,"Yes","No")</f>
        <v>Yes</v>
      </c>
    </row>
    <row r="303" spans="1:31" x14ac:dyDescent="0.3">
      <c r="A303" t="s">
        <v>2873</v>
      </c>
      <c r="B303" t="s">
        <v>16</v>
      </c>
      <c r="C303" t="s">
        <v>2774</v>
      </c>
      <c r="D303" t="s">
        <v>2874</v>
      </c>
      <c r="E303" t="s">
        <v>2875</v>
      </c>
      <c r="F303" t="s">
        <v>2876</v>
      </c>
      <c r="G303" t="s">
        <v>2877</v>
      </c>
      <c r="H303" t="s">
        <v>2878</v>
      </c>
      <c r="I303" t="s">
        <v>2879</v>
      </c>
      <c r="J303" t="s">
        <v>2880</v>
      </c>
      <c r="K303">
        <v>760444071</v>
      </c>
      <c r="L303" t="s">
        <v>2881</v>
      </c>
      <c r="M303" t="s">
        <v>18</v>
      </c>
      <c r="N303" s="5">
        <v>25000</v>
      </c>
      <c r="O303" s="5">
        <v>35000</v>
      </c>
      <c r="P303" t="s">
        <v>2012</v>
      </c>
      <c r="Q303">
        <v>25.71</v>
      </c>
      <c r="R303" s="5">
        <v>25000</v>
      </c>
      <c r="S303" s="5">
        <v>10000</v>
      </c>
      <c r="T303" s="5">
        <v>35000</v>
      </c>
      <c r="U303" s="5">
        <v>29500</v>
      </c>
      <c r="V303" s="5">
        <v>5500</v>
      </c>
      <c r="W303">
        <v>0</v>
      </c>
      <c r="X303" s="5">
        <v>5500</v>
      </c>
      <c r="Y303">
        <v>0</v>
      </c>
      <c r="Z303" s="5">
        <v>5500</v>
      </c>
      <c r="AA303">
        <v>0</v>
      </c>
      <c r="AB303" t="s">
        <v>2882</v>
      </c>
      <c r="AC303" s="5">
        <v>1750</v>
      </c>
      <c r="AD303" s="6">
        <f>DATEVALUE(Table2[[#This Row],[Last Payment Date]])</f>
        <v>46091</v>
      </c>
      <c r="AE303" t="str">
        <f ca="1">IF(Table2[[#This Row],[Date]]&lt;TODAY()-90,"Yes","No")</f>
        <v>Yes</v>
      </c>
    </row>
    <row r="304" spans="1:31" x14ac:dyDescent="0.3">
      <c r="A304" t="s">
        <v>2883</v>
      </c>
      <c r="B304" t="s">
        <v>4</v>
      </c>
      <c r="C304" t="s">
        <v>2884</v>
      </c>
      <c r="D304" t="s">
        <v>2885</v>
      </c>
      <c r="E304" t="s">
        <v>2886</v>
      </c>
      <c r="F304" t="s">
        <v>2887</v>
      </c>
      <c r="G304" t="s">
        <v>2888</v>
      </c>
      <c r="H304" t="s">
        <v>2889</v>
      </c>
      <c r="I304" t="s">
        <v>2890</v>
      </c>
      <c r="J304" t="s">
        <v>2891</v>
      </c>
      <c r="K304">
        <v>765383657</v>
      </c>
      <c r="L304" t="s">
        <v>2889</v>
      </c>
      <c r="M304" t="s">
        <v>40</v>
      </c>
      <c r="N304" s="5">
        <v>20000</v>
      </c>
      <c r="O304" s="5">
        <v>26000</v>
      </c>
      <c r="P304" t="s">
        <v>2331</v>
      </c>
      <c r="Q304">
        <v>30.19</v>
      </c>
      <c r="R304" s="5">
        <v>20000</v>
      </c>
      <c r="S304" s="5">
        <v>6000</v>
      </c>
      <c r="T304" s="5">
        <v>26000</v>
      </c>
      <c r="U304" s="5">
        <v>18500</v>
      </c>
      <c r="V304" s="5">
        <v>7500</v>
      </c>
      <c r="W304">
        <v>0</v>
      </c>
      <c r="X304" s="5">
        <v>7500</v>
      </c>
      <c r="Y304">
        <v>0</v>
      </c>
      <c r="Z304" s="5">
        <v>7500</v>
      </c>
      <c r="AA304">
        <v>0</v>
      </c>
      <c r="AB304" t="s">
        <v>2892</v>
      </c>
      <c r="AC304" s="5">
        <v>1000</v>
      </c>
      <c r="AD304" s="6">
        <f>DATEVALUE(Table2[[#This Row],[Last Payment Date]])</f>
        <v>46157</v>
      </c>
      <c r="AE304" t="str">
        <f ca="1">IF(Table2[[#This Row],[Date]]&lt;TODAY()-90,"Yes","No")</f>
        <v>Yes</v>
      </c>
    </row>
    <row r="305" spans="1:31" x14ac:dyDescent="0.3">
      <c r="A305" t="s">
        <v>2893</v>
      </c>
      <c r="B305" t="s">
        <v>4</v>
      </c>
      <c r="C305" t="s">
        <v>2884</v>
      </c>
      <c r="D305" t="s">
        <v>2894</v>
      </c>
      <c r="E305" t="s">
        <v>2895</v>
      </c>
      <c r="F305" t="s">
        <v>2896</v>
      </c>
      <c r="G305" t="s">
        <v>2897</v>
      </c>
      <c r="H305" t="s">
        <v>2889</v>
      </c>
      <c r="I305" t="s">
        <v>2898</v>
      </c>
      <c r="J305" t="s">
        <v>2899</v>
      </c>
      <c r="K305">
        <v>764252303</v>
      </c>
      <c r="L305" t="s">
        <v>2900</v>
      </c>
      <c r="M305" t="s">
        <v>40</v>
      </c>
      <c r="N305" s="5">
        <v>20000</v>
      </c>
      <c r="O305" s="5">
        <v>26000</v>
      </c>
      <c r="P305" t="s">
        <v>2331</v>
      </c>
      <c r="Q305">
        <v>32.369999999999997</v>
      </c>
      <c r="R305" s="5">
        <v>20000</v>
      </c>
      <c r="S305" s="5">
        <v>6000</v>
      </c>
      <c r="T305" s="5">
        <v>26000</v>
      </c>
      <c r="U305" s="5">
        <v>14950</v>
      </c>
      <c r="V305" s="5">
        <v>11050</v>
      </c>
      <c r="W305">
        <v>0</v>
      </c>
      <c r="X305" s="5">
        <v>11050</v>
      </c>
      <c r="Y305">
        <v>0</v>
      </c>
      <c r="Z305" s="5">
        <v>11050</v>
      </c>
      <c r="AA305">
        <v>0</v>
      </c>
      <c r="AB305" t="s">
        <v>2901</v>
      </c>
      <c r="AC305" s="5">
        <v>1650</v>
      </c>
      <c r="AD305" s="6">
        <f>DATEVALUE(Table2[[#This Row],[Last Payment Date]])</f>
        <v>46050</v>
      </c>
      <c r="AE305" t="str">
        <f ca="1">IF(Table2[[#This Row],[Date]]&lt;TODAY()-90,"Yes","No")</f>
        <v>Yes</v>
      </c>
    </row>
    <row r="306" spans="1:31" x14ac:dyDescent="0.3">
      <c r="A306" t="s">
        <v>2902</v>
      </c>
      <c r="B306" t="s">
        <v>8</v>
      </c>
      <c r="C306" t="s">
        <v>2585</v>
      </c>
      <c r="D306" t="s">
        <v>2903</v>
      </c>
      <c r="E306" t="s">
        <v>2904</v>
      </c>
      <c r="F306" t="s">
        <v>2905</v>
      </c>
      <c r="G306" t="s">
        <v>2906</v>
      </c>
      <c r="H306" t="s">
        <v>2590</v>
      </c>
      <c r="I306" t="s">
        <v>2907</v>
      </c>
      <c r="J306" t="s">
        <v>2908</v>
      </c>
      <c r="K306">
        <v>742360006</v>
      </c>
      <c r="L306" t="s">
        <v>2590</v>
      </c>
      <c r="M306" t="s">
        <v>9</v>
      </c>
      <c r="N306" s="5">
        <v>25000</v>
      </c>
      <c r="O306" s="5">
        <v>35000</v>
      </c>
      <c r="P306" t="s">
        <v>2331</v>
      </c>
      <c r="Q306">
        <v>33.57</v>
      </c>
      <c r="R306" s="5">
        <v>25000</v>
      </c>
      <c r="S306" s="5">
        <v>10000</v>
      </c>
      <c r="T306" s="5">
        <v>35000</v>
      </c>
      <c r="U306" s="5">
        <v>10750</v>
      </c>
      <c r="V306" s="5">
        <v>24250</v>
      </c>
      <c r="W306">
        <v>0</v>
      </c>
      <c r="X306" s="5">
        <v>24250</v>
      </c>
      <c r="Y306">
        <v>0</v>
      </c>
      <c r="Z306" s="5">
        <v>24250</v>
      </c>
      <c r="AA306">
        <v>0</v>
      </c>
      <c r="AB306" t="s">
        <v>2909</v>
      </c>
      <c r="AC306" s="5">
        <v>2000</v>
      </c>
      <c r="AD306" s="6">
        <f>DATEVALUE(Table2[[#This Row],[Last Payment Date]])</f>
        <v>46078</v>
      </c>
      <c r="AE306" t="str">
        <f ca="1">IF(Table2[[#This Row],[Date]]&lt;TODAY()-90,"Yes","No")</f>
        <v>Yes</v>
      </c>
    </row>
    <row r="307" spans="1:31" x14ac:dyDescent="0.3">
      <c r="A307" t="s">
        <v>2910</v>
      </c>
      <c r="B307" t="s">
        <v>16</v>
      </c>
      <c r="C307" t="s">
        <v>2911</v>
      </c>
      <c r="D307" t="s">
        <v>2912</v>
      </c>
      <c r="E307" t="s">
        <v>2913</v>
      </c>
      <c r="F307" t="s">
        <v>2914</v>
      </c>
      <c r="G307" t="s">
        <v>2915</v>
      </c>
      <c r="H307" t="s">
        <v>2916</v>
      </c>
      <c r="I307" t="s">
        <v>2917</v>
      </c>
      <c r="J307" t="s">
        <v>2918</v>
      </c>
      <c r="K307">
        <v>768299161</v>
      </c>
      <c r="L307" t="s">
        <v>2919</v>
      </c>
      <c r="M307" t="s">
        <v>17</v>
      </c>
      <c r="N307" s="5">
        <v>20000</v>
      </c>
      <c r="O307" s="5">
        <v>28000</v>
      </c>
      <c r="P307" t="s">
        <v>2920</v>
      </c>
      <c r="Q307">
        <v>30.14</v>
      </c>
      <c r="R307" s="5">
        <v>20000</v>
      </c>
      <c r="S307" s="5">
        <v>8000</v>
      </c>
      <c r="T307" s="5">
        <v>28000</v>
      </c>
      <c r="U307" s="5">
        <v>8000</v>
      </c>
      <c r="V307" s="5">
        <v>20000</v>
      </c>
      <c r="W307">
        <v>0</v>
      </c>
      <c r="X307" s="5">
        <v>20000</v>
      </c>
      <c r="Y307">
        <v>0</v>
      </c>
      <c r="Z307" s="5">
        <v>20000</v>
      </c>
      <c r="AA307">
        <v>0</v>
      </c>
      <c r="AB307" t="s">
        <v>2266</v>
      </c>
      <c r="AC307" s="5">
        <v>2000</v>
      </c>
      <c r="AD307" s="6">
        <f>DATEVALUE(Table2[[#This Row],[Last Payment Date]])</f>
        <v>46065</v>
      </c>
      <c r="AE307" t="str">
        <f ca="1">IF(Table2[[#This Row],[Date]]&lt;TODAY()-90,"Yes","No")</f>
        <v>Yes</v>
      </c>
    </row>
    <row r="308" spans="1:31" x14ac:dyDescent="0.3">
      <c r="A308" t="s">
        <v>2921</v>
      </c>
      <c r="B308" t="s">
        <v>4</v>
      </c>
      <c r="C308" t="s">
        <v>2884</v>
      </c>
      <c r="D308" t="s">
        <v>2922</v>
      </c>
      <c r="E308" t="s">
        <v>2923</v>
      </c>
      <c r="F308" t="s">
        <v>2924</v>
      </c>
      <c r="G308" t="s">
        <v>2925</v>
      </c>
      <c r="H308" t="s">
        <v>2900</v>
      </c>
      <c r="I308" t="s">
        <v>2926</v>
      </c>
      <c r="J308" t="s">
        <v>2927</v>
      </c>
      <c r="K308">
        <v>768792139</v>
      </c>
      <c r="L308" t="s">
        <v>2900</v>
      </c>
      <c r="M308" t="s">
        <v>40</v>
      </c>
      <c r="N308" s="5">
        <v>20000</v>
      </c>
      <c r="O308" s="5">
        <v>26000</v>
      </c>
      <c r="P308" t="s">
        <v>2928</v>
      </c>
      <c r="Q308">
        <v>31.82</v>
      </c>
      <c r="R308" s="5">
        <v>20000</v>
      </c>
      <c r="S308" s="5">
        <v>6000</v>
      </c>
      <c r="T308" s="5">
        <v>26000</v>
      </c>
      <c r="U308" s="5">
        <v>15850</v>
      </c>
      <c r="V308" s="5">
        <v>10150</v>
      </c>
      <c r="W308">
        <v>0</v>
      </c>
      <c r="X308" s="5">
        <v>10150</v>
      </c>
      <c r="Y308">
        <v>0</v>
      </c>
      <c r="Z308" s="5">
        <v>10150</v>
      </c>
      <c r="AA308">
        <v>0</v>
      </c>
      <c r="AB308" t="s">
        <v>2929</v>
      </c>
      <c r="AC308" s="5">
        <v>1000</v>
      </c>
      <c r="AD308" s="6">
        <f>DATEVALUE(Table2[[#This Row],[Last Payment Date]])</f>
        <v>46119</v>
      </c>
      <c r="AE308" t="str">
        <f ca="1">IF(Table2[[#This Row],[Date]]&lt;TODAY()-90,"Yes","No")</f>
        <v>Yes</v>
      </c>
    </row>
    <row r="309" spans="1:31" x14ac:dyDescent="0.3">
      <c r="A309" t="s">
        <v>2930</v>
      </c>
      <c r="B309" t="s">
        <v>16</v>
      </c>
      <c r="C309" t="s">
        <v>2931</v>
      </c>
      <c r="D309" t="s">
        <v>2932</v>
      </c>
      <c r="E309" t="s">
        <v>2933</v>
      </c>
      <c r="F309" t="s">
        <v>2934</v>
      </c>
      <c r="G309" t="s">
        <v>2935</v>
      </c>
      <c r="H309" t="s">
        <v>2936</v>
      </c>
      <c r="I309" t="s">
        <v>2937</v>
      </c>
      <c r="J309" t="s">
        <v>2938</v>
      </c>
      <c r="K309">
        <v>752058256</v>
      </c>
      <c r="L309" t="s">
        <v>2936</v>
      </c>
      <c r="M309" t="s">
        <v>17</v>
      </c>
      <c r="N309" s="5">
        <v>20000</v>
      </c>
      <c r="O309" s="5">
        <v>26000</v>
      </c>
      <c r="P309" t="s">
        <v>2939</v>
      </c>
      <c r="Q309">
        <v>30.95</v>
      </c>
      <c r="R309" s="5">
        <v>20000</v>
      </c>
      <c r="S309" s="5">
        <v>6000</v>
      </c>
      <c r="T309" s="5">
        <v>26000</v>
      </c>
      <c r="U309" s="5">
        <v>17025</v>
      </c>
      <c r="V309" s="5">
        <v>8975</v>
      </c>
      <c r="W309">
        <v>0</v>
      </c>
      <c r="X309" s="5">
        <v>8975</v>
      </c>
      <c r="Y309">
        <v>0</v>
      </c>
      <c r="Z309" s="5">
        <v>8975</v>
      </c>
      <c r="AA309">
        <v>0</v>
      </c>
      <c r="AB309" t="s">
        <v>2593</v>
      </c>
      <c r="AC309" s="5">
        <v>2500</v>
      </c>
      <c r="AD309" s="6">
        <f>DATEVALUE(Table2[[#This Row],[Last Payment Date]])</f>
        <v>46072</v>
      </c>
      <c r="AE309" t="str">
        <f ca="1">IF(Table2[[#This Row],[Date]]&lt;TODAY()-90,"Yes","No")</f>
        <v>Yes</v>
      </c>
    </row>
    <row r="310" spans="1:31" x14ac:dyDescent="0.3">
      <c r="A310" t="s">
        <v>2940</v>
      </c>
      <c r="B310" t="s">
        <v>16</v>
      </c>
      <c r="C310" t="s">
        <v>2941</v>
      </c>
      <c r="D310" t="s">
        <v>2942</v>
      </c>
      <c r="E310" t="s">
        <v>2943</v>
      </c>
      <c r="F310" t="s">
        <v>2944</v>
      </c>
      <c r="G310" t="s">
        <v>2945</v>
      </c>
      <c r="H310" t="s">
        <v>2946</v>
      </c>
      <c r="I310" t="s">
        <v>2947</v>
      </c>
      <c r="J310" t="s">
        <v>2948</v>
      </c>
      <c r="K310">
        <v>755067310</v>
      </c>
      <c r="L310" t="s">
        <v>2946</v>
      </c>
      <c r="M310" t="s">
        <v>17</v>
      </c>
      <c r="N310" s="5">
        <v>25000</v>
      </c>
      <c r="O310" s="5">
        <v>33000</v>
      </c>
      <c r="P310" t="s">
        <v>2949</v>
      </c>
      <c r="Q310">
        <v>27.15</v>
      </c>
      <c r="R310" s="5">
        <v>25000</v>
      </c>
      <c r="S310" s="5">
        <v>8000</v>
      </c>
      <c r="T310" s="5">
        <v>33000</v>
      </c>
      <c r="U310" s="5">
        <v>27975</v>
      </c>
      <c r="V310" s="5">
        <v>5025</v>
      </c>
      <c r="W310">
        <v>0</v>
      </c>
      <c r="X310" s="5">
        <v>5025</v>
      </c>
      <c r="Y310">
        <v>0</v>
      </c>
      <c r="Z310" s="5">
        <v>5025</v>
      </c>
      <c r="AA310">
        <v>0</v>
      </c>
      <c r="AB310" t="s">
        <v>1142</v>
      </c>
      <c r="AC310" s="5">
        <v>5000</v>
      </c>
      <c r="AD310" s="6">
        <f>DATEVALUE(Table2[[#This Row],[Last Payment Date]])</f>
        <v>46247</v>
      </c>
      <c r="AE310" t="str">
        <f ca="1">IF(Table2[[#This Row],[Date]]&lt;TODAY()-90,"Yes","No")</f>
        <v>No</v>
      </c>
    </row>
    <row r="311" spans="1:31" x14ac:dyDescent="0.3">
      <c r="A311" t="s">
        <v>2950</v>
      </c>
      <c r="B311" t="s">
        <v>11</v>
      </c>
      <c r="C311" t="s">
        <v>2951</v>
      </c>
      <c r="D311" t="s">
        <v>2952</v>
      </c>
      <c r="E311" t="s">
        <v>2735</v>
      </c>
      <c r="F311" t="s">
        <v>2736</v>
      </c>
      <c r="G311" t="s">
        <v>2953</v>
      </c>
      <c r="H311" t="s">
        <v>2734</v>
      </c>
      <c r="I311" t="s">
        <v>2954</v>
      </c>
      <c r="J311" t="s">
        <v>2955</v>
      </c>
      <c r="K311">
        <v>762278490</v>
      </c>
      <c r="L311" t="s">
        <v>2956</v>
      </c>
      <c r="M311" t="s">
        <v>12</v>
      </c>
      <c r="N311" s="5">
        <v>20000</v>
      </c>
      <c r="O311" s="5">
        <v>26000</v>
      </c>
      <c r="P311" t="s">
        <v>681</v>
      </c>
      <c r="Q311">
        <v>29.48</v>
      </c>
      <c r="R311" s="5">
        <v>20000</v>
      </c>
      <c r="S311" s="5">
        <v>6000</v>
      </c>
      <c r="T311" s="5">
        <v>26000</v>
      </c>
      <c r="U311" s="5">
        <v>18250</v>
      </c>
      <c r="V311" s="5">
        <v>7750</v>
      </c>
      <c r="W311">
        <v>0</v>
      </c>
      <c r="X311" s="5">
        <v>7750</v>
      </c>
      <c r="Y311">
        <v>0</v>
      </c>
      <c r="Z311" s="5">
        <v>7750</v>
      </c>
      <c r="AA311">
        <v>0</v>
      </c>
      <c r="AB311" t="s">
        <v>2864</v>
      </c>
      <c r="AC311">
        <v>350</v>
      </c>
      <c r="AD311" s="6">
        <f>DATEVALUE(Table2[[#This Row],[Last Payment Date]])</f>
        <v>46136</v>
      </c>
      <c r="AE311" t="str">
        <f ca="1">IF(Table2[[#This Row],[Date]]&lt;TODAY()-90,"Yes","No")</f>
        <v>Yes</v>
      </c>
    </row>
    <row r="312" spans="1:31" x14ac:dyDescent="0.3">
      <c r="A312" t="s">
        <v>2957</v>
      </c>
      <c r="B312" t="s">
        <v>19</v>
      </c>
      <c r="C312" t="s">
        <v>671</v>
      </c>
      <c r="D312" t="s">
        <v>2958</v>
      </c>
      <c r="E312" t="s">
        <v>2959</v>
      </c>
      <c r="F312" t="s">
        <v>2960</v>
      </c>
      <c r="G312" t="s">
        <v>2961</v>
      </c>
      <c r="H312" t="s">
        <v>2962</v>
      </c>
      <c r="I312" t="s">
        <v>2963</v>
      </c>
      <c r="J312" t="s">
        <v>2964</v>
      </c>
      <c r="K312">
        <v>786267991</v>
      </c>
      <c r="L312" t="s">
        <v>2962</v>
      </c>
      <c r="M312" t="s">
        <v>20</v>
      </c>
      <c r="N312" s="5">
        <v>30000</v>
      </c>
      <c r="O312" s="5">
        <v>42000</v>
      </c>
      <c r="P312" t="s">
        <v>681</v>
      </c>
      <c r="Q312">
        <v>26.71</v>
      </c>
      <c r="R312" s="5">
        <v>30000</v>
      </c>
      <c r="S312" s="5">
        <v>12000</v>
      </c>
      <c r="T312" s="5">
        <v>42000</v>
      </c>
      <c r="U312" s="5">
        <v>29100</v>
      </c>
      <c r="V312" s="5">
        <v>12900</v>
      </c>
      <c r="W312">
        <v>0</v>
      </c>
      <c r="X312" s="5">
        <v>12900</v>
      </c>
      <c r="Y312">
        <v>0</v>
      </c>
      <c r="Z312" s="5">
        <v>12900</v>
      </c>
      <c r="AA312">
        <v>0</v>
      </c>
      <c r="AB312" t="s">
        <v>2965</v>
      </c>
      <c r="AC312" s="5">
        <v>1700</v>
      </c>
      <c r="AD312" s="6">
        <f>DATEVALUE(Table2[[#This Row],[Last Payment Date]])</f>
        <v>46102</v>
      </c>
      <c r="AE312" t="str">
        <f ca="1">IF(Table2[[#This Row],[Date]]&lt;TODAY()-90,"Yes","No")</f>
        <v>Yes</v>
      </c>
    </row>
    <row r="313" spans="1:31" x14ac:dyDescent="0.3">
      <c r="A313" t="s">
        <v>2966</v>
      </c>
      <c r="B313" t="s">
        <v>16</v>
      </c>
      <c r="C313" t="s">
        <v>2967</v>
      </c>
      <c r="D313" t="s">
        <v>2968</v>
      </c>
      <c r="E313" t="s">
        <v>2969</v>
      </c>
      <c r="F313" t="s">
        <v>2970</v>
      </c>
      <c r="G313" t="s">
        <v>2971</v>
      </c>
      <c r="H313" t="s">
        <v>2946</v>
      </c>
      <c r="I313" t="s">
        <v>2972</v>
      </c>
      <c r="J313" t="s">
        <v>2973</v>
      </c>
      <c r="K313">
        <v>760651847</v>
      </c>
      <c r="L313" t="s">
        <v>2974</v>
      </c>
      <c r="M313" t="s">
        <v>17</v>
      </c>
      <c r="N313" s="5">
        <v>20000</v>
      </c>
      <c r="O313" s="5">
        <v>26000</v>
      </c>
      <c r="P313" t="s">
        <v>2975</v>
      </c>
      <c r="Q313">
        <v>34.83</v>
      </c>
      <c r="R313" s="5">
        <v>20000</v>
      </c>
      <c r="S313" s="5">
        <v>6000</v>
      </c>
      <c r="T313" s="5">
        <v>26000</v>
      </c>
      <c r="U313" s="5">
        <v>9100</v>
      </c>
      <c r="V313" s="5">
        <v>16900</v>
      </c>
      <c r="W313">
        <v>0</v>
      </c>
      <c r="X313" s="5">
        <v>16900</v>
      </c>
      <c r="Y313">
        <v>0</v>
      </c>
      <c r="Z313" s="5">
        <v>16900</v>
      </c>
      <c r="AA313">
        <v>0</v>
      </c>
      <c r="AB313" t="s">
        <v>1759</v>
      </c>
      <c r="AC313" s="5">
        <v>1500</v>
      </c>
      <c r="AD313" s="6">
        <f>DATEVALUE(Table2[[#This Row],[Last Payment Date]])</f>
        <v>46022</v>
      </c>
      <c r="AE313" t="str">
        <f ca="1">IF(Table2[[#This Row],[Date]]&lt;TODAY()-90,"Yes","No")</f>
        <v>Yes</v>
      </c>
    </row>
    <row r="314" spans="1:31" x14ac:dyDescent="0.3">
      <c r="A314" t="s">
        <v>2976</v>
      </c>
      <c r="B314" t="s">
        <v>23</v>
      </c>
      <c r="C314" t="s">
        <v>2977</v>
      </c>
      <c r="D314" t="s">
        <v>2978</v>
      </c>
      <c r="E314" t="s">
        <v>2979</v>
      </c>
      <c r="F314" t="s">
        <v>2980</v>
      </c>
      <c r="G314" t="s">
        <v>2981</v>
      </c>
      <c r="H314" t="s">
        <v>2982</v>
      </c>
      <c r="I314" t="s">
        <v>2983</v>
      </c>
      <c r="J314" t="s">
        <v>2984</v>
      </c>
      <c r="K314">
        <v>761130256</v>
      </c>
      <c r="L314" t="s">
        <v>2985</v>
      </c>
      <c r="M314" t="s">
        <v>26</v>
      </c>
      <c r="N314" s="5">
        <v>30000</v>
      </c>
      <c r="O314" s="5">
        <v>42000</v>
      </c>
      <c r="P314" t="s">
        <v>2975</v>
      </c>
      <c r="Q314">
        <v>23.05</v>
      </c>
      <c r="R314" s="5">
        <v>30000</v>
      </c>
      <c r="S314" s="5">
        <v>12000</v>
      </c>
      <c r="T314" s="5">
        <v>42000</v>
      </c>
      <c r="U314" s="5">
        <v>34700</v>
      </c>
      <c r="V314" s="5">
        <v>7300</v>
      </c>
      <c r="W314">
        <v>0</v>
      </c>
      <c r="X314" s="5">
        <v>7300</v>
      </c>
      <c r="Y314">
        <v>0</v>
      </c>
      <c r="Z314" s="5">
        <v>7300</v>
      </c>
      <c r="AA314">
        <v>0</v>
      </c>
      <c r="AB314" t="s">
        <v>977</v>
      </c>
      <c r="AC314" s="5">
        <v>10000</v>
      </c>
      <c r="AD314" s="6">
        <f>DATEVALUE(Table2[[#This Row],[Last Payment Date]])</f>
        <v>46245</v>
      </c>
      <c r="AE314" t="str">
        <f ca="1">IF(Table2[[#This Row],[Date]]&lt;TODAY()-90,"Yes","No")</f>
        <v>No</v>
      </c>
    </row>
    <row r="315" spans="1:31" x14ac:dyDescent="0.3">
      <c r="A315" t="s">
        <v>2986</v>
      </c>
      <c r="B315" t="s">
        <v>23</v>
      </c>
      <c r="C315" t="s">
        <v>2977</v>
      </c>
      <c r="D315" t="s">
        <v>2987</v>
      </c>
      <c r="E315" t="s">
        <v>2988</v>
      </c>
      <c r="F315" t="s">
        <v>2989</v>
      </c>
      <c r="G315" t="s">
        <v>2990</v>
      </c>
      <c r="H315" t="s">
        <v>2985</v>
      </c>
      <c r="I315" t="s">
        <v>2983</v>
      </c>
      <c r="J315" t="s">
        <v>2984</v>
      </c>
      <c r="K315">
        <v>761130256</v>
      </c>
      <c r="L315" t="s">
        <v>2985</v>
      </c>
      <c r="M315" t="s">
        <v>26</v>
      </c>
      <c r="N315" s="5">
        <v>30000</v>
      </c>
      <c r="O315" s="5">
        <v>42000</v>
      </c>
      <c r="P315" t="s">
        <v>2975</v>
      </c>
      <c r="Q315">
        <v>27.81</v>
      </c>
      <c r="R315" s="5">
        <v>30000</v>
      </c>
      <c r="S315" s="5">
        <v>12000</v>
      </c>
      <c r="T315" s="5">
        <v>42000</v>
      </c>
      <c r="U315" s="5">
        <v>24700</v>
      </c>
      <c r="V315" s="5">
        <v>17300</v>
      </c>
      <c r="W315">
        <v>0</v>
      </c>
      <c r="X315" s="5">
        <v>17300</v>
      </c>
      <c r="Y315">
        <v>0</v>
      </c>
      <c r="Z315" s="5">
        <v>17300</v>
      </c>
      <c r="AA315">
        <v>0</v>
      </c>
      <c r="AB315" t="s">
        <v>1688</v>
      </c>
      <c r="AC315" s="5">
        <v>5000</v>
      </c>
      <c r="AD315" s="6">
        <f>DATEVALUE(Table2[[#This Row],[Last Payment Date]])</f>
        <v>46112</v>
      </c>
      <c r="AE315" t="str">
        <f ca="1">IF(Table2[[#This Row],[Date]]&lt;TODAY()-90,"Yes","No")</f>
        <v>Yes</v>
      </c>
    </row>
    <row r="316" spans="1:31" x14ac:dyDescent="0.3">
      <c r="A316" t="s">
        <v>2991</v>
      </c>
      <c r="B316" t="s">
        <v>13</v>
      </c>
      <c r="C316" t="s">
        <v>2992</v>
      </c>
      <c r="D316" t="s">
        <v>2993</v>
      </c>
      <c r="E316" t="s">
        <v>2994</v>
      </c>
      <c r="F316" t="s">
        <v>2995</v>
      </c>
      <c r="G316" t="s">
        <v>2996</v>
      </c>
      <c r="H316" t="s">
        <v>2997</v>
      </c>
      <c r="I316" t="s">
        <v>2998</v>
      </c>
      <c r="J316" t="s">
        <v>2999</v>
      </c>
      <c r="K316">
        <v>758744721</v>
      </c>
      <c r="L316" t="s">
        <v>3000</v>
      </c>
      <c r="M316" t="s">
        <v>35</v>
      </c>
      <c r="N316" s="5">
        <v>20000</v>
      </c>
      <c r="O316" s="5">
        <v>26000</v>
      </c>
      <c r="P316" t="s">
        <v>2975</v>
      </c>
      <c r="Q316">
        <v>32.31</v>
      </c>
      <c r="R316" s="5">
        <v>20000</v>
      </c>
      <c r="S316" s="5">
        <v>6000</v>
      </c>
      <c r="T316" s="5">
        <v>26000</v>
      </c>
      <c r="U316" s="5">
        <v>13200</v>
      </c>
      <c r="V316" s="5">
        <v>12800</v>
      </c>
      <c r="W316">
        <v>0</v>
      </c>
      <c r="X316" s="5">
        <v>12800</v>
      </c>
      <c r="Y316">
        <v>0</v>
      </c>
      <c r="Z316" s="5">
        <v>12800</v>
      </c>
      <c r="AA316">
        <v>0</v>
      </c>
      <c r="AB316" t="s">
        <v>3001</v>
      </c>
      <c r="AC316" s="5">
        <v>1650</v>
      </c>
      <c r="AD316" s="6">
        <f>DATEVALUE(Table2[[#This Row],[Last Payment Date]])</f>
        <v>46027</v>
      </c>
      <c r="AE316" t="str">
        <f ca="1">IF(Table2[[#This Row],[Date]]&lt;TODAY()-90,"Yes","No")</f>
        <v>Yes</v>
      </c>
    </row>
    <row r="317" spans="1:31" x14ac:dyDescent="0.3">
      <c r="A317" t="s">
        <v>3002</v>
      </c>
      <c r="B317" t="s">
        <v>16</v>
      </c>
      <c r="C317" t="s">
        <v>2967</v>
      </c>
      <c r="D317" t="s">
        <v>3003</v>
      </c>
      <c r="E317" t="s">
        <v>3004</v>
      </c>
      <c r="F317" t="s">
        <v>3005</v>
      </c>
      <c r="G317" t="s">
        <v>3006</v>
      </c>
      <c r="H317" t="s">
        <v>3007</v>
      </c>
      <c r="I317" t="s">
        <v>3008</v>
      </c>
      <c r="J317" t="s">
        <v>3009</v>
      </c>
      <c r="K317">
        <v>778203351</v>
      </c>
      <c r="L317" t="s">
        <v>3007</v>
      </c>
      <c r="M317" t="s">
        <v>17</v>
      </c>
      <c r="N317" s="5">
        <v>20000</v>
      </c>
      <c r="O317" s="5">
        <v>26000</v>
      </c>
      <c r="P317" t="s">
        <v>3010</v>
      </c>
      <c r="Q317">
        <v>34.520000000000003</v>
      </c>
      <c r="R317" s="5">
        <v>20000</v>
      </c>
      <c r="S317" s="5">
        <v>6000</v>
      </c>
      <c r="T317" s="5">
        <v>26000</v>
      </c>
      <c r="U317" s="5">
        <v>9600</v>
      </c>
      <c r="V317" s="5">
        <v>16400</v>
      </c>
      <c r="W317">
        <v>0</v>
      </c>
      <c r="X317" s="5">
        <v>16400</v>
      </c>
      <c r="Y317">
        <v>0</v>
      </c>
      <c r="Z317" s="5">
        <v>16400</v>
      </c>
      <c r="AA317">
        <v>0</v>
      </c>
      <c r="AB317" t="s">
        <v>1759</v>
      </c>
      <c r="AC317" s="5">
        <v>1000</v>
      </c>
      <c r="AD317" s="6">
        <f>DATEVALUE(Table2[[#This Row],[Last Payment Date]])</f>
        <v>46022</v>
      </c>
      <c r="AE317" t="str">
        <f ca="1">IF(Table2[[#This Row],[Date]]&lt;TODAY()-90,"Yes","No")</f>
        <v>Yes</v>
      </c>
    </row>
    <row r="318" spans="1:31" x14ac:dyDescent="0.3">
      <c r="A318" t="s">
        <v>3011</v>
      </c>
      <c r="B318" t="s">
        <v>16</v>
      </c>
      <c r="C318" t="s">
        <v>2967</v>
      </c>
      <c r="D318" t="s">
        <v>3012</v>
      </c>
      <c r="E318" t="s">
        <v>3013</v>
      </c>
      <c r="F318" t="s">
        <v>3014</v>
      </c>
      <c r="G318" t="s">
        <v>3015</v>
      </c>
      <c r="H318" t="s">
        <v>2946</v>
      </c>
      <c r="I318" t="s">
        <v>3016</v>
      </c>
      <c r="J318" t="s">
        <v>3017</v>
      </c>
      <c r="K318">
        <v>773288320</v>
      </c>
      <c r="L318" t="s">
        <v>3018</v>
      </c>
      <c r="M318" t="s">
        <v>17</v>
      </c>
      <c r="N318" s="5">
        <v>20000</v>
      </c>
      <c r="O318" s="5">
        <v>26000</v>
      </c>
      <c r="P318" t="s">
        <v>3019</v>
      </c>
      <c r="Q318">
        <v>33.909999999999997</v>
      </c>
      <c r="R318" s="5">
        <v>20000</v>
      </c>
      <c r="S318" s="5">
        <v>6000</v>
      </c>
      <c r="T318" s="5">
        <v>26000</v>
      </c>
      <c r="U318" s="5">
        <v>10600</v>
      </c>
      <c r="V318" s="5">
        <v>15400</v>
      </c>
      <c r="W318">
        <v>0</v>
      </c>
      <c r="X318" s="5">
        <v>15400</v>
      </c>
      <c r="Y318">
        <v>0</v>
      </c>
      <c r="Z318" s="5">
        <v>15400</v>
      </c>
      <c r="AA318">
        <v>0</v>
      </c>
      <c r="AB318" t="s">
        <v>2266</v>
      </c>
      <c r="AC318" s="5">
        <v>1700</v>
      </c>
      <c r="AD318" s="6">
        <f>DATEVALUE(Table2[[#This Row],[Last Payment Date]])</f>
        <v>46065</v>
      </c>
      <c r="AE318" t="str">
        <f ca="1">IF(Table2[[#This Row],[Date]]&lt;TODAY()-90,"Yes","No")</f>
        <v>Yes</v>
      </c>
    </row>
    <row r="319" spans="1:31" x14ac:dyDescent="0.3">
      <c r="A319" t="s">
        <v>3020</v>
      </c>
      <c r="B319" t="s">
        <v>11</v>
      </c>
      <c r="C319" t="s">
        <v>1794</v>
      </c>
      <c r="D319" t="s">
        <v>3021</v>
      </c>
      <c r="E319" t="s">
        <v>3022</v>
      </c>
      <c r="F319" t="s">
        <v>3023</v>
      </c>
      <c r="G319" t="s">
        <v>3024</v>
      </c>
      <c r="H319" t="s">
        <v>3025</v>
      </c>
      <c r="I319" t="s">
        <v>3026</v>
      </c>
      <c r="J319" t="s">
        <v>3027</v>
      </c>
      <c r="K319">
        <v>0</v>
      </c>
      <c r="L319" t="s">
        <v>1704</v>
      </c>
      <c r="M319" t="s">
        <v>12</v>
      </c>
      <c r="N319" s="5">
        <v>20000</v>
      </c>
      <c r="O319" s="5">
        <v>26000</v>
      </c>
      <c r="P319" t="s">
        <v>3019</v>
      </c>
      <c r="Q319">
        <v>30.14</v>
      </c>
      <c r="R319" s="5">
        <v>20000</v>
      </c>
      <c r="S319" s="5">
        <v>6000</v>
      </c>
      <c r="T319" s="5">
        <v>26000</v>
      </c>
      <c r="U319" s="5">
        <v>16725</v>
      </c>
      <c r="V319" s="5">
        <v>9275</v>
      </c>
      <c r="W319">
        <v>0</v>
      </c>
      <c r="X319" s="5">
        <v>9275</v>
      </c>
      <c r="Y319">
        <v>0</v>
      </c>
      <c r="Z319" s="5">
        <v>9275</v>
      </c>
      <c r="AA319">
        <v>0</v>
      </c>
      <c r="AB319" t="s">
        <v>2648</v>
      </c>
      <c r="AC319">
        <v>600</v>
      </c>
      <c r="AD319" s="6">
        <f>DATEVALUE(Table2[[#This Row],[Last Payment Date]])</f>
        <v>46226</v>
      </c>
      <c r="AE319" t="str">
        <f ca="1">IF(Table2[[#This Row],[Date]]&lt;TODAY()-90,"Yes","No")</f>
        <v>No</v>
      </c>
    </row>
    <row r="320" spans="1:31" x14ac:dyDescent="0.3">
      <c r="A320" t="s">
        <v>3028</v>
      </c>
      <c r="B320" t="s">
        <v>11</v>
      </c>
      <c r="C320" t="s">
        <v>1794</v>
      </c>
      <c r="D320" t="s">
        <v>3029</v>
      </c>
      <c r="E320" t="s">
        <v>3030</v>
      </c>
      <c r="F320" t="s">
        <v>3031</v>
      </c>
      <c r="G320" t="s">
        <v>3032</v>
      </c>
      <c r="H320" t="s">
        <v>3033</v>
      </c>
      <c r="I320" t="s">
        <v>3034</v>
      </c>
      <c r="J320" t="s">
        <v>3035</v>
      </c>
      <c r="K320">
        <v>0</v>
      </c>
      <c r="L320" t="s">
        <v>1704</v>
      </c>
      <c r="M320" t="s">
        <v>12</v>
      </c>
      <c r="N320" s="5">
        <v>20000</v>
      </c>
      <c r="O320" s="5">
        <v>26000</v>
      </c>
      <c r="P320" t="s">
        <v>3019</v>
      </c>
      <c r="Q320">
        <v>28.41</v>
      </c>
      <c r="R320" s="5">
        <v>20000</v>
      </c>
      <c r="S320" s="5">
        <v>6000</v>
      </c>
      <c r="T320" s="5">
        <v>26000</v>
      </c>
      <c r="U320" s="5">
        <v>19525</v>
      </c>
      <c r="V320" s="5">
        <v>6475</v>
      </c>
      <c r="W320">
        <v>0</v>
      </c>
      <c r="X320" s="5">
        <v>6475</v>
      </c>
      <c r="Y320">
        <v>0</v>
      </c>
      <c r="Z320" s="5">
        <v>6475</v>
      </c>
      <c r="AA320">
        <v>0</v>
      </c>
      <c r="AB320" t="s">
        <v>2909</v>
      </c>
      <c r="AC320" s="5">
        <v>1625</v>
      </c>
      <c r="AD320" s="6">
        <f>DATEVALUE(Table2[[#This Row],[Last Payment Date]])</f>
        <v>46078</v>
      </c>
      <c r="AE320" t="str">
        <f ca="1">IF(Table2[[#This Row],[Date]]&lt;TODAY()-90,"Yes","No")</f>
        <v>Yes</v>
      </c>
    </row>
    <row r="321" spans="1:31" x14ac:dyDescent="0.3">
      <c r="A321" t="s">
        <v>3036</v>
      </c>
      <c r="B321" t="s">
        <v>4</v>
      </c>
      <c r="C321" t="s">
        <v>2024</v>
      </c>
      <c r="D321" t="s">
        <v>3037</v>
      </c>
      <c r="E321" t="s">
        <v>3038</v>
      </c>
      <c r="F321" t="s">
        <v>3039</v>
      </c>
      <c r="G321" t="s">
        <v>3040</v>
      </c>
      <c r="H321" t="s">
        <v>3041</v>
      </c>
      <c r="I321" t="s">
        <v>3042</v>
      </c>
      <c r="J321" t="s">
        <v>3043</v>
      </c>
      <c r="K321">
        <v>787049686</v>
      </c>
      <c r="L321" t="s">
        <v>3041</v>
      </c>
      <c r="M321" t="s">
        <v>5</v>
      </c>
      <c r="N321" s="5">
        <v>30000</v>
      </c>
      <c r="O321" s="5">
        <v>42000</v>
      </c>
      <c r="P321" t="s">
        <v>3010</v>
      </c>
      <c r="Q321">
        <v>23.24</v>
      </c>
      <c r="R321" s="5">
        <v>30000</v>
      </c>
      <c r="S321" s="5">
        <v>12000</v>
      </c>
      <c r="T321" s="5">
        <v>42000</v>
      </c>
      <c r="U321" s="5">
        <v>36400</v>
      </c>
      <c r="V321" s="5">
        <v>5600</v>
      </c>
      <c r="W321">
        <v>0</v>
      </c>
      <c r="X321" s="5">
        <v>5600</v>
      </c>
      <c r="Y321">
        <v>0</v>
      </c>
      <c r="Z321" s="5">
        <v>5600</v>
      </c>
      <c r="AA321">
        <v>0</v>
      </c>
      <c r="AB321" t="s">
        <v>3044</v>
      </c>
      <c r="AC321" s="5">
        <v>1000</v>
      </c>
      <c r="AD321" s="6">
        <f>DATEVALUE(Table2[[#This Row],[Last Payment Date]])</f>
        <v>46191</v>
      </c>
      <c r="AE321" t="str">
        <f ca="1">IF(Table2[[#This Row],[Date]]&lt;TODAY()-90,"Yes","No")</f>
        <v>No</v>
      </c>
    </row>
    <row r="322" spans="1:31" x14ac:dyDescent="0.3">
      <c r="A322" t="s">
        <v>3045</v>
      </c>
      <c r="B322" t="s">
        <v>4</v>
      </c>
      <c r="C322" t="s">
        <v>3046</v>
      </c>
      <c r="D322" t="s">
        <v>3047</v>
      </c>
      <c r="E322" t="s">
        <v>3048</v>
      </c>
      <c r="F322" t="s">
        <v>3049</v>
      </c>
      <c r="G322" t="s">
        <v>3050</v>
      </c>
      <c r="H322" t="s">
        <v>3051</v>
      </c>
      <c r="I322" t="s">
        <v>3052</v>
      </c>
      <c r="J322" t="s">
        <v>3053</v>
      </c>
      <c r="K322">
        <v>765259271</v>
      </c>
      <c r="L322" t="s">
        <v>3051</v>
      </c>
      <c r="M322" t="s">
        <v>5</v>
      </c>
      <c r="N322" s="5">
        <v>40000</v>
      </c>
      <c r="O322" s="5">
        <v>59200</v>
      </c>
      <c r="P322" t="s">
        <v>3010</v>
      </c>
      <c r="Q322">
        <v>29.78</v>
      </c>
      <c r="R322" s="5">
        <v>40000</v>
      </c>
      <c r="S322" s="5">
        <v>19200</v>
      </c>
      <c r="T322" s="5">
        <v>59200</v>
      </c>
      <c r="U322" s="5">
        <v>24500</v>
      </c>
      <c r="V322" s="5">
        <v>34700</v>
      </c>
      <c r="W322">
        <v>0</v>
      </c>
      <c r="X322" s="5">
        <v>34700</v>
      </c>
      <c r="Y322">
        <v>0</v>
      </c>
      <c r="Z322" s="5">
        <v>34700</v>
      </c>
      <c r="AA322">
        <v>0</v>
      </c>
      <c r="AB322" t="s">
        <v>967</v>
      </c>
      <c r="AC322" s="5">
        <v>2500</v>
      </c>
      <c r="AD322" s="6">
        <f>DATEVALUE(Table2[[#This Row],[Last Payment Date]])</f>
        <v>46081</v>
      </c>
      <c r="AE322" t="str">
        <f ca="1">IF(Table2[[#This Row],[Date]]&lt;TODAY()-90,"Yes","No")</f>
        <v>Yes</v>
      </c>
    </row>
    <row r="323" spans="1:31" x14ac:dyDescent="0.3">
      <c r="A323" t="s">
        <v>3054</v>
      </c>
      <c r="B323" t="s">
        <v>11</v>
      </c>
      <c r="C323" t="s">
        <v>2480</v>
      </c>
      <c r="D323" t="s">
        <v>3055</v>
      </c>
      <c r="E323" t="s">
        <v>3056</v>
      </c>
      <c r="F323" t="s">
        <v>3057</v>
      </c>
      <c r="G323" t="s">
        <v>2805</v>
      </c>
      <c r="H323" t="s">
        <v>3058</v>
      </c>
      <c r="I323" t="s">
        <v>3059</v>
      </c>
      <c r="J323" t="s">
        <v>3060</v>
      </c>
      <c r="K323">
        <v>0</v>
      </c>
      <c r="L323" t="s">
        <v>1704</v>
      </c>
      <c r="M323" t="s">
        <v>12</v>
      </c>
      <c r="N323" s="5">
        <v>30000</v>
      </c>
      <c r="O323" s="5">
        <v>42000</v>
      </c>
      <c r="P323" t="s">
        <v>3010</v>
      </c>
      <c r="Q323">
        <v>29.24</v>
      </c>
      <c r="R323" s="5">
        <v>30000</v>
      </c>
      <c r="S323" s="5">
        <v>12000</v>
      </c>
      <c r="T323" s="5">
        <v>42000</v>
      </c>
      <c r="U323" s="5">
        <v>24100</v>
      </c>
      <c r="V323" s="5">
        <v>17900</v>
      </c>
      <c r="W323">
        <v>0</v>
      </c>
      <c r="X323" s="5">
        <v>17900</v>
      </c>
      <c r="Y323">
        <v>0</v>
      </c>
      <c r="Z323" s="5">
        <v>17900</v>
      </c>
      <c r="AA323">
        <v>0</v>
      </c>
      <c r="AB323" t="s">
        <v>3061</v>
      </c>
      <c r="AC323">
        <v>700</v>
      </c>
      <c r="AD323" s="6">
        <f>DATEVALUE(Table2[[#This Row],[Last Payment Date]])</f>
        <v>46105</v>
      </c>
      <c r="AE323" t="str">
        <f ca="1">IF(Table2[[#This Row],[Date]]&lt;TODAY()-90,"Yes","No")</f>
        <v>Yes</v>
      </c>
    </row>
    <row r="324" spans="1:31" x14ac:dyDescent="0.3">
      <c r="A324" t="s">
        <v>3062</v>
      </c>
      <c r="B324" t="s">
        <v>8</v>
      </c>
      <c r="C324" t="s">
        <v>3063</v>
      </c>
      <c r="D324" t="s">
        <v>3064</v>
      </c>
      <c r="E324" t="s">
        <v>3065</v>
      </c>
      <c r="F324" t="s">
        <v>3066</v>
      </c>
      <c r="G324" t="s">
        <v>3067</v>
      </c>
      <c r="H324" t="s">
        <v>3068</v>
      </c>
      <c r="I324" t="s">
        <v>3069</v>
      </c>
      <c r="J324" t="s">
        <v>3070</v>
      </c>
      <c r="K324">
        <v>776229934</v>
      </c>
      <c r="L324" t="s">
        <v>3071</v>
      </c>
      <c r="M324" t="s">
        <v>9</v>
      </c>
      <c r="N324" s="5">
        <v>25000</v>
      </c>
      <c r="O324" s="5">
        <v>35000</v>
      </c>
      <c r="P324" t="s">
        <v>3010</v>
      </c>
      <c r="Q324">
        <v>29.66</v>
      </c>
      <c r="R324" s="5">
        <v>25000</v>
      </c>
      <c r="S324" s="5">
        <v>10000</v>
      </c>
      <c r="T324" s="5">
        <v>35000</v>
      </c>
      <c r="U324" s="5">
        <v>15350</v>
      </c>
      <c r="V324" s="5">
        <v>19650</v>
      </c>
      <c r="W324">
        <v>0</v>
      </c>
      <c r="X324" s="5">
        <v>19650</v>
      </c>
      <c r="Y324">
        <v>0</v>
      </c>
      <c r="Z324" s="5">
        <v>19650</v>
      </c>
      <c r="AA324">
        <v>0</v>
      </c>
      <c r="AB324" t="s">
        <v>2227</v>
      </c>
      <c r="AC324" s="5">
        <v>2000</v>
      </c>
      <c r="AD324" s="6">
        <f>DATEVALUE(Table2[[#This Row],[Last Payment Date]])</f>
        <v>46234</v>
      </c>
      <c r="AE324" t="str">
        <f ca="1">IF(Table2[[#This Row],[Date]]&lt;TODAY()-90,"Yes","No")</f>
        <v>No</v>
      </c>
    </row>
    <row r="325" spans="1:31" x14ac:dyDescent="0.3">
      <c r="A325" t="s">
        <v>3072</v>
      </c>
      <c r="B325" t="s">
        <v>16</v>
      </c>
      <c r="C325" t="s">
        <v>3073</v>
      </c>
      <c r="D325" t="s">
        <v>3074</v>
      </c>
      <c r="E325" t="s">
        <v>3075</v>
      </c>
      <c r="F325" t="s">
        <v>3076</v>
      </c>
      <c r="G325" t="s">
        <v>3077</v>
      </c>
      <c r="H325" t="s">
        <v>1180</v>
      </c>
      <c r="I325" t="s">
        <v>1360</v>
      </c>
      <c r="J325" t="s">
        <v>1360</v>
      </c>
      <c r="K325" t="s">
        <v>1360</v>
      </c>
      <c r="L325" t="s">
        <v>1360</v>
      </c>
      <c r="M325" t="s">
        <v>17</v>
      </c>
      <c r="N325" s="5">
        <v>25000</v>
      </c>
      <c r="O325" s="5">
        <v>33000</v>
      </c>
      <c r="P325" t="s">
        <v>2178</v>
      </c>
      <c r="Q325">
        <v>27.79</v>
      </c>
      <c r="R325" s="5">
        <v>25000</v>
      </c>
      <c r="S325" s="5">
        <v>8000</v>
      </c>
      <c r="T325" s="5">
        <v>33000</v>
      </c>
      <c r="U325" s="5">
        <v>24300</v>
      </c>
      <c r="V325" s="5">
        <v>8700</v>
      </c>
      <c r="W325">
        <v>0</v>
      </c>
      <c r="X325" s="5">
        <v>8700</v>
      </c>
      <c r="Y325">
        <v>0</v>
      </c>
      <c r="Z325" s="5">
        <v>8700</v>
      </c>
      <c r="AA325">
        <v>0</v>
      </c>
      <c r="AB325" t="s">
        <v>3078</v>
      </c>
      <c r="AC325" s="5">
        <v>1000</v>
      </c>
      <c r="AD325" s="6">
        <f>DATEVALUE(Table2[[#This Row],[Last Payment Date]])</f>
        <v>46070</v>
      </c>
      <c r="AE325" t="str">
        <f ca="1">IF(Table2[[#This Row],[Date]]&lt;TODAY()-90,"Yes","No")</f>
        <v>Yes</v>
      </c>
    </row>
    <row r="326" spans="1:31" x14ac:dyDescent="0.3">
      <c r="A326" t="s">
        <v>3079</v>
      </c>
      <c r="B326" t="s">
        <v>13</v>
      </c>
      <c r="C326" t="s">
        <v>2992</v>
      </c>
      <c r="D326" t="s">
        <v>3080</v>
      </c>
      <c r="E326" t="s">
        <v>3081</v>
      </c>
      <c r="F326" t="s">
        <v>3082</v>
      </c>
      <c r="G326" t="s">
        <v>3083</v>
      </c>
      <c r="H326" t="s">
        <v>3084</v>
      </c>
      <c r="I326" t="s">
        <v>3085</v>
      </c>
      <c r="J326" t="s">
        <v>3086</v>
      </c>
      <c r="K326">
        <v>754283967</v>
      </c>
      <c r="L326" t="s">
        <v>1704</v>
      </c>
      <c r="M326" t="s">
        <v>35</v>
      </c>
      <c r="N326" s="5">
        <v>20000</v>
      </c>
      <c r="O326" s="5">
        <v>26000</v>
      </c>
      <c r="P326" t="s">
        <v>3087</v>
      </c>
      <c r="Q326">
        <v>28.27</v>
      </c>
      <c r="R326" s="5">
        <v>20000</v>
      </c>
      <c r="S326" s="5">
        <v>6000</v>
      </c>
      <c r="T326" s="5">
        <v>26000</v>
      </c>
      <c r="U326" s="5">
        <v>16500</v>
      </c>
      <c r="V326" s="5">
        <v>9500</v>
      </c>
      <c r="W326">
        <v>0</v>
      </c>
      <c r="X326" s="5">
        <v>9500</v>
      </c>
      <c r="Y326">
        <v>0</v>
      </c>
      <c r="Z326" s="5">
        <v>9500</v>
      </c>
      <c r="AA326">
        <v>0</v>
      </c>
      <c r="AB326" t="s">
        <v>3088</v>
      </c>
      <c r="AC326" s="5">
        <v>1650</v>
      </c>
      <c r="AD326" s="6">
        <f>DATEVALUE(Table2[[#This Row],[Last Payment Date]])</f>
        <v>46060</v>
      </c>
      <c r="AE326" t="str">
        <f ca="1">IF(Table2[[#This Row],[Date]]&lt;TODAY()-90,"Yes","No")</f>
        <v>Yes</v>
      </c>
    </row>
    <row r="327" spans="1:31" x14ac:dyDescent="0.3">
      <c r="A327" t="s">
        <v>3089</v>
      </c>
      <c r="B327" t="s">
        <v>16</v>
      </c>
      <c r="C327" t="s">
        <v>2293</v>
      </c>
      <c r="D327" t="s">
        <v>3090</v>
      </c>
      <c r="E327" t="s">
        <v>3091</v>
      </c>
      <c r="F327" t="s">
        <v>3092</v>
      </c>
      <c r="G327" t="s">
        <v>3093</v>
      </c>
      <c r="H327" t="s">
        <v>3094</v>
      </c>
      <c r="I327" t="s">
        <v>3095</v>
      </c>
      <c r="J327" t="s">
        <v>3096</v>
      </c>
      <c r="K327">
        <v>765442250</v>
      </c>
      <c r="L327" t="s">
        <v>2946</v>
      </c>
      <c r="M327" t="s">
        <v>17</v>
      </c>
      <c r="N327" s="5">
        <v>25000</v>
      </c>
      <c r="O327" s="5">
        <v>33000</v>
      </c>
      <c r="P327" t="s">
        <v>2246</v>
      </c>
      <c r="Q327">
        <v>32.32</v>
      </c>
      <c r="R327" s="5">
        <v>25000</v>
      </c>
      <c r="S327" s="5">
        <v>8000</v>
      </c>
      <c r="T327" s="5">
        <v>33000</v>
      </c>
      <c r="U327" s="5">
        <v>14950</v>
      </c>
      <c r="V327" s="5">
        <v>18050</v>
      </c>
      <c r="W327">
        <v>0</v>
      </c>
      <c r="X327" s="5">
        <v>18050</v>
      </c>
      <c r="Y327">
        <v>0</v>
      </c>
      <c r="Z327" s="5">
        <v>18050</v>
      </c>
      <c r="AA327">
        <v>0</v>
      </c>
      <c r="AB327" t="s">
        <v>2872</v>
      </c>
      <c r="AC327" s="5">
        <v>2100</v>
      </c>
      <c r="AD327" s="6">
        <f>DATEVALUE(Table2[[#This Row],[Last Payment Date]])</f>
        <v>46042</v>
      </c>
      <c r="AE327" t="str">
        <f ca="1">IF(Table2[[#This Row],[Date]]&lt;TODAY()-90,"Yes","No")</f>
        <v>Yes</v>
      </c>
    </row>
    <row r="328" spans="1:31" x14ac:dyDescent="0.3">
      <c r="A328" t="s">
        <v>3097</v>
      </c>
      <c r="B328" t="s">
        <v>4</v>
      </c>
      <c r="C328" t="s">
        <v>3098</v>
      </c>
      <c r="D328" t="s">
        <v>3099</v>
      </c>
      <c r="E328" t="s">
        <v>3100</v>
      </c>
      <c r="F328" t="s">
        <v>3101</v>
      </c>
      <c r="G328" t="s">
        <v>3102</v>
      </c>
      <c r="H328" t="s">
        <v>3103</v>
      </c>
      <c r="I328" t="s">
        <v>3104</v>
      </c>
      <c r="J328" t="s">
        <v>3105</v>
      </c>
      <c r="K328">
        <v>763901713</v>
      </c>
      <c r="L328" t="s">
        <v>3103</v>
      </c>
      <c r="M328" t="s">
        <v>40</v>
      </c>
      <c r="N328" s="5">
        <v>30000</v>
      </c>
      <c r="O328" s="5">
        <v>42000</v>
      </c>
      <c r="P328" t="s">
        <v>3106</v>
      </c>
      <c r="Q328">
        <v>24.81</v>
      </c>
      <c r="R328" s="5">
        <v>30000</v>
      </c>
      <c r="S328" s="5">
        <v>12000</v>
      </c>
      <c r="T328" s="5">
        <v>42000</v>
      </c>
      <c r="U328" s="5">
        <v>28600</v>
      </c>
      <c r="V328" s="5">
        <v>13400</v>
      </c>
      <c r="W328">
        <v>0</v>
      </c>
      <c r="X328" s="5">
        <v>13400</v>
      </c>
      <c r="Y328">
        <v>0</v>
      </c>
      <c r="Z328" s="5">
        <v>13400</v>
      </c>
      <c r="AA328">
        <v>0</v>
      </c>
      <c r="AB328" t="s">
        <v>3107</v>
      </c>
      <c r="AC328" s="5">
        <v>1000</v>
      </c>
      <c r="AD328" s="6">
        <f>DATEVALUE(Table2[[#This Row],[Last Payment Date]])</f>
        <v>46188</v>
      </c>
      <c r="AE328" t="str">
        <f ca="1">IF(Table2[[#This Row],[Date]]&lt;TODAY()-90,"Yes","No")</f>
        <v>No</v>
      </c>
    </row>
    <row r="329" spans="1:31" x14ac:dyDescent="0.3">
      <c r="A329" t="s">
        <v>3108</v>
      </c>
      <c r="B329" t="s">
        <v>13</v>
      </c>
      <c r="C329" t="s">
        <v>2333</v>
      </c>
      <c r="D329" t="s">
        <v>3109</v>
      </c>
      <c r="E329" t="s">
        <v>3110</v>
      </c>
      <c r="F329" t="s">
        <v>3111</v>
      </c>
      <c r="G329" t="s">
        <v>3112</v>
      </c>
      <c r="H329" t="s">
        <v>1704</v>
      </c>
      <c r="I329" t="s">
        <v>3113</v>
      </c>
      <c r="J329" t="s">
        <v>3114</v>
      </c>
      <c r="K329">
        <v>753301400</v>
      </c>
      <c r="L329" t="s">
        <v>3115</v>
      </c>
      <c r="M329" t="s">
        <v>14</v>
      </c>
      <c r="N329" s="5">
        <v>30000</v>
      </c>
      <c r="O329" s="5">
        <v>42000</v>
      </c>
      <c r="P329" t="s">
        <v>3087</v>
      </c>
      <c r="Q329">
        <v>20</v>
      </c>
      <c r="R329" s="5">
        <v>30000</v>
      </c>
      <c r="S329" s="5">
        <v>12000</v>
      </c>
      <c r="T329" s="5">
        <v>42000</v>
      </c>
      <c r="U329" s="5">
        <v>38700</v>
      </c>
      <c r="V329" s="5">
        <v>3300</v>
      </c>
      <c r="W329">
        <v>0</v>
      </c>
      <c r="X329" s="5">
        <v>3300</v>
      </c>
      <c r="Y329">
        <v>0</v>
      </c>
      <c r="Z329" s="5">
        <v>3300</v>
      </c>
      <c r="AA329">
        <v>0</v>
      </c>
      <c r="AB329" t="s">
        <v>3116</v>
      </c>
      <c r="AC329" s="5">
        <v>2100</v>
      </c>
      <c r="AD329" s="6">
        <f>DATEVALUE(Table2[[#This Row],[Last Payment Date]])</f>
        <v>46141</v>
      </c>
      <c r="AE329" t="str">
        <f ca="1">IF(Table2[[#This Row],[Date]]&lt;TODAY()-90,"Yes","No")</f>
        <v>Yes</v>
      </c>
    </row>
    <row r="330" spans="1:31" x14ac:dyDescent="0.3">
      <c r="A330" t="s">
        <v>3117</v>
      </c>
      <c r="B330" t="s">
        <v>13</v>
      </c>
      <c r="C330" t="s">
        <v>2333</v>
      </c>
      <c r="D330" t="s">
        <v>3118</v>
      </c>
      <c r="E330" t="s">
        <v>3119</v>
      </c>
      <c r="F330" t="s">
        <v>3120</v>
      </c>
      <c r="G330" t="s">
        <v>3121</v>
      </c>
      <c r="H330" t="s">
        <v>3122</v>
      </c>
      <c r="I330" t="s">
        <v>3123</v>
      </c>
      <c r="J330" t="s">
        <v>3124</v>
      </c>
      <c r="K330">
        <v>0</v>
      </c>
      <c r="L330" t="s">
        <v>1704</v>
      </c>
      <c r="M330" t="s">
        <v>14</v>
      </c>
      <c r="N330" s="5">
        <v>30000</v>
      </c>
      <c r="O330" s="5">
        <v>42000</v>
      </c>
      <c r="P330" t="s">
        <v>3087</v>
      </c>
      <c r="Q330">
        <v>20.67</v>
      </c>
      <c r="R330" s="5">
        <v>30000</v>
      </c>
      <c r="S330" s="5">
        <v>12000</v>
      </c>
      <c r="T330" s="5">
        <v>42000</v>
      </c>
      <c r="U330" s="5">
        <v>37300</v>
      </c>
      <c r="V330" s="5">
        <v>4700</v>
      </c>
      <c r="W330">
        <v>0</v>
      </c>
      <c r="X330" s="5">
        <v>4700</v>
      </c>
      <c r="Y330">
        <v>0</v>
      </c>
      <c r="Z330" s="5">
        <v>4700</v>
      </c>
      <c r="AA330">
        <v>0</v>
      </c>
      <c r="AB330" t="s">
        <v>438</v>
      </c>
      <c r="AC330" s="5">
        <v>1600</v>
      </c>
      <c r="AD330" s="6">
        <f>DATEVALUE(Table2[[#This Row],[Last Payment Date]])</f>
        <v>46135</v>
      </c>
      <c r="AE330" t="str">
        <f ca="1">IF(Table2[[#This Row],[Date]]&lt;TODAY()-90,"Yes","No")</f>
        <v>Yes</v>
      </c>
    </row>
    <row r="331" spans="1:31" x14ac:dyDescent="0.3">
      <c r="A331" t="s">
        <v>3125</v>
      </c>
      <c r="B331" t="s">
        <v>4</v>
      </c>
      <c r="C331" t="s">
        <v>3046</v>
      </c>
      <c r="D331" t="s">
        <v>3126</v>
      </c>
      <c r="E331" t="s">
        <v>3127</v>
      </c>
      <c r="F331" t="s">
        <v>3128</v>
      </c>
      <c r="G331" t="s">
        <v>3129</v>
      </c>
      <c r="H331" t="s">
        <v>3130</v>
      </c>
      <c r="I331" t="s">
        <v>3131</v>
      </c>
      <c r="J331" t="s">
        <v>3132</v>
      </c>
      <c r="K331">
        <v>753651380</v>
      </c>
      <c r="L331" t="s">
        <v>3103</v>
      </c>
      <c r="M331" t="s">
        <v>5</v>
      </c>
      <c r="N331" s="5">
        <v>40000</v>
      </c>
      <c r="O331" s="5">
        <v>59200</v>
      </c>
      <c r="P331" t="s">
        <v>3133</v>
      </c>
      <c r="Q331">
        <v>14.21</v>
      </c>
      <c r="R331" s="5">
        <v>40000</v>
      </c>
      <c r="S331" s="5">
        <v>19200</v>
      </c>
      <c r="T331" s="5">
        <v>59200</v>
      </c>
      <c r="U331" s="5">
        <v>55500</v>
      </c>
      <c r="V331" s="5">
        <v>3700</v>
      </c>
      <c r="W331">
        <v>0</v>
      </c>
      <c r="X331" s="5">
        <v>3700</v>
      </c>
      <c r="Y331">
        <v>0</v>
      </c>
      <c r="Z331" s="5">
        <v>3700</v>
      </c>
      <c r="AA331">
        <v>0</v>
      </c>
      <c r="AB331" t="s">
        <v>866</v>
      </c>
      <c r="AC331" s="5">
        <v>5000</v>
      </c>
      <c r="AD331" s="6">
        <f>DATEVALUE(Table2[[#This Row],[Last Payment Date]])</f>
        <v>46244</v>
      </c>
      <c r="AE331" t="str">
        <f ca="1">IF(Table2[[#This Row],[Date]]&lt;TODAY()-90,"Yes","No")</f>
        <v>No</v>
      </c>
    </row>
    <row r="332" spans="1:31" x14ac:dyDescent="0.3">
      <c r="A332" t="s">
        <v>3134</v>
      </c>
      <c r="B332" t="s">
        <v>16</v>
      </c>
      <c r="C332" t="s">
        <v>2941</v>
      </c>
      <c r="D332" t="s">
        <v>3135</v>
      </c>
      <c r="E332" t="s">
        <v>3136</v>
      </c>
      <c r="F332" t="s">
        <v>3137</v>
      </c>
      <c r="G332" t="s">
        <v>3138</v>
      </c>
      <c r="H332" t="s">
        <v>2946</v>
      </c>
      <c r="I332" t="s">
        <v>3139</v>
      </c>
      <c r="J332" t="s">
        <v>3140</v>
      </c>
      <c r="K332">
        <v>721349322</v>
      </c>
      <c r="L332" t="s">
        <v>2946</v>
      </c>
      <c r="M332" t="s">
        <v>17</v>
      </c>
      <c r="N332" s="5">
        <v>20000</v>
      </c>
      <c r="O332" s="5">
        <v>26000</v>
      </c>
      <c r="P332" t="s">
        <v>3141</v>
      </c>
      <c r="Q332">
        <v>32.840000000000003</v>
      </c>
      <c r="R332" s="5">
        <v>20000</v>
      </c>
      <c r="S332" s="5">
        <v>6000</v>
      </c>
      <c r="T332" s="5">
        <v>26000</v>
      </c>
      <c r="U332" s="5">
        <v>9550</v>
      </c>
      <c r="V332" s="5">
        <v>16450</v>
      </c>
      <c r="W332">
        <v>0</v>
      </c>
      <c r="X332" s="5">
        <v>16450</v>
      </c>
      <c r="Y332">
        <v>0</v>
      </c>
      <c r="Z332" s="5">
        <v>16450</v>
      </c>
      <c r="AA332">
        <v>0</v>
      </c>
      <c r="AB332" t="s">
        <v>3142</v>
      </c>
      <c r="AC332" s="5">
        <v>1625</v>
      </c>
      <c r="AD332" s="6">
        <f>DATEVALUE(Table2[[#This Row],[Last Payment Date]])</f>
        <v>46062</v>
      </c>
      <c r="AE332" t="str">
        <f ca="1">IF(Table2[[#This Row],[Date]]&lt;TODAY()-90,"Yes","No")</f>
        <v>Yes</v>
      </c>
    </row>
    <row r="333" spans="1:31" x14ac:dyDescent="0.3">
      <c r="A333" t="s">
        <v>3143</v>
      </c>
      <c r="B333" t="s">
        <v>19</v>
      </c>
      <c r="C333" t="s">
        <v>3144</v>
      </c>
      <c r="D333" t="s">
        <v>3145</v>
      </c>
      <c r="E333" t="s">
        <v>3146</v>
      </c>
      <c r="F333" t="s">
        <v>3147</v>
      </c>
      <c r="G333" t="s">
        <v>3148</v>
      </c>
      <c r="H333" t="s">
        <v>3149</v>
      </c>
      <c r="I333" t="s">
        <v>3150</v>
      </c>
      <c r="J333" t="s">
        <v>3151</v>
      </c>
      <c r="K333">
        <v>781455173</v>
      </c>
      <c r="L333" t="s">
        <v>3149</v>
      </c>
      <c r="M333" t="s">
        <v>21</v>
      </c>
      <c r="N333" s="5">
        <v>30000</v>
      </c>
      <c r="O333" s="5">
        <v>42000</v>
      </c>
      <c r="P333" t="s">
        <v>2603</v>
      </c>
      <c r="Q333">
        <v>31.86</v>
      </c>
      <c r="R333" s="5">
        <v>30000</v>
      </c>
      <c r="S333" s="5">
        <v>12000</v>
      </c>
      <c r="T333" s="5">
        <v>42000</v>
      </c>
      <c r="U333" s="5">
        <v>14100</v>
      </c>
      <c r="V333" s="5">
        <v>27900</v>
      </c>
      <c r="W333">
        <v>0</v>
      </c>
      <c r="X333" s="5">
        <v>27900</v>
      </c>
      <c r="Y333">
        <v>0</v>
      </c>
      <c r="Z333" s="5">
        <v>27900</v>
      </c>
      <c r="AA333">
        <v>0</v>
      </c>
      <c r="AB333" t="s">
        <v>967</v>
      </c>
      <c r="AC333">
        <v>500</v>
      </c>
      <c r="AD333" s="6">
        <f>DATEVALUE(Table2[[#This Row],[Last Payment Date]])</f>
        <v>46081</v>
      </c>
      <c r="AE333" t="str">
        <f ca="1">IF(Table2[[#This Row],[Date]]&lt;TODAY()-90,"Yes","No")</f>
        <v>Yes</v>
      </c>
    </row>
    <row r="334" spans="1:31" x14ac:dyDescent="0.3">
      <c r="A334" t="s">
        <v>3152</v>
      </c>
      <c r="B334" t="s">
        <v>13</v>
      </c>
      <c r="C334" t="s">
        <v>3153</v>
      </c>
      <c r="D334" t="s">
        <v>3154</v>
      </c>
      <c r="E334" t="s">
        <v>3155</v>
      </c>
      <c r="F334" t="s">
        <v>3156</v>
      </c>
      <c r="G334" t="s">
        <v>3157</v>
      </c>
      <c r="H334" t="s">
        <v>3158</v>
      </c>
      <c r="I334" t="s">
        <v>3159</v>
      </c>
      <c r="J334" t="s">
        <v>3160</v>
      </c>
      <c r="K334">
        <v>0</v>
      </c>
      <c r="L334" t="s">
        <v>1704</v>
      </c>
      <c r="M334" t="s">
        <v>14</v>
      </c>
      <c r="N334" s="5">
        <v>20000</v>
      </c>
      <c r="O334" s="5">
        <v>26000</v>
      </c>
      <c r="P334" t="s">
        <v>2034</v>
      </c>
      <c r="Q334">
        <v>28.58</v>
      </c>
      <c r="R334" s="5">
        <v>20000</v>
      </c>
      <c r="S334" s="5">
        <v>6000</v>
      </c>
      <c r="T334" s="5">
        <v>26000</v>
      </c>
      <c r="U334" s="5">
        <v>14850</v>
      </c>
      <c r="V334" s="5">
        <v>11150</v>
      </c>
      <c r="W334">
        <v>0</v>
      </c>
      <c r="X334" s="5">
        <v>11150</v>
      </c>
      <c r="Y334">
        <v>0</v>
      </c>
      <c r="Z334" s="5">
        <v>11150</v>
      </c>
      <c r="AA334">
        <v>0</v>
      </c>
      <c r="AB334" t="s">
        <v>2648</v>
      </c>
      <c r="AC334">
        <v>150</v>
      </c>
      <c r="AD334" s="6">
        <f>DATEVALUE(Table2[[#This Row],[Last Payment Date]])</f>
        <v>46226</v>
      </c>
      <c r="AE334" t="str">
        <f ca="1">IF(Table2[[#This Row],[Date]]&lt;TODAY()-90,"Yes","No")</f>
        <v>No</v>
      </c>
    </row>
    <row r="335" spans="1:31" x14ac:dyDescent="0.3">
      <c r="A335" t="s">
        <v>3161</v>
      </c>
      <c r="B335" t="s">
        <v>13</v>
      </c>
      <c r="C335" t="s">
        <v>3153</v>
      </c>
      <c r="D335" t="s">
        <v>3162</v>
      </c>
      <c r="E335" t="s">
        <v>3163</v>
      </c>
      <c r="F335" t="s">
        <v>3164</v>
      </c>
      <c r="G335" t="s">
        <v>3165</v>
      </c>
      <c r="H335" t="s">
        <v>1704</v>
      </c>
      <c r="I335" t="s">
        <v>3166</v>
      </c>
      <c r="J335" t="s">
        <v>3167</v>
      </c>
      <c r="K335">
        <v>0</v>
      </c>
      <c r="L335" t="s">
        <v>1704</v>
      </c>
      <c r="M335" t="s">
        <v>14</v>
      </c>
      <c r="N335" s="5">
        <v>20000</v>
      </c>
      <c r="O335" s="5">
        <v>26000</v>
      </c>
      <c r="P335" t="s">
        <v>3168</v>
      </c>
      <c r="Q335">
        <v>29.59</v>
      </c>
      <c r="R335" s="5">
        <v>20000</v>
      </c>
      <c r="S335" s="5">
        <v>6000</v>
      </c>
      <c r="T335" s="5">
        <v>26000</v>
      </c>
      <c r="U335" s="5">
        <v>13200</v>
      </c>
      <c r="V335" s="5">
        <v>12800</v>
      </c>
      <c r="W335">
        <v>0</v>
      </c>
      <c r="X335" s="5">
        <v>12800</v>
      </c>
      <c r="Y335">
        <v>0</v>
      </c>
      <c r="Z335" s="5">
        <v>12800</v>
      </c>
      <c r="AA335">
        <v>0</v>
      </c>
      <c r="AB335" t="s">
        <v>2648</v>
      </c>
      <c r="AC335">
        <v>150</v>
      </c>
      <c r="AD335" s="6">
        <f>DATEVALUE(Table2[[#This Row],[Last Payment Date]])</f>
        <v>46226</v>
      </c>
      <c r="AE335" t="str">
        <f ca="1">IF(Table2[[#This Row],[Date]]&lt;TODAY()-90,"Yes","No")</f>
        <v>No</v>
      </c>
    </row>
    <row r="336" spans="1:31" x14ac:dyDescent="0.3">
      <c r="A336" t="s">
        <v>3169</v>
      </c>
      <c r="B336" t="s">
        <v>16</v>
      </c>
      <c r="C336" t="s">
        <v>3170</v>
      </c>
      <c r="D336" t="s">
        <v>3171</v>
      </c>
      <c r="E336" t="s">
        <v>3172</v>
      </c>
      <c r="F336" t="s">
        <v>3173</v>
      </c>
      <c r="G336" t="s">
        <v>3174</v>
      </c>
      <c r="H336" t="s">
        <v>1180</v>
      </c>
      <c r="I336" t="s">
        <v>3175</v>
      </c>
      <c r="J336" t="s">
        <v>3176</v>
      </c>
      <c r="K336">
        <v>76490938</v>
      </c>
      <c r="L336" t="s">
        <v>1180</v>
      </c>
      <c r="M336" t="s">
        <v>17</v>
      </c>
      <c r="N336" s="5">
        <v>15000</v>
      </c>
      <c r="O336" s="5">
        <v>19500</v>
      </c>
      <c r="P336" t="s">
        <v>2034</v>
      </c>
      <c r="Q336">
        <v>28.51</v>
      </c>
      <c r="R336" s="5">
        <v>15000</v>
      </c>
      <c r="S336" s="5">
        <v>4500</v>
      </c>
      <c r="T336" s="5">
        <v>19500</v>
      </c>
      <c r="U336" s="5">
        <v>11040</v>
      </c>
      <c r="V336" s="5">
        <v>8460</v>
      </c>
      <c r="W336">
        <v>0</v>
      </c>
      <c r="X336" s="5">
        <v>8460</v>
      </c>
      <c r="Y336">
        <v>0</v>
      </c>
      <c r="Z336" s="5">
        <v>8460</v>
      </c>
      <c r="AA336">
        <v>0</v>
      </c>
      <c r="AB336" t="s">
        <v>3177</v>
      </c>
      <c r="AC336" s="5">
        <v>2500</v>
      </c>
      <c r="AD336" s="6">
        <f>DATEVALUE(Table2[[#This Row],[Last Payment Date]])</f>
        <v>46118</v>
      </c>
      <c r="AE336" t="str">
        <f ca="1">IF(Table2[[#This Row],[Date]]&lt;TODAY()-90,"Yes","No")</f>
        <v>Yes</v>
      </c>
    </row>
    <row r="337" spans="1:31" x14ac:dyDescent="0.3">
      <c r="A337" t="s">
        <v>3178</v>
      </c>
      <c r="B337" t="s">
        <v>4</v>
      </c>
      <c r="C337" t="s">
        <v>3179</v>
      </c>
      <c r="D337" t="s">
        <v>3180</v>
      </c>
      <c r="E337" t="s">
        <v>3181</v>
      </c>
      <c r="F337" t="s">
        <v>3182</v>
      </c>
      <c r="G337" t="s">
        <v>3183</v>
      </c>
      <c r="H337" t="s">
        <v>3184</v>
      </c>
      <c r="I337" t="s">
        <v>3185</v>
      </c>
      <c r="J337" t="s">
        <v>3186</v>
      </c>
      <c r="K337">
        <v>772864085</v>
      </c>
      <c r="L337" t="s">
        <v>3184</v>
      </c>
      <c r="M337" t="s">
        <v>5</v>
      </c>
      <c r="N337" s="5">
        <v>30000</v>
      </c>
      <c r="O337" s="5">
        <v>42000</v>
      </c>
      <c r="P337" t="s">
        <v>2034</v>
      </c>
      <c r="Q337">
        <v>21.1</v>
      </c>
      <c r="R337" s="5">
        <v>30000</v>
      </c>
      <c r="S337" s="5">
        <v>12000</v>
      </c>
      <c r="T337" s="5">
        <v>42000</v>
      </c>
      <c r="U337" s="5">
        <v>32800</v>
      </c>
      <c r="V337" s="5">
        <v>9200</v>
      </c>
      <c r="W337">
        <v>0</v>
      </c>
      <c r="X337" s="5">
        <v>9200</v>
      </c>
      <c r="Y337">
        <v>0</v>
      </c>
      <c r="Z337" s="5">
        <v>9200</v>
      </c>
      <c r="AA337">
        <v>0</v>
      </c>
      <c r="AB337" t="s">
        <v>3187</v>
      </c>
      <c r="AC337" s="5">
        <v>2100</v>
      </c>
      <c r="AD337" s="6">
        <f>DATEVALUE(Table2[[#This Row],[Last Payment Date]])</f>
        <v>46139</v>
      </c>
      <c r="AE337" t="str">
        <f ca="1">IF(Table2[[#This Row],[Date]]&lt;TODAY()-90,"Yes","No")</f>
        <v>Yes</v>
      </c>
    </row>
    <row r="338" spans="1:31" x14ac:dyDescent="0.3">
      <c r="A338" t="s">
        <v>3188</v>
      </c>
      <c r="B338" t="s">
        <v>8</v>
      </c>
      <c r="C338" t="s">
        <v>3189</v>
      </c>
      <c r="D338" t="s">
        <v>3190</v>
      </c>
      <c r="E338" t="s">
        <v>3191</v>
      </c>
      <c r="F338" t="s">
        <v>3192</v>
      </c>
      <c r="G338" t="s">
        <v>3193</v>
      </c>
      <c r="H338" t="s">
        <v>3194</v>
      </c>
      <c r="I338" t="s">
        <v>3195</v>
      </c>
      <c r="J338" t="s">
        <v>3196</v>
      </c>
      <c r="K338">
        <v>783319740</v>
      </c>
      <c r="L338" t="s">
        <v>3194</v>
      </c>
      <c r="M338" t="s">
        <v>9</v>
      </c>
      <c r="N338" s="5">
        <v>25000</v>
      </c>
      <c r="O338" s="5">
        <v>35000</v>
      </c>
      <c r="P338" t="s">
        <v>2034</v>
      </c>
      <c r="Q338">
        <v>20.57</v>
      </c>
      <c r="R338" s="5">
        <v>25000</v>
      </c>
      <c r="S338" s="5">
        <v>10000</v>
      </c>
      <c r="T338" s="5">
        <v>35000</v>
      </c>
      <c r="U338" s="5">
        <v>26500</v>
      </c>
      <c r="V338" s="5">
        <v>8500</v>
      </c>
      <c r="W338">
        <v>0</v>
      </c>
      <c r="X338" s="5">
        <v>8500</v>
      </c>
      <c r="Y338">
        <v>0</v>
      </c>
      <c r="Z338" s="5">
        <v>8500</v>
      </c>
      <c r="AA338">
        <v>0</v>
      </c>
      <c r="AB338" t="s">
        <v>2763</v>
      </c>
      <c r="AC338">
        <v>500</v>
      </c>
      <c r="AD338" s="6">
        <f>DATEVALUE(Table2[[#This Row],[Last Payment Date]])</f>
        <v>46199</v>
      </c>
      <c r="AE338" t="str">
        <f ca="1">IF(Table2[[#This Row],[Date]]&lt;TODAY()-90,"Yes","No")</f>
        <v>No</v>
      </c>
    </row>
    <row r="339" spans="1:31" x14ac:dyDescent="0.3">
      <c r="A339" t="s">
        <v>3197</v>
      </c>
      <c r="B339" t="s">
        <v>16</v>
      </c>
      <c r="C339" t="s">
        <v>2293</v>
      </c>
      <c r="D339" t="s">
        <v>3198</v>
      </c>
      <c r="E339" t="s">
        <v>3199</v>
      </c>
      <c r="F339" t="s">
        <v>3200</v>
      </c>
      <c r="G339" t="s">
        <v>3201</v>
      </c>
      <c r="H339" t="s">
        <v>2946</v>
      </c>
      <c r="I339" t="s">
        <v>3202</v>
      </c>
      <c r="J339" t="s">
        <v>3203</v>
      </c>
      <c r="K339">
        <v>770831098</v>
      </c>
      <c r="L339" t="s">
        <v>2946</v>
      </c>
      <c r="M339" t="s">
        <v>17</v>
      </c>
      <c r="N339" s="5">
        <v>25000</v>
      </c>
      <c r="O339" s="5">
        <v>35000</v>
      </c>
      <c r="P339" t="s">
        <v>3168</v>
      </c>
      <c r="Q339">
        <v>26.51</v>
      </c>
      <c r="R339" s="5">
        <v>25000</v>
      </c>
      <c r="S339" s="5">
        <v>10000</v>
      </c>
      <c r="T339" s="5">
        <v>35000</v>
      </c>
      <c r="U339" s="5">
        <v>17600</v>
      </c>
      <c r="V339" s="5">
        <v>17400</v>
      </c>
      <c r="W339">
        <v>0</v>
      </c>
      <c r="X339" s="5">
        <v>17400</v>
      </c>
      <c r="Y339">
        <v>0</v>
      </c>
      <c r="Z339" s="5">
        <v>17400</v>
      </c>
      <c r="AA339">
        <v>0</v>
      </c>
      <c r="AB339" t="s">
        <v>3204</v>
      </c>
      <c r="AC339" s="5">
        <v>2000</v>
      </c>
      <c r="AD339" s="6">
        <f>DATEVALUE(Table2[[#This Row],[Last Payment Date]])</f>
        <v>46116</v>
      </c>
      <c r="AE339" t="str">
        <f ca="1">IF(Table2[[#This Row],[Date]]&lt;TODAY()-90,"Yes","No")</f>
        <v>Yes</v>
      </c>
    </row>
    <row r="340" spans="1:31" x14ac:dyDescent="0.3">
      <c r="A340" t="s">
        <v>3205</v>
      </c>
      <c r="B340" t="s">
        <v>16</v>
      </c>
      <c r="C340" t="s">
        <v>2293</v>
      </c>
      <c r="D340" t="s">
        <v>3206</v>
      </c>
      <c r="E340" t="s">
        <v>3207</v>
      </c>
      <c r="F340" t="s">
        <v>3208</v>
      </c>
      <c r="G340" t="s">
        <v>3209</v>
      </c>
      <c r="H340" t="s">
        <v>2936</v>
      </c>
      <c r="I340" t="s">
        <v>3210</v>
      </c>
      <c r="J340" t="s">
        <v>3211</v>
      </c>
      <c r="K340">
        <v>741627936</v>
      </c>
      <c r="L340" t="s">
        <v>2936</v>
      </c>
      <c r="M340" t="s">
        <v>17</v>
      </c>
      <c r="N340" s="5">
        <v>20000</v>
      </c>
      <c r="O340" s="5">
        <v>26000</v>
      </c>
      <c r="P340" t="s">
        <v>3212</v>
      </c>
      <c r="Q340">
        <v>33.31</v>
      </c>
      <c r="R340" s="5">
        <v>20000</v>
      </c>
      <c r="S340" s="5">
        <v>6000</v>
      </c>
      <c r="T340" s="5">
        <v>26000</v>
      </c>
      <c r="U340" s="5">
        <v>6925</v>
      </c>
      <c r="V340" s="5">
        <v>19075</v>
      </c>
      <c r="W340">
        <v>0</v>
      </c>
      <c r="X340" s="5">
        <v>19075</v>
      </c>
      <c r="Y340">
        <v>0</v>
      </c>
      <c r="Z340" s="5">
        <v>19075</v>
      </c>
      <c r="AA340">
        <v>0</v>
      </c>
      <c r="AB340" t="s">
        <v>3213</v>
      </c>
      <c r="AC340" s="5">
        <v>1650</v>
      </c>
      <c r="AD340" s="6">
        <f>DATEVALUE(Table2[[#This Row],[Last Payment Date]])</f>
        <v>46035</v>
      </c>
      <c r="AE340" t="str">
        <f ca="1">IF(Table2[[#This Row],[Date]]&lt;TODAY()-90,"Yes","No")</f>
        <v>Yes</v>
      </c>
    </row>
    <row r="341" spans="1:31" x14ac:dyDescent="0.3">
      <c r="A341" t="s">
        <v>3214</v>
      </c>
      <c r="B341" t="s">
        <v>4</v>
      </c>
      <c r="C341" t="s">
        <v>2784</v>
      </c>
      <c r="D341" t="s">
        <v>3215</v>
      </c>
      <c r="E341" t="s">
        <v>3216</v>
      </c>
      <c r="F341" t="s">
        <v>3217</v>
      </c>
      <c r="G341" t="s">
        <v>3218</v>
      </c>
      <c r="H341" t="s">
        <v>3219</v>
      </c>
      <c r="I341" t="s">
        <v>3220</v>
      </c>
      <c r="J341" t="s">
        <v>3221</v>
      </c>
      <c r="K341">
        <v>757934803</v>
      </c>
      <c r="L341" t="s">
        <v>3219</v>
      </c>
      <c r="M341" t="s">
        <v>40</v>
      </c>
      <c r="N341" s="5">
        <v>20000</v>
      </c>
      <c r="O341" s="5">
        <v>26000</v>
      </c>
      <c r="P341" t="s">
        <v>3212</v>
      </c>
      <c r="Q341">
        <v>27.4</v>
      </c>
      <c r="R341" s="5">
        <v>20000</v>
      </c>
      <c r="S341" s="5">
        <v>6000</v>
      </c>
      <c r="T341" s="5">
        <v>26000</v>
      </c>
      <c r="U341" s="5">
        <v>16300</v>
      </c>
      <c r="V341" s="5">
        <v>9700</v>
      </c>
      <c r="W341">
        <v>0</v>
      </c>
      <c r="X341" s="5">
        <v>9700</v>
      </c>
      <c r="Y341">
        <v>0</v>
      </c>
      <c r="Z341" s="5">
        <v>9700</v>
      </c>
      <c r="AA341">
        <v>0</v>
      </c>
      <c r="AB341" t="s">
        <v>3222</v>
      </c>
      <c r="AC341" s="5">
        <v>1000</v>
      </c>
      <c r="AD341" s="6">
        <f>DATEVALUE(Table2[[#This Row],[Last Payment Date]])</f>
        <v>46204</v>
      </c>
      <c r="AE341" t="str">
        <f ca="1">IF(Table2[[#This Row],[Date]]&lt;TODAY()-90,"Yes","No")</f>
        <v>No</v>
      </c>
    </row>
    <row r="342" spans="1:31" x14ac:dyDescent="0.3">
      <c r="A342" t="s">
        <v>3223</v>
      </c>
      <c r="B342" t="s">
        <v>27</v>
      </c>
      <c r="C342" t="s">
        <v>3224</v>
      </c>
      <c r="D342" t="s">
        <v>3225</v>
      </c>
      <c r="E342" t="s">
        <v>3226</v>
      </c>
      <c r="F342" t="s">
        <v>3227</v>
      </c>
      <c r="G342" t="s">
        <v>3228</v>
      </c>
      <c r="H342" t="s">
        <v>3229</v>
      </c>
      <c r="I342" t="s">
        <v>3230</v>
      </c>
      <c r="J342" t="s">
        <v>3231</v>
      </c>
      <c r="K342">
        <v>753798317</v>
      </c>
      <c r="L342" t="s">
        <v>3229</v>
      </c>
      <c r="M342" t="s">
        <v>29</v>
      </c>
      <c r="N342" s="5">
        <v>30000</v>
      </c>
      <c r="O342" s="5">
        <v>39000</v>
      </c>
      <c r="P342" t="s">
        <v>3212</v>
      </c>
      <c r="Q342">
        <v>25.12</v>
      </c>
      <c r="R342" s="5">
        <v>30000</v>
      </c>
      <c r="S342" s="5">
        <v>9000</v>
      </c>
      <c r="T342" s="5">
        <v>39000</v>
      </c>
      <c r="U342" s="5">
        <v>30000</v>
      </c>
      <c r="V342" s="5">
        <v>9000</v>
      </c>
      <c r="W342">
        <v>0</v>
      </c>
      <c r="X342" s="5">
        <v>9000</v>
      </c>
      <c r="Y342">
        <v>0</v>
      </c>
      <c r="Z342" s="5">
        <v>9000</v>
      </c>
      <c r="AA342">
        <v>0</v>
      </c>
      <c r="AB342" t="s">
        <v>3232</v>
      </c>
      <c r="AC342" s="5">
        <v>2500</v>
      </c>
      <c r="AD342" s="6">
        <f>DATEVALUE(Table2[[#This Row],[Last Payment Date]])</f>
        <v>46101</v>
      </c>
      <c r="AE342" t="str">
        <f ca="1">IF(Table2[[#This Row],[Date]]&lt;TODAY()-90,"Yes","No")</f>
        <v>Yes</v>
      </c>
    </row>
    <row r="343" spans="1:31" x14ac:dyDescent="0.3">
      <c r="A343" t="s">
        <v>3233</v>
      </c>
      <c r="B343" t="s">
        <v>27</v>
      </c>
      <c r="C343" t="s">
        <v>3224</v>
      </c>
      <c r="D343" t="s">
        <v>3234</v>
      </c>
      <c r="E343" t="s">
        <v>3235</v>
      </c>
      <c r="F343" t="s">
        <v>3236</v>
      </c>
      <c r="G343" t="s">
        <v>3237</v>
      </c>
      <c r="H343" t="s">
        <v>3229</v>
      </c>
      <c r="I343" t="s">
        <v>3238</v>
      </c>
      <c r="J343" t="s">
        <v>3239</v>
      </c>
      <c r="K343">
        <v>756741891</v>
      </c>
      <c r="L343" t="s">
        <v>3229</v>
      </c>
      <c r="M343" t="s">
        <v>29</v>
      </c>
      <c r="N343" s="5">
        <v>30000</v>
      </c>
      <c r="O343" s="5">
        <v>39000</v>
      </c>
      <c r="P343" t="s">
        <v>3212</v>
      </c>
      <c r="Q343">
        <v>26.15</v>
      </c>
      <c r="R343" s="5">
        <v>30000</v>
      </c>
      <c r="S343" s="5">
        <v>9000</v>
      </c>
      <c r="T343" s="5">
        <v>39000</v>
      </c>
      <c r="U343" s="5">
        <v>27500</v>
      </c>
      <c r="V343" s="5">
        <v>11500</v>
      </c>
      <c r="W343">
        <v>0</v>
      </c>
      <c r="X343" s="5">
        <v>11500</v>
      </c>
      <c r="Y343">
        <v>0</v>
      </c>
      <c r="Z343" s="5">
        <v>11500</v>
      </c>
      <c r="AA343">
        <v>0</v>
      </c>
      <c r="AB343" t="s">
        <v>3240</v>
      </c>
      <c r="AC343" s="5">
        <v>2500</v>
      </c>
      <c r="AD343" s="6">
        <f>DATEVALUE(Table2[[#This Row],[Last Payment Date]])</f>
        <v>46092</v>
      </c>
      <c r="AE343" t="str">
        <f ca="1">IF(Table2[[#This Row],[Date]]&lt;TODAY()-90,"Yes","No")</f>
        <v>Yes</v>
      </c>
    </row>
    <row r="344" spans="1:31" x14ac:dyDescent="0.3">
      <c r="A344" t="s">
        <v>3241</v>
      </c>
      <c r="B344" t="s">
        <v>4</v>
      </c>
      <c r="C344" t="s">
        <v>3046</v>
      </c>
      <c r="D344" t="s">
        <v>3242</v>
      </c>
      <c r="E344" t="s">
        <v>3243</v>
      </c>
      <c r="F344" t="s">
        <v>3244</v>
      </c>
      <c r="G344" t="s">
        <v>3102</v>
      </c>
      <c r="H344" t="s">
        <v>3245</v>
      </c>
      <c r="I344" t="s">
        <v>3246</v>
      </c>
      <c r="J344" t="s">
        <v>3247</v>
      </c>
      <c r="K344">
        <v>754694805</v>
      </c>
      <c r="L344" t="s">
        <v>3245</v>
      </c>
      <c r="M344" t="s">
        <v>5</v>
      </c>
      <c r="N344" s="5">
        <v>40000</v>
      </c>
      <c r="O344" s="5">
        <v>59200</v>
      </c>
      <c r="P344" t="s">
        <v>3212</v>
      </c>
      <c r="Q344">
        <v>18.39</v>
      </c>
      <c r="R344" s="5">
        <v>40000</v>
      </c>
      <c r="S344" s="5">
        <v>19200</v>
      </c>
      <c r="T344" s="5">
        <v>59200</v>
      </c>
      <c r="U344" s="5">
        <v>45200</v>
      </c>
      <c r="V344" s="5">
        <v>14000</v>
      </c>
      <c r="W344">
        <v>0</v>
      </c>
      <c r="X344" s="5">
        <v>14000</v>
      </c>
      <c r="Y344">
        <v>0</v>
      </c>
      <c r="Z344" s="5">
        <v>14000</v>
      </c>
      <c r="AA344">
        <v>0</v>
      </c>
      <c r="AB344" t="s">
        <v>2044</v>
      </c>
      <c r="AC344" s="5">
        <v>2500</v>
      </c>
      <c r="AD344" s="6">
        <f>DATEVALUE(Table2[[#This Row],[Last Payment Date]])</f>
        <v>46195</v>
      </c>
      <c r="AE344" t="str">
        <f ca="1">IF(Table2[[#This Row],[Date]]&lt;TODAY()-90,"Yes","No")</f>
        <v>No</v>
      </c>
    </row>
    <row r="345" spans="1:31" x14ac:dyDescent="0.3">
      <c r="A345" t="s">
        <v>3248</v>
      </c>
      <c r="B345" t="s">
        <v>16</v>
      </c>
      <c r="C345" t="s">
        <v>3073</v>
      </c>
      <c r="D345" t="s">
        <v>3249</v>
      </c>
      <c r="E345" t="s">
        <v>3250</v>
      </c>
      <c r="F345" t="s">
        <v>3251</v>
      </c>
      <c r="G345" t="s">
        <v>3252</v>
      </c>
      <c r="H345" t="s">
        <v>2243</v>
      </c>
      <c r="I345" t="s">
        <v>3253</v>
      </c>
      <c r="J345" t="s">
        <v>3254</v>
      </c>
      <c r="K345">
        <v>769696623</v>
      </c>
      <c r="L345" t="s">
        <v>2243</v>
      </c>
      <c r="M345" t="s">
        <v>17</v>
      </c>
      <c r="N345" s="5">
        <v>25000</v>
      </c>
      <c r="O345" s="5">
        <v>35000</v>
      </c>
      <c r="P345" t="s">
        <v>3212</v>
      </c>
      <c r="Q345">
        <v>23.29</v>
      </c>
      <c r="R345" s="5">
        <v>25000</v>
      </c>
      <c r="S345" s="5">
        <v>10000</v>
      </c>
      <c r="T345" s="5">
        <v>35000</v>
      </c>
      <c r="U345" s="5">
        <v>23250</v>
      </c>
      <c r="V345" s="5">
        <v>11750</v>
      </c>
      <c r="W345">
        <v>0</v>
      </c>
      <c r="X345" s="5">
        <v>11750</v>
      </c>
      <c r="Y345">
        <v>0</v>
      </c>
      <c r="Z345" s="5">
        <v>11750</v>
      </c>
      <c r="AA345">
        <v>0</v>
      </c>
      <c r="AB345" t="s">
        <v>3255</v>
      </c>
      <c r="AC345" s="5">
        <v>2000</v>
      </c>
      <c r="AD345" s="6">
        <f>DATEVALUE(Table2[[#This Row],[Last Payment Date]])</f>
        <v>46121</v>
      </c>
      <c r="AE345" t="str">
        <f ca="1">IF(Table2[[#This Row],[Date]]&lt;TODAY()-90,"Yes","No")</f>
        <v>Yes</v>
      </c>
    </row>
    <row r="346" spans="1:31" x14ac:dyDescent="0.3">
      <c r="A346" t="s">
        <v>3256</v>
      </c>
      <c r="B346" t="s">
        <v>13</v>
      </c>
      <c r="C346" t="s">
        <v>2333</v>
      </c>
      <c r="D346" t="s">
        <v>3257</v>
      </c>
      <c r="E346" t="s">
        <v>3258</v>
      </c>
      <c r="F346" t="s">
        <v>3259</v>
      </c>
      <c r="G346" t="s">
        <v>3260</v>
      </c>
      <c r="H346" t="s">
        <v>3261</v>
      </c>
      <c r="I346" t="s">
        <v>3262</v>
      </c>
      <c r="J346" t="s">
        <v>3263</v>
      </c>
      <c r="K346">
        <v>756807132</v>
      </c>
      <c r="L346" t="s">
        <v>1704</v>
      </c>
      <c r="M346" t="s">
        <v>14</v>
      </c>
      <c r="N346" s="5">
        <v>30000</v>
      </c>
      <c r="O346" s="5">
        <v>42000</v>
      </c>
      <c r="P346" t="s">
        <v>3264</v>
      </c>
      <c r="Q346">
        <v>19.43</v>
      </c>
      <c r="R346" s="5">
        <v>30000</v>
      </c>
      <c r="S346" s="5">
        <v>12000</v>
      </c>
      <c r="T346" s="5">
        <v>42000</v>
      </c>
      <c r="U346" s="5">
        <v>33600</v>
      </c>
      <c r="V346" s="5">
        <v>8400</v>
      </c>
      <c r="W346">
        <v>0</v>
      </c>
      <c r="X346" s="5">
        <v>8400</v>
      </c>
      <c r="Y346">
        <v>0</v>
      </c>
      <c r="Z346" s="5">
        <v>8400</v>
      </c>
      <c r="AA346">
        <v>0</v>
      </c>
      <c r="AB346" t="s">
        <v>3116</v>
      </c>
      <c r="AC346" s="5">
        <v>2100</v>
      </c>
      <c r="AD346" s="6">
        <f>DATEVALUE(Table2[[#This Row],[Last Payment Date]])</f>
        <v>46141</v>
      </c>
      <c r="AE346" t="str">
        <f ca="1">IF(Table2[[#This Row],[Date]]&lt;TODAY()-90,"Yes","No")</f>
        <v>Yes</v>
      </c>
    </row>
    <row r="347" spans="1:31" x14ac:dyDescent="0.3">
      <c r="A347" t="s">
        <v>3265</v>
      </c>
      <c r="B347" t="s">
        <v>13</v>
      </c>
      <c r="C347" t="s">
        <v>1690</v>
      </c>
      <c r="D347" t="s">
        <v>3266</v>
      </c>
      <c r="E347" t="s">
        <v>3267</v>
      </c>
      <c r="F347" t="s">
        <v>3268</v>
      </c>
      <c r="G347" t="s">
        <v>3269</v>
      </c>
      <c r="H347" t="s">
        <v>3270</v>
      </c>
      <c r="I347" t="s">
        <v>3271</v>
      </c>
      <c r="J347" t="s">
        <v>3272</v>
      </c>
      <c r="K347">
        <v>768852041</v>
      </c>
      <c r="L347" t="s">
        <v>3273</v>
      </c>
      <c r="M347" t="s">
        <v>35</v>
      </c>
      <c r="N347" s="5">
        <v>40000</v>
      </c>
      <c r="O347" s="5">
        <v>59200</v>
      </c>
      <c r="P347" t="s">
        <v>3264</v>
      </c>
      <c r="Q347">
        <v>21.97</v>
      </c>
      <c r="R347" s="5">
        <v>40000</v>
      </c>
      <c r="S347" s="5">
        <v>19200</v>
      </c>
      <c r="T347" s="5">
        <v>59200</v>
      </c>
      <c r="U347" s="5">
        <v>33200</v>
      </c>
      <c r="V347" s="5">
        <v>26000</v>
      </c>
      <c r="W347">
        <v>0</v>
      </c>
      <c r="X347" s="5">
        <v>26000</v>
      </c>
      <c r="Y347">
        <v>0</v>
      </c>
      <c r="Z347" s="5">
        <v>26000</v>
      </c>
      <c r="AA347">
        <v>0</v>
      </c>
      <c r="AB347" t="s">
        <v>1833</v>
      </c>
      <c r="AC347">
        <v>200</v>
      </c>
      <c r="AD347" s="6">
        <f>DATEVALUE(Table2[[#This Row],[Last Payment Date]])</f>
        <v>46184</v>
      </c>
      <c r="AE347" t="str">
        <f ca="1">IF(Table2[[#This Row],[Date]]&lt;TODAY()-90,"Yes","No")</f>
        <v>No</v>
      </c>
    </row>
    <row r="348" spans="1:31" x14ac:dyDescent="0.3">
      <c r="A348" t="s">
        <v>3274</v>
      </c>
      <c r="B348" t="s">
        <v>13</v>
      </c>
      <c r="C348" t="s">
        <v>1690</v>
      </c>
      <c r="D348" t="s">
        <v>3275</v>
      </c>
      <c r="E348" t="s">
        <v>3276</v>
      </c>
      <c r="F348" t="s">
        <v>3277</v>
      </c>
      <c r="G348" t="s">
        <v>3278</v>
      </c>
      <c r="H348" t="s">
        <v>3279</v>
      </c>
      <c r="I348" t="s">
        <v>3280</v>
      </c>
      <c r="J348" t="s">
        <v>3281</v>
      </c>
      <c r="K348">
        <v>753516614</v>
      </c>
      <c r="L348" t="s">
        <v>3282</v>
      </c>
      <c r="M348" t="s">
        <v>35</v>
      </c>
      <c r="N348" s="5">
        <v>40000</v>
      </c>
      <c r="O348" s="5">
        <v>59200</v>
      </c>
      <c r="P348" t="s">
        <v>3264</v>
      </c>
      <c r="Q348">
        <v>15.77</v>
      </c>
      <c r="R348" s="5">
        <v>40000</v>
      </c>
      <c r="S348" s="5">
        <v>19200</v>
      </c>
      <c r="T348" s="5">
        <v>59200</v>
      </c>
      <c r="U348" s="5">
        <v>48500</v>
      </c>
      <c r="V348" s="5">
        <v>10700</v>
      </c>
      <c r="W348">
        <v>0</v>
      </c>
      <c r="X348" s="5">
        <v>10700</v>
      </c>
      <c r="Y348">
        <v>0</v>
      </c>
      <c r="Z348" s="5">
        <v>10700</v>
      </c>
      <c r="AA348">
        <v>0</v>
      </c>
      <c r="AB348" t="s">
        <v>977</v>
      </c>
      <c r="AC348" s="5">
        <v>1000</v>
      </c>
      <c r="AD348" s="6">
        <f>DATEVALUE(Table2[[#This Row],[Last Payment Date]])</f>
        <v>46245</v>
      </c>
      <c r="AE348" t="str">
        <f ca="1">IF(Table2[[#This Row],[Date]]&lt;TODAY()-90,"Yes","No")</f>
        <v>No</v>
      </c>
    </row>
    <row r="349" spans="1:31" x14ac:dyDescent="0.3">
      <c r="A349" t="s">
        <v>3283</v>
      </c>
      <c r="B349" t="s">
        <v>4</v>
      </c>
      <c r="C349" t="s">
        <v>2784</v>
      </c>
      <c r="D349" t="s">
        <v>3284</v>
      </c>
      <c r="E349" t="s">
        <v>3285</v>
      </c>
      <c r="F349" t="s">
        <v>3286</v>
      </c>
      <c r="G349" t="s">
        <v>3287</v>
      </c>
      <c r="H349" t="s">
        <v>3288</v>
      </c>
      <c r="I349" t="s">
        <v>3289</v>
      </c>
      <c r="J349" t="s">
        <v>3290</v>
      </c>
      <c r="K349">
        <v>751513174</v>
      </c>
      <c r="L349" t="s">
        <v>3291</v>
      </c>
      <c r="M349" t="s">
        <v>40</v>
      </c>
      <c r="N349" s="5">
        <v>20000</v>
      </c>
      <c r="O349" s="5">
        <v>26000</v>
      </c>
      <c r="P349" t="s">
        <v>3264</v>
      </c>
      <c r="Q349">
        <v>30.43</v>
      </c>
      <c r="R349" s="5">
        <v>20000</v>
      </c>
      <c r="S349" s="5">
        <v>6000</v>
      </c>
      <c r="T349" s="5">
        <v>26000</v>
      </c>
      <c r="U349" s="5">
        <v>9750</v>
      </c>
      <c r="V349" s="5">
        <v>16250</v>
      </c>
      <c r="W349">
        <v>0</v>
      </c>
      <c r="X349" s="5">
        <v>16250</v>
      </c>
      <c r="Y349">
        <v>0</v>
      </c>
      <c r="Z349" s="5">
        <v>16250</v>
      </c>
      <c r="AA349">
        <v>0</v>
      </c>
      <c r="AB349" t="s">
        <v>3292</v>
      </c>
      <c r="AC349" s="5">
        <v>1650</v>
      </c>
      <c r="AD349" s="6">
        <f>DATEVALUE(Table2[[#This Row],[Last Payment Date]])</f>
        <v>46086</v>
      </c>
      <c r="AE349" t="str">
        <f ca="1">IF(Table2[[#This Row],[Date]]&lt;TODAY()-90,"Yes","No")</f>
        <v>Yes</v>
      </c>
    </row>
    <row r="350" spans="1:31" x14ac:dyDescent="0.3">
      <c r="A350" t="s">
        <v>3293</v>
      </c>
      <c r="B350" t="s">
        <v>8</v>
      </c>
      <c r="C350" t="s">
        <v>3294</v>
      </c>
      <c r="D350" t="s">
        <v>3295</v>
      </c>
      <c r="E350" t="s">
        <v>3296</v>
      </c>
      <c r="F350" t="s">
        <v>3297</v>
      </c>
      <c r="G350" t="s">
        <v>3298</v>
      </c>
      <c r="H350" t="s">
        <v>3299</v>
      </c>
      <c r="I350" t="s">
        <v>3300</v>
      </c>
      <c r="J350" t="s">
        <v>3301</v>
      </c>
      <c r="K350">
        <v>759010773</v>
      </c>
      <c r="L350" t="s">
        <v>3299</v>
      </c>
      <c r="M350" t="s">
        <v>9</v>
      </c>
      <c r="N350" s="5">
        <v>25000</v>
      </c>
      <c r="O350" s="5">
        <v>35000</v>
      </c>
      <c r="P350" t="s">
        <v>3302</v>
      </c>
      <c r="Q350">
        <v>25.51</v>
      </c>
      <c r="R350" s="5">
        <v>25000</v>
      </c>
      <c r="S350" s="5">
        <v>10000</v>
      </c>
      <c r="T350" s="5">
        <v>35000</v>
      </c>
      <c r="U350" s="5">
        <v>19350</v>
      </c>
      <c r="V350" s="5">
        <v>15650</v>
      </c>
      <c r="W350">
        <v>0</v>
      </c>
      <c r="X350" s="5">
        <v>15650</v>
      </c>
      <c r="Y350">
        <v>0</v>
      </c>
      <c r="Z350" s="5">
        <v>15650</v>
      </c>
      <c r="AA350">
        <v>0</v>
      </c>
      <c r="AB350" t="s">
        <v>3303</v>
      </c>
      <c r="AC350" s="5">
        <v>1750</v>
      </c>
      <c r="AD350" s="6">
        <f>DATEVALUE(Table2[[#This Row],[Last Payment Date]])</f>
        <v>46165</v>
      </c>
      <c r="AE350" t="str">
        <f ca="1">IF(Table2[[#This Row],[Date]]&lt;TODAY()-90,"Yes","No")</f>
        <v>No</v>
      </c>
    </row>
    <row r="351" spans="1:31" x14ac:dyDescent="0.3">
      <c r="A351" t="s">
        <v>3304</v>
      </c>
      <c r="B351" t="s">
        <v>8</v>
      </c>
      <c r="C351" t="s">
        <v>3294</v>
      </c>
      <c r="D351" t="s">
        <v>3305</v>
      </c>
      <c r="E351" t="s">
        <v>3306</v>
      </c>
      <c r="F351" t="s">
        <v>3307</v>
      </c>
      <c r="G351" t="s">
        <v>3308</v>
      </c>
      <c r="H351" t="s">
        <v>3309</v>
      </c>
      <c r="I351" t="s">
        <v>3310</v>
      </c>
      <c r="J351" t="s">
        <v>3311</v>
      </c>
      <c r="K351">
        <v>754990787</v>
      </c>
      <c r="L351" t="s">
        <v>3312</v>
      </c>
      <c r="M351" t="s">
        <v>9</v>
      </c>
      <c r="N351" s="5">
        <v>25000</v>
      </c>
      <c r="O351" s="5">
        <v>35000</v>
      </c>
      <c r="P351" t="s">
        <v>3302</v>
      </c>
      <c r="Q351">
        <v>25.57</v>
      </c>
      <c r="R351" s="5">
        <v>25000</v>
      </c>
      <c r="S351" s="5">
        <v>10000</v>
      </c>
      <c r="T351" s="5">
        <v>35000</v>
      </c>
      <c r="U351" s="5">
        <v>19250</v>
      </c>
      <c r="V351" s="5">
        <v>15750</v>
      </c>
      <c r="W351">
        <v>0</v>
      </c>
      <c r="X351" s="5">
        <v>15750</v>
      </c>
      <c r="Y351">
        <v>0</v>
      </c>
      <c r="Z351" s="5">
        <v>15750</v>
      </c>
      <c r="AA351">
        <v>0</v>
      </c>
      <c r="AB351" t="s">
        <v>3303</v>
      </c>
      <c r="AC351" s="5">
        <v>1750</v>
      </c>
      <c r="AD351" s="6">
        <f>DATEVALUE(Table2[[#This Row],[Last Payment Date]])</f>
        <v>46165</v>
      </c>
      <c r="AE351" t="str">
        <f ca="1">IF(Table2[[#This Row],[Date]]&lt;TODAY()-90,"Yes","No")</f>
        <v>No</v>
      </c>
    </row>
    <row r="352" spans="1:31" x14ac:dyDescent="0.3">
      <c r="A352" t="s">
        <v>3313</v>
      </c>
      <c r="B352" t="s">
        <v>11</v>
      </c>
      <c r="C352" t="s">
        <v>2480</v>
      </c>
      <c r="D352" t="s">
        <v>3314</v>
      </c>
      <c r="E352" t="s">
        <v>3315</v>
      </c>
      <c r="F352" t="s">
        <v>3316</v>
      </c>
      <c r="G352" t="s">
        <v>3317</v>
      </c>
      <c r="H352" t="s">
        <v>3318</v>
      </c>
      <c r="I352" t="s">
        <v>2795</v>
      </c>
      <c r="J352" t="s">
        <v>2796</v>
      </c>
      <c r="K352">
        <v>741080576</v>
      </c>
      <c r="L352" t="s">
        <v>2798</v>
      </c>
      <c r="M352" t="s">
        <v>12</v>
      </c>
      <c r="N352" s="5">
        <v>30000</v>
      </c>
      <c r="O352" s="5">
        <v>42000</v>
      </c>
      <c r="P352" t="s">
        <v>2509</v>
      </c>
      <c r="Q352">
        <v>22.57</v>
      </c>
      <c r="R352" s="5">
        <v>30000</v>
      </c>
      <c r="S352" s="5">
        <v>12000</v>
      </c>
      <c r="T352" s="5">
        <v>42000</v>
      </c>
      <c r="U352" s="5">
        <v>25500</v>
      </c>
      <c r="V352" s="5">
        <v>16500</v>
      </c>
      <c r="W352">
        <v>0</v>
      </c>
      <c r="X352" s="5">
        <v>16500</v>
      </c>
      <c r="Y352">
        <v>0</v>
      </c>
      <c r="Z352" s="5">
        <v>16500</v>
      </c>
      <c r="AA352">
        <v>0</v>
      </c>
      <c r="AB352" t="s">
        <v>1941</v>
      </c>
      <c r="AC352" s="5">
        <v>1000</v>
      </c>
      <c r="AD352" s="6">
        <f>DATEVALUE(Table2[[#This Row],[Last Payment Date]])</f>
        <v>46176</v>
      </c>
      <c r="AE352" t="str">
        <f ca="1">IF(Table2[[#This Row],[Date]]&lt;TODAY()-90,"Yes","No")</f>
        <v>No</v>
      </c>
    </row>
    <row r="353" spans="1:31" x14ac:dyDescent="0.3">
      <c r="A353" t="s">
        <v>3319</v>
      </c>
      <c r="B353" t="s">
        <v>16</v>
      </c>
      <c r="C353" t="s">
        <v>3320</v>
      </c>
      <c r="D353" t="s">
        <v>3321</v>
      </c>
      <c r="E353" t="s">
        <v>3322</v>
      </c>
      <c r="F353" t="s">
        <v>3323</v>
      </c>
      <c r="G353" t="s">
        <v>3324</v>
      </c>
      <c r="H353" t="s">
        <v>3325</v>
      </c>
      <c r="I353" t="s">
        <v>3326</v>
      </c>
      <c r="J353" t="s">
        <v>3327</v>
      </c>
      <c r="K353">
        <v>765629985</v>
      </c>
      <c r="L353" t="s">
        <v>3328</v>
      </c>
      <c r="M353" t="s">
        <v>18</v>
      </c>
      <c r="N353" s="5">
        <v>40000</v>
      </c>
      <c r="O353" s="5">
        <v>56000</v>
      </c>
      <c r="P353" t="s">
        <v>3329</v>
      </c>
      <c r="Q353">
        <v>17.39</v>
      </c>
      <c r="R353" s="5">
        <v>40000</v>
      </c>
      <c r="S353" s="5">
        <v>16000</v>
      </c>
      <c r="T353" s="5">
        <v>56000</v>
      </c>
      <c r="U353" s="5">
        <v>51300</v>
      </c>
      <c r="V353" s="5">
        <v>4700</v>
      </c>
      <c r="W353">
        <v>0</v>
      </c>
      <c r="X353" s="5">
        <v>4700</v>
      </c>
      <c r="Y353">
        <v>0</v>
      </c>
      <c r="Z353" s="5">
        <v>4700</v>
      </c>
      <c r="AA353">
        <v>0</v>
      </c>
      <c r="AB353" t="s">
        <v>2583</v>
      </c>
      <c r="AC353">
        <v>500</v>
      </c>
      <c r="AD353" s="6">
        <f>DATEVALUE(Table2[[#This Row],[Last Payment Date]])</f>
        <v>46246</v>
      </c>
      <c r="AE353" t="str">
        <f ca="1">IF(Table2[[#This Row],[Date]]&lt;TODAY()-90,"Yes","No")</f>
        <v>No</v>
      </c>
    </row>
    <row r="354" spans="1:31" x14ac:dyDescent="0.3">
      <c r="A354" t="s">
        <v>3330</v>
      </c>
      <c r="B354" t="s">
        <v>11</v>
      </c>
      <c r="C354" t="s">
        <v>2480</v>
      </c>
      <c r="D354" t="s">
        <v>3331</v>
      </c>
      <c r="E354" t="s">
        <v>2822</v>
      </c>
      <c r="F354" t="s">
        <v>2823</v>
      </c>
      <c r="G354" t="s">
        <v>3332</v>
      </c>
      <c r="H354" t="s">
        <v>2824</v>
      </c>
      <c r="I354" t="s">
        <v>3333</v>
      </c>
      <c r="J354" t="s">
        <v>3334</v>
      </c>
      <c r="K354">
        <v>721080577</v>
      </c>
      <c r="L354" t="s">
        <v>3335</v>
      </c>
      <c r="M354" t="s">
        <v>12</v>
      </c>
      <c r="N354" s="5">
        <v>30000</v>
      </c>
      <c r="O354" s="5">
        <v>42000</v>
      </c>
      <c r="P354" t="s">
        <v>3336</v>
      </c>
      <c r="Q354">
        <v>25.29</v>
      </c>
      <c r="R354" s="5">
        <v>30000</v>
      </c>
      <c r="S354" s="5">
        <v>12000</v>
      </c>
      <c r="T354" s="5">
        <v>42000</v>
      </c>
      <c r="U354" s="5">
        <v>19800</v>
      </c>
      <c r="V354" s="5">
        <v>22200</v>
      </c>
      <c r="W354">
        <v>0</v>
      </c>
      <c r="X354" s="5">
        <v>22200</v>
      </c>
      <c r="Y354">
        <v>0</v>
      </c>
      <c r="Z354" s="5">
        <v>22200</v>
      </c>
      <c r="AA354">
        <v>0</v>
      </c>
      <c r="AB354" t="s">
        <v>2737</v>
      </c>
      <c r="AC354" s="5">
        <v>1000</v>
      </c>
      <c r="AD354" s="6">
        <f>DATEVALUE(Table2[[#This Row],[Last Payment Date]])</f>
        <v>46198</v>
      </c>
      <c r="AE354" t="str">
        <f ca="1">IF(Table2[[#This Row],[Date]]&lt;TODAY()-90,"Yes","No")</f>
        <v>No</v>
      </c>
    </row>
    <row r="355" spans="1:31" x14ac:dyDescent="0.3">
      <c r="A355" t="s">
        <v>3337</v>
      </c>
      <c r="B355" t="s">
        <v>16</v>
      </c>
      <c r="C355" t="s">
        <v>2941</v>
      </c>
      <c r="D355" t="s">
        <v>3338</v>
      </c>
      <c r="E355" t="s">
        <v>3339</v>
      </c>
      <c r="F355" t="s">
        <v>3340</v>
      </c>
      <c r="G355" t="s">
        <v>3341</v>
      </c>
      <c r="H355" t="s">
        <v>2946</v>
      </c>
      <c r="I355" t="s">
        <v>1360</v>
      </c>
      <c r="J355" t="s">
        <v>1360</v>
      </c>
      <c r="K355" t="s">
        <v>1360</v>
      </c>
      <c r="L355" t="s">
        <v>1360</v>
      </c>
      <c r="M355" t="s">
        <v>17</v>
      </c>
      <c r="N355" s="5">
        <v>25000</v>
      </c>
      <c r="O355" s="5">
        <v>33000</v>
      </c>
      <c r="P355" t="s">
        <v>3342</v>
      </c>
      <c r="Q355">
        <v>31.72</v>
      </c>
      <c r="R355" s="5">
        <v>25000</v>
      </c>
      <c r="S355" s="5">
        <v>8000</v>
      </c>
      <c r="T355" s="5">
        <v>33000</v>
      </c>
      <c r="U355" s="5">
        <v>10300</v>
      </c>
      <c r="V355" s="5">
        <v>22700</v>
      </c>
      <c r="W355">
        <v>0</v>
      </c>
      <c r="X355" s="5">
        <v>22700</v>
      </c>
      <c r="Y355">
        <v>0</v>
      </c>
      <c r="Z355" s="5">
        <v>22700</v>
      </c>
      <c r="AA355">
        <v>0</v>
      </c>
      <c r="AB355" t="s">
        <v>3343</v>
      </c>
      <c r="AC355" s="5">
        <v>2000</v>
      </c>
      <c r="AD355" s="6">
        <f>DATEVALUE(Table2[[#This Row],[Last Payment Date]])</f>
        <v>46055</v>
      </c>
      <c r="AE355" t="str">
        <f ca="1">IF(Table2[[#This Row],[Date]]&lt;TODAY()-90,"Yes","No")</f>
        <v>Yes</v>
      </c>
    </row>
    <row r="356" spans="1:31" x14ac:dyDescent="0.3">
      <c r="A356" t="s">
        <v>3344</v>
      </c>
      <c r="B356" t="s">
        <v>4</v>
      </c>
      <c r="C356" t="s">
        <v>3098</v>
      </c>
      <c r="D356" t="s">
        <v>3345</v>
      </c>
      <c r="E356" t="s">
        <v>3346</v>
      </c>
      <c r="F356" t="s">
        <v>3347</v>
      </c>
      <c r="G356" t="s">
        <v>3348</v>
      </c>
      <c r="H356" t="s">
        <v>3103</v>
      </c>
      <c r="I356" t="s">
        <v>3346</v>
      </c>
      <c r="J356" t="s">
        <v>3347</v>
      </c>
      <c r="K356">
        <v>778183546</v>
      </c>
      <c r="L356" t="s">
        <v>3103</v>
      </c>
      <c r="M356" t="s">
        <v>40</v>
      </c>
      <c r="N356" s="5">
        <v>30000</v>
      </c>
      <c r="O356" s="5">
        <v>42000</v>
      </c>
      <c r="P356" t="s">
        <v>3336</v>
      </c>
      <c r="Q356">
        <v>20.86</v>
      </c>
      <c r="R356" s="5">
        <v>30000</v>
      </c>
      <c r="S356" s="5">
        <v>12000</v>
      </c>
      <c r="T356" s="5">
        <v>42000</v>
      </c>
      <c r="U356" s="5">
        <v>28500</v>
      </c>
      <c r="V356" s="5">
        <v>13500</v>
      </c>
      <c r="W356">
        <v>0</v>
      </c>
      <c r="X356" s="5">
        <v>13500</v>
      </c>
      <c r="Y356">
        <v>0</v>
      </c>
      <c r="Z356" s="5">
        <v>13500</v>
      </c>
      <c r="AA356">
        <v>0</v>
      </c>
      <c r="AB356" t="s">
        <v>3349</v>
      </c>
      <c r="AC356" s="5">
        <v>2000</v>
      </c>
      <c r="AD356" s="6">
        <f>DATEVALUE(Table2[[#This Row],[Last Payment Date]])</f>
        <v>46169</v>
      </c>
      <c r="AE356" t="str">
        <f ca="1">IF(Table2[[#This Row],[Date]]&lt;TODAY()-90,"Yes","No")</f>
        <v>No</v>
      </c>
    </row>
    <row r="357" spans="1:31" x14ac:dyDescent="0.3">
      <c r="A357" t="s">
        <v>3350</v>
      </c>
      <c r="B357" t="s">
        <v>16</v>
      </c>
      <c r="C357" t="s">
        <v>3351</v>
      </c>
      <c r="D357" t="s">
        <v>3352</v>
      </c>
      <c r="E357" t="s">
        <v>3353</v>
      </c>
      <c r="F357" t="s">
        <v>3354</v>
      </c>
      <c r="G357" t="s">
        <v>3355</v>
      </c>
      <c r="H357" t="s">
        <v>3356</v>
      </c>
      <c r="I357" t="s">
        <v>1360</v>
      </c>
      <c r="J357" t="s">
        <v>1360</v>
      </c>
      <c r="K357" t="s">
        <v>1360</v>
      </c>
      <c r="L357" t="s">
        <v>1360</v>
      </c>
      <c r="M357" t="s">
        <v>18</v>
      </c>
      <c r="N357" s="5">
        <v>25000</v>
      </c>
      <c r="O357" s="5">
        <v>33000</v>
      </c>
      <c r="P357" t="s">
        <v>3357</v>
      </c>
      <c r="Q357">
        <v>23.72</v>
      </c>
      <c r="R357" s="5">
        <v>25000</v>
      </c>
      <c r="S357" s="5">
        <v>8000</v>
      </c>
      <c r="T357" s="5">
        <v>33000</v>
      </c>
      <c r="U357" s="5">
        <v>26800</v>
      </c>
      <c r="V357" s="5">
        <v>6200</v>
      </c>
      <c r="W357">
        <v>0</v>
      </c>
      <c r="X357" s="5">
        <v>6200</v>
      </c>
      <c r="Y357">
        <v>0</v>
      </c>
      <c r="Z357" s="5">
        <v>6200</v>
      </c>
      <c r="AA357">
        <v>0</v>
      </c>
      <c r="AB357" t="s">
        <v>3358</v>
      </c>
      <c r="AC357" s="5">
        <v>1000</v>
      </c>
      <c r="AD357" s="6">
        <f>DATEVALUE(Table2[[#This Row],[Last Payment Date]])</f>
        <v>46109</v>
      </c>
      <c r="AE357" t="str">
        <f ca="1">IF(Table2[[#This Row],[Date]]&lt;TODAY()-90,"Yes","No")</f>
        <v>Yes</v>
      </c>
    </row>
    <row r="358" spans="1:31" x14ac:dyDescent="0.3">
      <c r="A358" t="s">
        <v>3359</v>
      </c>
      <c r="B358" t="s">
        <v>19</v>
      </c>
      <c r="C358" t="s">
        <v>3144</v>
      </c>
      <c r="D358" t="s">
        <v>3360</v>
      </c>
      <c r="E358" t="s">
        <v>3361</v>
      </c>
      <c r="F358" t="s">
        <v>3362</v>
      </c>
      <c r="G358" t="s">
        <v>3363</v>
      </c>
      <c r="H358" t="s">
        <v>3364</v>
      </c>
      <c r="I358" t="s">
        <v>3365</v>
      </c>
      <c r="J358" t="s">
        <v>3366</v>
      </c>
      <c r="K358">
        <v>725513021</v>
      </c>
      <c r="L358" t="s">
        <v>3364</v>
      </c>
      <c r="M358" t="s">
        <v>21</v>
      </c>
      <c r="N358" s="5">
        <v>30000</v>
      </c>
      <c r="O358" s="5">
        <v>42000</v>
      </c>
      <c r="P358" t="s">
        <v>3367</v>
      </c>
      <c r="Q358">
        <v>18.62</v>
      </c>
      <c r="R358" s="5">
        <v>30000</v>
      </c>
      <c r="S358" s="5">
        <v>12000</v>
      </c>
      <c r="T358" s="5">
        <v>42000</v>
      </c>
      <c r="U358" s="5">
        <v>35600</v>
      </c>
      <c r="V358" s="5">
        <v>6400</v>
      </c>
      <c r="W358">
        <v>0</v>
      </c>
      <c r="X358" s="5">
        <v>6400</v>
      </c>
      <c r="Y358">
        <v>0</v>
      </c>
      <c r="Z358" s="5">
        <v>6400</v>
      </c>
      <c r="AA358">
        <v>0</v>
      </c>
      <c r="AB358" t="s">
        <v>3368</v>
      </c>
      <c r="AC358" s="5">
        <v>2100</v>
      </c>
      <c r="AD358" s="6">
        <f>DATEVALUE(Table2[[#This Row],[Last Payment Date]])</f>
        <v>46133</v>
      </c>
      <c r="AE358" t="str">
        <f ca="1">IF(Table2[[#This Row],[Date]]&lt;TODAY()-90,"Yes","No")</f>
        <v>Yes</v>
      </c>
    </row>
    <row r="359" spans="1:31" x14ac:dyDescent="0.3">
      <c r="A359" t="s">
        <v>3369</v>
      </c>
      <c r="B359" t="s">
        <v>23</v>
      </c>
      <c r="C359" t="s">
        <v>3370</v>
      </c>
      <c r="D359" t="s">
        <v>3371</v>
      </c>
      <c r="E359" t="s">
        <v>3372</v>
      </c>
      <c r="F359" t="s">
        <v>3373</v>
      </c>
      <c r="G359" t="s">
        <v>3374</v>
      </c>
      <c r="H359" t="s">
        <v>3375</v>
      </c>
      <c r="I359" t="s">
        <v>3376</v>
      </c>
      <c r="J359" t="s">
        <v>3377</v>
      </c>
      <c r="K359">
        <v>781349163</v>
      </c>
      <c r="L359" t="s">
        <v>3378</v>
      </c>
      <c r="M359" t="s">
        <v>24</v>
      </c>
      <c r="N359" s="5">
        <v>30000</v>
      </c>
      <c r="O359" s="5">
        <v>42000</v>
      </c>
      <c r="P359" t="s">
        <v>3379</v>
      </c>
      <c r="Q359">
        <v>28.52</v>
      </c>
      <c r="R359" s="5">
        <v>30000</v>
      </c>
      <c r="S359" s="5">
        <v>12000</v>
      </c>
      <c r="T359" s="5">
        <v>42000</v>
      </c>
      <c r="U359" s="5">
        <v>13000</v>
      </c>
      <c r="V359" s="5">
        <v>29000</v>
      </c>
      <c r="W359">
        <v>0</v>
      </c>
      <c r="X359" s="5">
        <v>29000</v>
      </c>
      <c r="Y359">
        <v>0</v>
      </c>
      <c r="Z359" s="5">
        <v>29000</v>
      </c>
      <c r="AA359">
        <v>0</v>
      </c>
      <c r="AB359" t="s">
        <v>3380</v>
      </c>
      <c r="AC359" s="5">
        <v>2100</v>
      </c>
      <c r="AD359" s="6">
        <f>DATEVALUE(Table2[[#This Row],[Last Payment Date]])</f>
        <v>46097</v>
      </c>
      <c r="AE359" t="str">
        <f ca="1">IF(Table2[[#This Row],[Date]]&lt;TODAY()-90,"Yes","No")</f>
        <v>Yes</v>
      </c>
    </row>
    <row r="360" spans="1:31" x14ac:dyDescent="0.3">
      <c r="A360" t="s">
        <v>3381</v>
      </c>
      <c r="B360" t="s">
        <v>4</v>
      </c>
      <c r="C360" t="s">
        <v>1662</v>
      </c>
      <c r="D360" t="s">
        <v>3382</v>
      </c>
      <c r="E360" t="s">
        <v>3383</v>
      </c>
      <c r="F360" t="s">
        <v>3384</v>
      </c>
      <c r="G360" t="s">
        <v>3385</v>
      </c>
      <c r="H360" t="s">
        <v>1733</v>
      </c>
      <c r="I360" t="s">
        <v>3386</v>
      </c>
      <c r="J360" t="s">
        <v>3387</v>
      </c>
      <c r="K360">
        <v>743294337</v>
      </c>
      <c r="L360" t="s">
        <v>1733</v>
      </c>
      <c r="M360" t="s">
        <v>5</v>
      </c>
      <c r="N360" s="5">
        <v>30000</v>
      </c>
      <c r="O360" s="5">
        <v>39000</v>
      </c>
      <c r="P360" t="s">
        <v>3336</v>
      </c>
      <c r="Q360">
        <v>32.840000000000003</v>
      </c>
      <c r="R360" s="5">
        <v>30000</v>
      </c>
      <c r="S360" s="5">
        <v>9000</v>
      </c>
      <c r="T360" s="5">
        <v>39000</v>
      </c>
      <c r="U360" s="5">
        <v>6300</v>
      </c>
      <c r="V360" s="5">
        <v>32700</v>
      </c>
      <c r="W360">
        <v>0</v>
      </c>
      <c r="X360" s="5">
        <v>32700</v>
      </c>
      <c r="Y360">
        <v>0</v>
      </c>
      <c r="Z360" s="5">
        <v>32700</v>
      </c>
      <c r="AA360">
        <v>0</v>
      </c>
      <c r="AB360" t="s">
        <v>3388</v>
      </c>
      <c r="AC360" s="5">
        <v>2100</v>
      </c>
      <c r="AD360" s="6">
        <f>DATEVALUE(Table2[[#This Row],[Last Payment Date]])</f>
        <v>46030</v>
      </c>
      <c r="AE360" t="str">
        <f ca="1">IF(Table2[[#This Row],[Date]]&lt;TODAY()-90,"Yes","No")</f>
        <v>Yes</v>
      </c>
    </row>
    <row r="361" spans="1:31" x14ac:dyDescent="0.3">
      <c r="A361" t="s">
        <v>3389</v>
      </c>
      <c r="B361" t="s">
        <v>16</v>
      </c>
      <c r="C361" t="s">
        <v>3390</v>
      </c>
      <c r="D361" t="s">
        <v>3391</v>
      </c>
      <c r="E361" t="s">
        <v>3392</v>
      </c>
      <c r="F361" t="s">
        <v>3393</v>
      </c>
      <c r="G361" t="s">
        <v>3394</v>
      </c>
      <c r="H361" t="s">
        <v>3395</v>
      </c>
      <c r="I361" t="s">
        <v>3396</v>
      </c>
      <c r="J361" t="s">
        <v>3397</v>
      </c>
      <c r="K361">
        <v>759925982</v>
      </c>
      <c r="L361" t="s">
        <v>3395</v>
      </c>
      <c r="M361" t="s">
        <v>18</v>
      </c>
      <c r="N361" s="5">
        <v>40000</v>
      </c>
      <c r="O361" s="5">
        <v>56000</v>
      </c>
      <c r="P361" t="s">
        <v>3336</v>
      </c>
      <c r="Q361">
        <v>16.43</v>
      </c>
      <c r="R361" s="5">
        <v>40000</v>
      </c>
      <c r="S361" s="5">
        <v>16000</v>
      </c>
      <c r="T361" s="5">
        <v>56000</v>
      </c>
      <c r="U361" s="5">
        <v>50400</v>
      </c>
      <c r="V361" s="5">
        <v>5600</v>
      </c>
      <c r="W361">
        <v>0</v>
      </c>
      <c r="X361" s="5">
        <v>5600</v>
      </c>
      <c r="Y361">
        <v>0</v>
      </c>
      <c r="Z361" s="5">
        <v>5600</v>
      </c>
      <c r="AA361">
        <v>0</v>
      </c>
      <c r="AB361" t="s">
        <v>3398</v>
      </c>
      <c r="AC361" s="5">
        <v>2000</v>
      </c>
      <c r="AD361" s="6">
        <f>DATEVALUE(Table2[[#This Row],[Last Payment Date]])</f>
        <v>46213</v>
      </c>
      <c r="AE361" t="str">
        <f ca="1">IF(Table2[[#This Row],[Date]]&lt;TODAY()-90,"Yes","No")</f>
        <v>No</v>
      </c>
    </row>
    <row r="362" spans="1:31" x14ac:dyDescent="0.3">
      <c r="A362" t="s">
        <v>3399</v>
      </c>
      <c r="B362" t="s">
        <v>27</v>
      </c>
      <c r="C362" t="s">
        <v>3400</v>
      </c>
      <c r="D362" t="s">
        <v>3401</v>
      </c>
      <c r="E362" t="s">
        <v>3402</v>
      </c>
      <c r="F362" t="s">
        <v>3403</v>
      </c>
      <c r="G362" t="s">
        <v>3404</v>
      </c>
      <c r="H362" t="s">
        <v>3405</v>
      </c>
      <c r="I362" t="s">
        <v>3406</v>
      </c>
      <c r="J362" t="s">
        <v>3407</v>
      </c>
      <c r="K362">
        <v>742799867</v>
      </c>
      <c r="L362" t="s">
        <v>3405</v>
      </c>
      <c r="M362" t="s">
        <v>29</v>
      </c>
      <c r="N362" s="5">
        <v>40000</v>
      </c>
      <c r="O362" s="5">
        <v>52000</v>
      </c>
      <c r="P362" t="s">
        <v>2509</v>
      </c>
      <c r="Q362">
        <v>32.01</v>
      </c>
      <c r="R362" s="5">
        <v>40000</v>
      </c>
      <c r="S362" s="5">
        <v>12000</v>
      </c>
      <c r="T362" s="5">
        <v>52000</v>
      </c>
      <c r="U362" s="5">
        <v>11100</v>
      </c>
      <c r="V362" s="5">
        <v>40900</v>
      </c>
      <c r="W362">
        <v>0</v>
      </c>
      <c r="X362" s="5">
        <v>40900</v>
      </c>
      <c r="Y362">
        <v>0</v>
      </c>
      <c r="Z362" s="5">
        <v>40900</v>
      </c>
      <c r="AA362">
        <v>0</v>
      </c>
      <c r="AB362" t="s">
        <v>3408</v>
      </c>
      <c r="AC362" s="5">
        <v>1000</v>
      </c>
      <c r="AD362" s="6">
        <f>DATEVALUE(Table2[[#This Row],[Last Payment Date]])</f>
        <v>46162</v>
      </c>
      <c r="AE362" t="str">
        <f ca="1">IF(Table2[[#This Row],[Date]]&lt;TODAY()-90,"Yes","No")</f>
        <v>No</v>
      </c>
    </row>
    <row r="363" spans="1:31" x14ac:dyDescent="0.3">
      <c r="A363" t="s">
        <v>3409</v>
      </c>
      <c r="B363" t="s">
        <v>27</v>
      </c>
      <c r="C363" t="s">
        <v>3400</v>
      </c>
      <c r="D363" t="s">
        <v>3410</v>
      </c>
      <c r="E363" t="s">
        <v>3411</v>
      </c>
      <c r="F363" t="s">
        <v>3412</v>
      </c>
      <c r="G363" t="s">
        <v>3413</v>
      </c>
      <c r="H363" t="s">
        <v>3405</v>
      </c>
      <c r="I363" t="s">
        <v>3414</v>
      </c>
      <c r="J363" t="s">
        <v>3415</v>
      </c>
      <c r="K363">
        <v>752937290</v>
      </c>
      <c r="L363" t="s">
        <v>3405</v>
      </c>
      <c r="M363" t="s">
        <v>29</v>
      </c>
      <c r="N363" s="5">
        <v>40000</v>
      </c>
      <c r="O363" s="5">
        <v>52000</v>
      </c>
      <c r="P363" t="s">
        <v>2509</v>
      </c>
      <c r="Q363">
        <v>29.06</v>
      </c>
      <c r="R363" s="5">
        <v>40000</v>
      </c>
      <c r="S363" s="5">
        <v>12000</v>
      </c>
      <c r="T363" s="5">
        <v>52000</v>
      </c>
      <c r="U363" s="5">
        <v>20700</v>
      </c>
      <c r="V363" s="5">
        <v>31300</v>
      </c>
      <c r="W363">
        <v>0</v>
      </c>
      <c r="X363" s="5">
        <v>31300</v>
      </c>
      <c r="Y363">
        <v>0</v>
      </c>
      <c r="Z363" s="5">
        <v>31300</v>
      </c>
      <c r="AA363">
        <v>0</v>
      </c>
      <c r="AB363" t="s">
        <v>3408</v>
      </c>
      <c r="AC363" s="5">
        <v>1000</v>
      </c>
      <c r="AD363" s="6">
        <f>DATEVALUE(Table2[[#This Row],[Last Payment Date]])</f>
        <v>46162</v>
      </c>
      <c r="AE363" t="str">
        <f ca="1">IF(Table2[[#This Row],[Date]]&lt;TODAY()-90,"Yes","No")</f>
        <v>No</v>
      </c>
    </row>
    <row r="364" spans="1:31" x14ac:dyDescent="0.3">
      <c r="A364" t="s">
        <v>3416</v>
      </c>
      <c r="B364" t="s">
        <v>27</v>
      </c>
      <c r="C364" t="s">
        <v>3400</v>
      </c>
      <c r="D364" t="s">
        <v>3417</v>
      </c>
      <c r="E364" t="s">
        <v>3418</v>
      </c>
      <c r="F364" t="s">
        <v>3419</v>
      </c>
      <c r="G364" t="s">
        <v>3420</v>
      </c>
      <c r="H364" t="s">
        <v>3405</v>
      </c>
      <c r="I364" t="s">
        <v>3421</v>
      </c>
      <c r="J364" t="s">
        <v>3422</v>
      </c>
      <c r="K364">
        <v>742799867</v>
      </c>
      <c r="L364" t="s">
        <v>3405</v>
      </c>
      <c r="M364" t="s">
        <v>29</v>
      </c>
      <c r="N364" s="5">
        <v>40000</v>
      </c>
      <c r="O364" s="5">
        <v>52000</v>
      </c>
      <c r="P364" t="s">
        <v>2509</v>
      </c>
      <c r="Q364">
        <v>31</v>
      </c>
      <c r="R364" s="5">
        <v>40000</v>
      </c>
      <c r="S364" s="5">
        <v>12000</v>
      </c>
      <c r="T364" s="5">
        <v>52000</v>
      </c>
      <c r="U364" s="5">
        <v>14400</v>
      </c>
      <c r="V364" s="5">
        <v>37600</v>
      </c>
      <c r="W364">
        <v>0</v>
      </c>
      <c r="X364" s="5">
        <v>37600</v>
      </c>
      <c r="Y364">
        <v>0</v>
      </c>
      <c r="Z364" s="5">
        <v>37600</v>
      </c>
      <c r="AA364">
        <v>0</v>
      </c>
      <c r="AB364" t="s">
        <v>3423</v>
      </c>
      <c r="AC364" s="5">
        <v>1000</v>
      </c>
      <c r="AD364" s="6">
        <f>DATEVALUE(Table2[[#This Row],[Last Payment Date]])</f>
        <v>46147</v>
      </c>
      <c r="AE364" t="str">
        <f ca="1">IF(Table2[[#This Row],[Date]]&lt;TODAY()-90,"Yes","No")</f>
        <v>Yes</v>
      </c>
    </row>
    <row r="365" spans="1:31" x14ac:dyDescent="0.3">
      <c r="A365" t="s">
        <v>3424</v>
      </c>
      <c r="B365" t="s">
        <v>27</v>
      </c>
      <c r="C365" t="s">
        <v>3400</v>
      </c>
      <c r="D365" t="s">
        <v>3425</v>
      </c>
      <c r="E365" t="s">
        <v>3426</v>
      </c>
      <c r="F365" t="s">
        <v>3427</v>
      </c>
      <c r="G365" t="s">
        <v>3428</v>
      </c>
      <c r="H365" t="s">
        <v>3405</v>
      </c>
      <c r="I365" t="s">
        <v>3429</v>
      </c>
      <c r="J365" t="s">
        <v>3430</v>
      </c>
      <c r="K365">
        <v>751204748</v>
      </c>
      <c r="L365" t="s">
        <v>3405</v>
      </c>
      <c r="M365" t="s">
        <v>29</v>
      </c>
      <c r="N365" s="5">
        <v>40000</v>
      </c>
      <c r="O365" s="5">
        <v>52000</v>
      </c>
      <c r="P365" t="s">
        <v>2509</v>
      </c>
      <c r="Q365">
        <v>24.97</v>
      </c>
      <c r="R365" s="5">
        <v>40000</v>
      </c>
      <c r="S365" s="5">
        <v>12000</v>
      </c>
      <c r="T365" s="5">
        <v>52000</v>
      </c>
      <c r="U365" s="5">
        <v>34000</v>
      </c>
      <c r="V365" s="5">
        <v>18000</v>
      </c>
      <c r="W365">
        <v>0</v>
      </c>
      <c r="X365" s="5">
        <v>18000</v>
      </c>
      <c r="Y365">
        <v>0</v>
      </c>
      <c r="Z365" s="5">
        <v>18000</v>
      </c>
      <c r="AA365">
        <v>0</v>
      </c>
      <c r="AB365" t="s">
        <v>3431</v>
      </c>
      <c r="AC365" s="5">
        <v>2600</v>
      </c>
      <c r="AD365" s="6">
        <f>DATEVALUE(Table2[[#This Row],[Last Payment Date]])</f>
        <v>46225</v>
      </c>
      <c r="AE365" t="str">
        <f ca="1">IF(Table2[[#This Row],[Date]]&lt;TODAY()-90,"Yes","No")</f>
        <v>No</v>
      </c>
    </row>
    <row r="366" spans="1:31" x14ac:dyDescent="0.3">
      <c r="A366" t="s">
        <v>3432</v>
      </c>
      <c r="B366" t="s">
        <v>13</v>
      </c>
      <c r="C366" t="s">
        <v>3433</v>
      </c>
      <c r="D366" t="s">
        <v>3434</v>
      </c>
      <c r="E366" t="s">
        <v>3435</v>
      </c>
      <c r="F366" t="s">
        <v>3436</v>
      </c>
      <c r="G366" t="s">
        <v>3437</v>
      </c>
      <c r="H366" t="s">
        <v>3438</v>
      </c>
      <c r="I366" t="s">
        <v>3439</v>
      </c>
      <c r="J366" t="s">
        <v>3440</v>
      </c>
      <c r="K366">
        <v>751679959</v>
      </c>
      <c r="L366" t="s">
        <v>3441</v>
      </c>
      <c r="M366" t="s">
        <v>14</v>
      </c>
      <c r="N366" s="5">
        <v>30000</v>
      </c>
      <c r="O366" s="5">
        <v>42000</v>
      </c>
      <c r="P366" t="s">
        <v>2509</v>
      </c>
      <c r="Q366">
        <v>15.95</v>
      </c>
      <c r="R366" s="5">
        <v>30000</v>
      </c>
      <c r="S366" s="5">
        <v>12000</v>
      </c>
      <c r="T366" s="5">
        <v>42000</v>
      </c>
      <c r="U366" s="5">
        <v>39100</v>
      </c>
      <c r="V366" s="5">
        <v>2900</v>
      </c>
      <c r="W366">
        <v>0</v>
      </c>
      <c r="X366" s="5">
        <v>2900</v>
      </c>
      <c r="Y366">
        <v>0</v>
      </c>
      <c r="Z366" s="5">
        <v>2900</v>
      </c>
      <c r="AA366">
        <v>0</v>
      </c>
      <c r="AB366" t="s">
        <v>2320</v>
      </c>
      <c r="AC366" s="5">
        <v>1000</v>
      </c>
      <c r="AD366" s="6">
        <f>DATEVALUE(Table2[[#This Row],[Last Payment Date]])</f>
        <v>46238</v>
      </c>
      <c r="AE366" t="str">
        <f ca="1">IF(Table2[[#This Row],[Date]]&lt;TODAY()-90,"Yes","No")</f>
        <v>No</v>
      </c>
    </row>
    <row r="367" spans="1:31" x14ac:dyDescent="0.3">
      <c r="A367" t="s">
        <v>3442</v>
      </c>
      <c r="B367" t="s">
        <v>16</v>
      </c>
      <c r="C367" t="s">
        <v>2941</v>
      </c>
      <c r="D367" t="s">
        <v>3443</v>
      </c>
      <c r="E367" t="s">
        <v>3444</v>
      </c>
      <c r="F367" t="s">
        <v>3445</v>
      </c>
      <c r="G367" t="s">
        <v>3446</v>
      </c>
      <c r="H367" t="s">
        <v>1649</v>
      </c>
      <c r="I367" t="s">
        <v>3447</v>
      </c>
      <c r="J367" t="s">
        <v>3448</v>
      </c>
      <c r="K367">
        <v>756080646</v>
      </c>
      <c r="L367" t="s">
        <v>2946</v>
      </c>
      <c r="M367" t="s">
        <v>17</v>
      </c>
      <c r="N367" s="5">
        <v>25000</v>
      </c>
      <c r="O367" s="5">
        <v>33000</v>
      </c>
      <c r="P367" t="s">
        <v>3449</v>
      </c>
      <c r="Q367">
        <v>25.42</v>
      </c>
      <c r="R367" s="5">
        <v>25000</v>
      </c>
      <c r="S367" s="5">
        <v>8000</v>
      </c>
      <c r="T367" s="5">
        <v>33000</v>
      </c>
      <c r="U367" s="5">
        <v>19163</v>
      </c>
      <c r="V367" s="5">
        <v>13837</v>
      </c>
      <c r="W367">
        <v>0</v>
      </c>
      <c r="X367" s="5">
        <v>13837</v>
      </c>
      <c r="Y367">
        <v>0</v>
      </c>
      <c r="Z367" s="5">
        <v>13837</v>
      </c>
      <c r="AA367">
        <v>0</v>
      </c>
      <c r="AB367" t="s">
        <v>3187</v>
      </c>
      <c r="AC367" s="5">
        <v>1000</v>
      </c>
      <c r="AD367" s="6">
        <f>DATEVALUE(Table2[[#This Row],[Last Payment Date]])</f>
        <v>46139</v>
      </c>
      <c r="AE367" t="str">
        <f ca="1">IF(Table2[[#This Row],[Date]]&lt;TODAY()-90,"Yes","No")</f>
        <v>Yes</v>
      </c>
    </row>
    <row r="368" spans="1:31" x14ac:dyDescent="0.3">
      <c r="A368" t="s">
        <v>3450</v>
      </c>
      <c r="B368" t="s">
        <v>16</v>
      </c>
      <c r="C368" t="s">
        <v>3451</v>
      </c>
      <c r="D368" t="s">
        <v>3452</v>
      </c>
      <c r="E368" t="s">
        <v>3453</v>
      </c>
      <c r="F368" t="s">
        <v>3454</v>
      </c>
      <c r="G368" t="s">
        <v>3455</v>
      </c>
      <c r="H368" t="s">
        <v>1649</v>
      </c>
      <c r="I368" t="s">
        <v>3456</v>
      </c>
      <c r="J368" t="s">
        <v>3457</v>
      </c>
      <c r="K368">
        <v>775868390</v>
      </c>
      <c r="L368" t="s">
        <v>2946</v>
      </c>
      <c r="M368" t="s">
        <v>17</v>
      </c>
      <c r="N368" s="5">
        <v>25000</v>
      </c>
      <c r="O368" s="5">
        <v>33000</v>
      </c>
      <c r="P368" t="s">
        <v>3449</v>
      </c>
      <c r="Q368">
        <v>31.2</v>
      </c>
      <c r="R368" s="5">
        <v>25000</v>
      </c>
      <c r="S368" s="5">
        <v>8000</v>
      </c>
      <c r="T368" s="5">
        <v>33000</v>
      </c>
      <c r="U368" s="5">
        <v>7250</v>
      </c>
      <c r="V368" s="5">
        <v>25750</v>
      </c>
      <c r="W368">
        <v>0</v>
      </c>
      <c r="X368" s="5">
        <v>25750</v>
      </c>
      <c r="Y368">
        <v>0</v>
      </c>
      <c r="Z368" s="5">
        <v>25750</v>
      </c>
      <c r="AA368">
        <v>0</v>
      </c>
      <c r="AB368" t="s">
        <v>3142</v>
      </c>
      <c r="AC368" s="5">
        <v>1750</v>
      </c>
      <c r="AD368" s="6">
        <f>DATEVALUE(Table2[[#This Row],[Last Payment Date]])</f>
        <v>46062</v>
      </c>
      <c r="AE368" t="str">
        <f ca="1">IF(Table2[[#This Row],[Date]]&lt;TODAY()-90,"Yes","No")</f>
        <v>Yes</v>
      </c>
    </row>
    <row r="369" spans="1:31" x14ac:dyDescent="0.3">
      <c r="A369" t="s">
        <v>3458</v>
      </c>
      <c r="B369" t="s">
        <v>27</v>
      </c>
      <c r="C369" t="s">
        <v>3400</v>
      </c>
      <c r="D369" t="s">
        <v>3459</v>
      </c>
      <c r="E369" t="s">
        <v>3460</v>
      </c>
      <c r="F369" t="s">
        <v>3461</v>
      </c>
      <c r="G369" t="s">
        <v>3462</v>
      </c>
      <c r="H369" t="s">
        <v>3405</v>
      </c>
      <c r="I369" t="s">
        <v>3463</v>
      </c>
      <c r="J369" t="s">
        <v>3464</v>
      </c>
      <c r="K369">
        <v>759642149</v>
      </c>
      <c r="L369" t="s">
        <v>3405</v>
      </c>
      <c r="M369" t="s">
        <v>29</v>
      </c>
      <c r="N369" s="5">
        <v>40000</v>
      </c>
      <c r="O369" s="5">
        <v>52000</v>
      </c>
      <c r="P369" t="s">
        <v>3465</v>
      </c>
      <c r="Q369">
        <v>31.34</v>
      </c>
      <c r="R369" s="5">
        <v>40000</v>
      </c>
      <c r="S369" s="5">
        <v>12000</v>
      </c>
      <c r="T369" s="5">
        <v>52000</v>
      </c>
      <c r="U369" s="5">
        <v>10050</v>
      </c>
      <c r="V369" s="5">
        <v>41950</v>
      </c>
      <c r="W369">
        <v>0</v>
      </c>
      <c r="X369" s="5">
        <v>41950</v>
      </c>
      <c r="Y369">
        <v>0</v>
      </c>
      <c r="Z369" s="5">
        <v>41950</v>
      </c>
      <c r="AA369">
        <v>0</v>
      </c>
      <c r="AB369" t="s">
        <v>2882</v>
      </c>
      <c r="AC369" s="5">
        <v>3500</v>
      </c>
      <c r="AD369" s="6">
        <f>DATEVALUE(Table2[[#This Row],[Last Payment Date]])</f>
        <v>46091</v>
      </c>
      <c r="AE369" t="str">
        <f ca="1">IF(Table2[[#This Row],[Date]]&lt;TODAY()-90,"Yes","No")</f>
        <v>Yes</v>
      </c>
    </row>
    <row r="370" spans="1:31" x14ac:dyDescent="0.3">
      <c r="A370" t="s">
        <v>3466</v>
      </c>
      <c r="B370" t="s">
        <v>4</v>
      </c>
      <c r="C370" t="s">
        <v>3467</v>
      </c>
      <c r="D370" t="s">
        <v>3468</v>
      </c>
      <c r="E370" t="s">
        <v>3469</v>
      </c>
      <c r="F370" t="s">
        <v>3470</v>
      </c>
      <c r="G370" t="s">
        <v>3471</v>
      </c>
      <c r="H370" t="s">
        <v>3472</v>
      </c>
      <c r="I370" t="s">
        <v>3473</v>
      </c>
      <c r="J370" t="s">
        <v>3474</v>
      </c>
      <c r="K370">
        <v>775240483</v>
      </c>
      <c r="L370" t="s">
        <v>3475</v>
      </c>
      <c r="M370" t="s">
        <v>5</v>
      </c>
      <c r="N370" s="5">
        <v>40000</v>
      </c>
      <c r="O370" s="5">
        <v>52000</v>
      </c>
      <c r="P370" t="s">
        <v>1866</v>
      </c>
      <c r="Q370">
        <v>20.87</v>
      </c>
      <c r="R370" s="5">
        <v>40000</v>
      </c>
      <c r="S370" s="5">
        <v>12000</v>
      </c>
      <c r="T370" s="5">
        <v>52000</v>
      </c>
      <c r="U370" s="5">
        <v>32000</v>
      </c>
      <c r="V370" s="5">
        <v>20000</v>
      </c>
      <c r="W370">
        <v>0</v>
      </c>
      <c r="X370" s="5">
        <v>20000</v>
      </c>
      <c r="Y370">
        <v>0</v>
      </c>
      <c r="Z370" s="5">
        <v>20000</v>
      </c>
      <c r="AA370">
        <v>0</v>
      </c>
      <c r="AB370" t="s">
        <v>3476</v>
      </c>
      <c r="AC370" s="5">
        <v>4000</v>
      </c>
      <c r="AD370" s="6">
        <f>DATEVALUE(Table2[[#This Row],[Last Payment Date]])</f>
        <v>46137</v>
      </c>
      <c r="AE370" t="str">
        <f ca="1">IF(Table2[[#This Row],[Date]]&lt;TODAY()-90,"Yes","No")</f>
        <v>Yes</v>
      </c>
    </row>
    <row r="371" spans="1:31" x14ac:dyDescent="0.3">
      <c r="A371" t="s">
        <v>3477</v>
      </c>
      <c r="B371" t="s">
        <v>8</v>
      </c>
      <c r="C371" t="s">
        <v>3478</v>
      </c>
      <c r="D371" t="s">
        <v>3479</v>
      </c>
      <c r="E371" t="s">
        <v>3480</v>
      </c>
      <c r="F371" t="s">
        <v>3481</v>
      </c>
      <c r="G371" t="s">
        <v>3482</v>
      </c>
      <c r="H371" t="s">
        <v>3483</v>
      </c>
      <c r="I371" t="s">
        <v>3484</v>
      </c>
      <c r="J371" t="s">
        <v>3485</v>
      </c>
      <c r="K371">
        <v>767960798</v>
      </c>
      <c r="L371" t="s">
        <v>3486</v>
      </c>
      <c r="M371" t="s">
        <v>10</v>
      </c>
      <c r="N371" s="5">
        <v>20000</v>
      </c>
      <c r="O371" s="5">
        <v>26000</v>
      </c>
      <c r="P371" t="s">
        <v>1759</v>
      </c>
      <c r="Q371">
        <v>17.739999999999998</v>
      </c>
      <c r="R371" s="5">
        <v>20000</v>
      </c>
      <c r="S371" s="5">
        <v>6000</v>
      </c>
      <c r="T371" s="5">
        <v>26000</v>
      </c>
      <c r="U371" s="5">
        <v>22475</v>
      </c>
      <c r="V371" s="5">
        <v>3525</v>
      </c>
      <c r="W371">
        <v>0</v>
      </c>
      <c r="X371" s="5">
        <v>3525</v>
      </c>
      <c r="Y371">
        <v>0</v>
      </c>
      <c r="Z371" s="5">
        <v>3525</v>
      </c>
      <c r="AA371">
        <v>0</v>
      </c>
      <c r="AB371" t="s">
        <v>3116</v>
      </c>
      <c r="AC371" s="5">
        <v>1700</v>
      </c>
      <c r="AD371" s="6">
        <f>DATEVALUE(Table2[[#This Row],[Last Payment Date]])</f>
        <v>46141</v>
      </c>
      <c r="AE371" t="str">
        <f ca="1">IF(Table2[[#This Row],[Date]]&lt;TODAY()-90,"Yes","No")</f>
        <v>Yes</v>
      </c>
    </row>
    <row r="372" spans="1:31" x14ac:dyDescent="0.3">
      <c r="A372" t="s">
        <v>3487</v>
      </c>
      <c r="B372" t="s">
        <v>16</v>
      </c>
      <c r="C372" t="s">
        <v>3488</v>
      </c>
      <c r="D372" t="s">
        <v>3489</v>
      </c>
      <c r="E372" t="s">
        <v>3490</v>
      </c>
      <c r="F372" t="s">
        <v>3491</v>
      </c>
      <c r="G372" t="s">
        <v>3492</v>
      </c>
      <c r="H372" t="s">
        <v>3493</v>
      </c>
      <c r="I372" t="s">
        <v>3494</v>
      </c>
      <c r="J372" t="s">
        <v>3495</v>
      </c>
      <c r="K372">
        <v>772445617</v>
      </c>
      <c r="L372" t="s">
        <v>3496</v>
      </c>
      <c r="M372" t="s">
        <v>17</v>
      </c>
      <c r="N372" s="5">
        <v>20000</v>
      </c>
      <c r="O372" s="5">
        <v>28000</v>
      </c>
      <c r="P372" t="s">
        <v>1759</v>
      </c>
      <c r="Q372">
        <v>18.86</v>
      </c>
      <c r="R372" s="5">
        <v>20000</v>
      </c>
      <c r="S372" s="5">
        <v>8000</v>
      </c>
      <c r="T372" s="5">
        <v>28000</v>
      </c>
      <c r="U372" s="5">
        <v>19500</v>
      </c>
      <c r="V372" s="5">
        <v>8500</v>
      </c>
      <c r="W372">
        <v>0</v>
      </c>
      <c r="X372" s="5">
        <v>8500</v>
      </c>
      <c r="Y372">
        <v>0</v>
      </c>
      <c r="Z372" s="5">
        <v>8500</v>
      </c>
      <c r="AA372">
        <v>0</v>
      </c>
      <c r="AB372" t="s">
        <v>2864</v>
      </c>
      <c r="AC372" s="5">
        <v>3500</v>
      </c>
      <c r="AD372" s="6">
        <f>DATEVALUE(Table2[[#This Row],[Last Payment Date]])</f>
        <v>46136</v>
      </c>
      <c r="AE372" t="str">
        <f ca="1">IF(Table2[[#This Row],[Date]]&lt;TODAY()-90,"Yes","No")</f>
        <v>Yes</v>
      </c>
    </row>
    <row r="373" spans="1:31" x14ac:dyDescent="0.3">
      <c r="A373" t="s">
        <v>3497</v>
      </c>
      <c r="B373" t="s">
        <v>8</v>
      </c>
      <c r="C373" t="s">
        <v>3478</v>
      </c>
      <c r="D373" t="s">
        <v>3498</v>
      </c>
      <c r="E373" t="s">
        <v>3484</v>
      </c>
      <c r="F373" t="s">
        <v>3485</v>
      </c>
      <c r="G373" t="s">
        <v>3499</v>
      </c>
      <c r="H373" t="s">
        <v>3486</v>
      </c>
      <c r="I373" t="s">
        <v>3480</v>
      </c>
      <c r="J373" t="s">
        <v>3481</v>
      </c>
      <c r="K373">
        <v>720865439</v>
      </c>
      <c r="L373" t="s">
        <v>3483</v>
      </c>
      <c r="M373" t="s">
        <v>10</v>
      </c>
      <c r="N373" s="5">
        <v>25000</v>
      </c>
      <c r="O373" s="5">
        <v>35000</v>
      </c>
      <c r="P373" t="s">
        <v>1759</v>
      </c>
      <c r="Q373">
        <v>12.41</v>
      </c>
      <c r="R373" s="5">
        <v>25000</v>
      </c>
      <c r="S373" s="5">
        <v>10000</v>
      </c>
      <c r="T373" s="5">
        <v>35000</v>
      </c>
      <c r="U373" s="5">
        <v>33525</v>
      </c>
      <c r="V373" s="5">
        <v>1475</v>
      </c>
      <c r="W373">
        <v>0</v>
      </c>
      <c r="X373" s="5">
        <v>1475</v>
      </c>
      <c r="Y373">
        <v>0</v>
      </c>
      <c r="Z373" s="5">
        <v>1475</v>
      </c>
      <c r="AA373">
        <v>0</v>
      </c>
      <c r="AB373" t="s">
        <v>839</v>
      </c>
      <c r="AC373" s="5">
        <v>1000</v>
      </c>
      <c r="AD373" s="6">
        <f>DATEVALUE(Table2[[#This Row],[Last Payment Date]])</f>
        <v>46240</v>
      </c>
      <c r="AE373" t="str">
        <f ca="1">IF(Table2[[#This Row],[Date]]&lt;TODAY()-90,"Yes","No")</f>
        <v>No</v>
      </c>
    </row>
    <row r="374" spans="1:31" x14ac:dyDescent="0.3">
      <c r="A374" t="s">
        <v>3500</v>
      </c>
      <c r="B374" t="s">
        <v>16</v>
      </c>
      <c r="C374" t="s">
        <v>3488</v>
      </c>
      <c r="D374" t="s">
        <v>3501</v>
      </c>
      <c r="E374" t="s">
        <v>3502</v>
      </c>
      <c r="F374" t="s">
        <v>3503</v>
      </c>
      <c r="G374" t="s">
        <v>3504</v>
      </c>
      <c r="H374" t="s">
        <v>3094</v>
      </c>
      <c r="I374" t="s">
        <v>3505</v>
      </c>
      <c r="J374" t="s">
        <v>3506</v>
      </c>
      <c r="K374">
        <v>740356154</v>
      </c>
      <c r="L374" t="s">
        <v>2946</v>
      </c>
      <c r="M374" t="s">
        <v>17</v>
      </c>
      <c r="N374" s="5">
        <v>20000</v>
      </c>
      <c r="O374" s="5">
        <v>28000</v>
      </c>
      <c r="P374" t="s">
        <v>1866</v>
      </c>
      <c r="Q374">
        <v>14.86</v>
      </c>
      <c r="R374" s="5">
        <v>20000</v>
      </c>
      <c r="S374" s="5">
        <v>8000</v>
      </c>
      <c r="T374" s="5">
        <v>28000</v>
      </c>
      <c r="U374" s="5">
        <v>23000</v>
      </c>
      <c r="V374" s="5">
        <v>5000</v>
      </c>
      <c r="W374">
        <v>0</v>
      </c>
      <c r="X374" s="5">
        <v>5000</v>
      </c>
      <c r="Y374">
        <v>0</v>
      </c>
      <c r="Z374" s="5">
        <v>5000</v>
      </c>
      <c r="AA374">
        <v>0</v>
      </c>
      <c r="AB374" t="s">
        <v>977</v>
      </c>
      <c r="AC374" s="5">
        <v>4500</v>
      </c>
      <c r="AD374" s="6">
        <f>DATEVALUE(Table2[[#This Row],[Last Payment Date]])</f>
        <v>46245</v>
      </c>
      <c r="AE374" t="str">
        <f ca="1">IF(Table2[[#This Row],[Date]]&lt;TODAY()-90,"Yes","No")</f>
        <v>No</v>
      </c>
    </row>
    <row r="375" spans="1:31" x14ac:dyDescent="0.3">
      <c r="A375" t="s">
        <v>3507</v>
      </c>
      <c r="B375" t="s">
        <v>11</v>
      </c>
      <c r="C375" t="s">
        <v>3508</v>
      </c>
      <c r="D375" t="s">
        <v>3509</v>
      </c>
      <c r="E375" t="s">
        <v>3510</v>
      </c>
      <c r="F375" t="s">
        <v>3511</v>
      </c>
      <c r="G375" t="s">
        <v>3512</v>
      </c>
      <c r="H375" t="s">
        <v>3513</v>
      </c>
      <c r="I375" t="s">
        <v>3514</v>
      </c>
      <c r="J375" t="s">
        <v>3515</v>
      </c>
      <c r="K375">
        <v>740262614</v>
      </c>
      <c r="L375" t="s">
        <v>3516</v>
      </c>
      <c r="M375" t="s">
        <v>12</v>
      </c>
      <c r="N375" s="5">
        <v>30000</v>
      </c>
      <c r="O375" s="5">
        <v>42000</v>
      </c>
      <c r="P375" t="s">
        <v>3388</v>
      </c>
      <c r="Q375">
        <v>14.43</v>
      </c>
      <c r="R375" s="5">
        <v>30000</v>
      </c>
      <c r="S375" s="5">
        <v>12000</v>
      </c>
      <c r="T375" s="5">
        <v>42000</v>
      </c>
      <c r="U375" s="5">
        <v>33900</v>
      </c>
      <c r="V375" s="5">
        <v>8100</v>
      </c>
      <c r="W375">
        <v>0</v>
      </c>
      <c r="X375" s="5">
        <v>8100</v>
      </c>
      <c r="Y375">
        <v>0</v>
      </c>
      <c r="Z375" s="5">
        <v>8100</v>
      </c>
      <c r="AA375">
        <v>0</v>
      </c>
      <c r="AB375" t="s">
        <v>1069</v>
      </c>
      <c r="AC375" s="5">
        <v>2100</v>
      </c>
      <c r="AD375" s="6">
        <f>DATEVALUE(Table2[[#This Row],[Last Payment Date]])</f>
        <v>46171</v>
      </c>
      <c r="AE375" t="str">
        <f ca="1">IF(Table2[[#This Row],[Date]]&lt;TODAY()-90,"Yes","No")</f>
        <v>No</v>
      </c>
    </row>
    <row r="376" spans="1:31" x14ac:dyDescent="0.3">
      <c r="A376" t="s">
        <v>3517</v>
      </c>
      <c r="B376" t="s">
        <v>8</v>
      </c>
      <c r="C376" t="s">
        <v>3518</v>
      </c>
      <c r="D376" t="s">
        <v>3519</v>
      </c>
      <c r="E376" t="s">
        <v>3520</v>
      </c>
      <c r="F376" t="s">
        <v>3521</v>
      </c>
      <c r="G376" t="s">
        <v>3522</v>
      </c>
      <c r="H376" t="s">
        <v>3523</v>
      </c>
      <c r="I376" t="s">
        <v>3524</v>
      </c>
      <c r="J376" t="s">
        <v>3525</v>
      </c>
      <c r="K376">
        <v>741864517</v>
      </c>
      <c r="L376" t="s">
        <v>3523</v>
      </c>
      <c r="M376" t="s">
        <v>9</v>
      </c>
      <c r="N376" s="5">
        <v>20000</v>
      </c>
      <c r="O376" s="5">
        <v>26000</v>
      </c>
      <c r="P376" t="s">
        <v>1866</v>
      </c>
      <c r="Q376">
        <v>15.68</v>
      </c>
      <c r="R376" s="5">
        <v>20000</v>
      </c>
      <c r="S376" s="5">
        <v>6000</v>
      </c>
      <c r="T376" s="5">
        <v>26000</v>
      </c>
      <c r="U376" s="5">
        <v>24200</v>
      </c>
      <c r="V376" s="5">
        <v>1800</v>
      </c>
      <c r="W376">
        <v>0</v>
      </c>
      <c r="X376" s="5">
        <v>1800</v>
      </c>
      <c r="Y376">
        <v>0</v>
      </c>
      <c r="Z376" s="5">
        <v>1800</v>
      </c>
      <c r="AA376">
        <v>0</v>
      </c>
      <c r="AB376" t="s">
        <v>625</v>
      </c>
      <c r="AC376" s="5">
        <v>1000</v>
      </c>
      <c r="AD376" s="6">
        <f>DATEVALUE(Table2[[#This Row],[Last Payment Date]])</f>
        <v>46241</v>
      </c>
      <c r="AE376" t="str">
        <f ca="1">IF(Table2[[#This Row],[Date]]&lt;TODAY()-90,"Yes","No")</f>
        <v>No</v>
      </c>
    </row>
    <row r="377" spans="1:31" x14ac:dyDescent="0.3">
      <c r="A377" t="s">
        <v>3526</v>
      </c>
      <c r="B377" t="s">
        <v>16</v>
      </c>
      <c r="C377" t="s">
        <v>3527</v>
      </c>
      <c r="D377" t="s">
        <v>3528</v>
      </c>
      <c r="E377" t="s">
        <v>3529</v>
      </c>
      <c r="F377" t="s">
        <v>3530</v>
      </c>
      <c r="G377" t="s">
        <v>3531</v>
      </c>
      <c r="H377" t="s">
        <v>3532</v>
      </c>
      <c r="I377" t="s">
        <v>3533</v>
      </c>
      <c r="J377" t="s">
        <v>3534</v>
      </c>
      <c r="K377">
        <v>740528802</v>
      </c>
      <c r="L377" t="s">
        <v>3532</v>
      </c>
      <c r="M377" t="s">
        <v>17</v>
      </c>
      <c r="N377" s="5">
        <v>25000</v>
      </c>
      <c r="O377" s="5">
        <v>35000</v>
      </c>
      <c r="P377" t="s">
        <v>3535</v>
      </c>
      <c r="Q377">
        <v>16.14</v>
      </c>
      <c r="R377" s="5">
        <v>25000</v>
      </c>
      <c r="S377" s="5">
        <v>10000</v>
      </c>
      <c r="T377" s="5">
        <v>35000</v>
      </c>
      <c r="U377" s="5">
        <v>25000</v>
      </c>
      <c r="V377" s="5">
        <v>10000</v>
      </c>
      <c r="W377">
        <v>0</v>
      </c>
      <c r="X377" s="5">
        <v>10000</v>
      </c>
      <c r="Y377">
        <v>0</v>
      </c>
      <c r="Z377" s="5">
        <v>10000</v>
      </c>
      <c r="AA377">
        <v>0</v>
      </c>
      <c r="AB377" t="s">
        <v>1737</v>
      </c>
      <c r="AC377" s="5">
        <v>1000</v>
      </c>
      <c r="AD377" s="6">
        <f>DATEVALUE(Table2[[#This Row],[Last Payment Date]])</f>
        <v>46239</v>
      </c>
      <c r="AE377" t="str">
        <f ca="1">IF(Table2[[#This Row],[Date]]&lt;TODAY()-90,"Yes","No")</f>
        <v>No</v>
      </c>
    </row>
    <row r="378" spans="1:31" x14ac:dyDescent="0.3">
      <c r="A378" t="s">
        <v>3536</v>
      </c>
      <c r="B378" t="s">
        <v>16</v>
      </c>
      <c r="C378" t="s">
        <v>3170</v>
      </c>
      <c r="D378" t="s">
        <v>3537</v>
      </c>
      <c r="E378" t="s">
        <v>3538</v>
      </c>
      <c r="F378" t="s">
        <v>3539</v>
      </c>
      <c r="G378" t="s">
        <v>3540</v>
      </c>
      <c r="H378" t="s">
        <v>1524</v>
      </c>
      <c r="I378" t="s">
        <v>3541</v>
      </c>
      <c r="J378" t="s">
        <v>3542</v>
      </c>
      <c r="K378">
        <v>772445617</v>
      </c>
      <c r="L378" t="s">
        <v>3543</v>
      </c>
      <c r="M378" t="s">
        <v>17</v>
      </c>
      <c r="N378" s="5">
        <v>25000</v>
      </c>
      <c r="O378" s="5">
        <v>35000</v>
      </c>
      <c r="P378" t="s">
        <v>3535</v>
      </c>
      <c r="Q378">
        <v>15.83</v>
      </c>
      <c r="R378" s="5">
        <v>25000</v>
      </c>
      <c r="S378" s="5">
        <v>10000</v>
      </c>
      <c r="T378" s="5">
        <v>35000</v>
      </c>
      <c r="U378" s="5">
        <v>25800</v>
      </c>
      <c r="V378" s="5">
        <v>9200</v>
      </c>
      <c r="W378">
        <v>0</v>
      </c>
      <c r="X378" s="5">
        <v>9200</v>
      </c>
      <c r="Y378">
        <v>0</v>
      </c>
      <c r="Z378" s="5">
        <v>9200</v>
      </c>
      <c r="AA378">
        <v>0</v>
      </c>
      <c r="AB378" t="s">
        <v>3398</v>
      </c>
      <c r="AC378" s="5">
        <v>1500</v>
      </c>
      <c r="AD378" s="6">
        <f>DATEVALUE(Table2[[#This Row],[Last Payment Date]])</f>
        <v>46213</v>
      </c>
      <c r="AE378" t="str">
        <f ca="1">IF(Table2[[#This Row],[Date]]&lt;TODAY()-90,"Yes","No")</f>
        <v>No</v>
      </c>
    </row>
    <row r="379" spans="1:31" x14ac:dyDescent="0.3">
      <c r="A379" t="s">
        <v>3544</v>
      </c>
      <c r="B379" t="s">
        <v>19</v>
      </c>
      <c r="C379" t="s">
        <v>3545</v>
      </c>
      <c r="D379" t="s">
        <v>3546</v>
      </c>
      <c r="E379" t="s">
        <v>3547</v>
      </c>
      <c r="F379" t="s">
        <v>3548</v>
      </c>
      <c r="G379" t="s">
        <v>3549</v>
      </c>
      <c r="H379" t="s">
        <v>3550</v>
      </c>
      <c r="I379" t="s">
        <v>3551</v>
      </c>
      <c r="J379" t="s">
        <v>3552</v>
      </c>
      <c r="K379">
        <v>755516230</v>
      </c>
      <c r="L379" t="s">
        <v>3550</v>
      </c>
      <c r="M379" t="s">
        <v>21</v>
      </c>
      <c r="N379" s="5">
        <v>25000</v>
      </c>
      <c r="O379" s="5">
        <v>35000</v>
      </c>
      <c r="P379" t="s">
        <v>3553</v>
      </c>
      <c r="Q379">
        <v>16.260000000000002</v>
      </c>
      <c r="R379" s="5">
        <v>25000</v>
      </c>
      <c r="S379" s="5">
        <v>10000</v>
      </c>
      <c r="T379" s="5">
        <v>35000</v>
      </c>
      <c r="U379" s="5">
        <v>24800</v>
      </c>
      <c r="V379" s="5">
        <v>10200</v>
      </c>
      <c r="W379">
        <v>0</v>
      </c>
      <c r="X379" s="5">
        <v>10200</v>
      </c>
      <c r="Y379">
        <v>0</v>
      </c>
      <c r="Z379" s="5">
        <v>10200</v>
      </c>
      <c r="AA379">
        <v>0</v>
      </c>
      <c r="AB379" t="s">
        <v>3554</v>
      </c>
      <c r="AC379" s="5">
        <v>1750</v>
      </c>
      <c r="AD379" s="6">
        <f>DATEVALUE(Table2[[#This Row],[Last Payment Date]])</f>
        <v>46149</v>
      </c>
      <c r="AE379" t="str">
        <f ca="1">IF(Table2[[#This Row],[Date]]&lt;TODAY()-90,"Yes","No")</f>
        <v>Yes</v>
      </c>
    </row>
    <row r="380" spans="1:31" x14ac:dyDescent="0.3">
      <c r="A380" t="s">
        <v>3555</v>
      </c>
      <c r="B380" t="s">
        <v>13</v>
      </c>
      <c r="C380" t="s">
        <v>2631</v>
      </c>
      <c r="D380" t="s">
        <v>3556</v>
      </c>
      <c r="E380" t="s">
        <v>3557</v>
      </c>
      <c r="F380" t="s">
        <v>3558</v>
      </c>
      <c r="G380" t="s">
        <v>3559</v>
      </c>
      <c r="H380" t="s">
        <v>3560</v>
      </c>
      <c r="I380" t="s">
        <v>3561</v>
      </c>
      <c r="J380" t="s">
        <v>3562</v>
      </c>
      <c r="K380">
        <v>0</v>
      </c>
      <c r="L380" t="s">
        <v>1704</v>
      </c>
      <c r="M380" t="s">
        <v>14</v>
      </c>
      <c r="N380" s="5">
        <v>30000</v>
      </c>
      <c r="O380" s="5">
        <v>42000</v>
      </c>
      <c r="P380" t="s">
        <v>2575</v>
      </c>
      <c r="Q380">
        <v>19</v>
      </c>
      <c r="R380" s="5">
        <v>30000</v>
      </c>
      <c r="S380" s="5">
        <v>12000</v>
      </c>
      <c r="T380" s="5">
        <v>42000</v>
      </c>
      <c r="U380" s="5">
        <v>20400</v>
      </c>
      <c r="V380" s="5">
        <v>21600</v>
      </c>
      <c r="W380">
        <v>0</v>
      </c>
      <c r="X380" s="5">
        <v>21600</v>
      </c>
      <c r="Y380">
        <v>0</v>
      </c>
      <c r="Z380" s="5">
        <v>21600</v>
      </c>
      <c r="AA380">
        <v>0</v>
      </c>
      <c r="AB380" t="s">
        <v>275</v>
      </c>
      <c r="AC380" s="5">
        <v>1500</v>
      </c>
      <c r="AD380" s="6">
        <f>DATEVALUE(Table2[[#This Row],[Last Payment Date]])</f>
        <v>46132</v>
      </c>
      <c r="AE380" t="str">
        <f ca="1">IF(Table2[[#This Row],[Date]]&lt;TODAY()-90,"Yes","No")</f>
        <v>Yes</v>
      </c>
    </row>
    <row r="381" spans="1:31" x14ac:dyDescent="0.3">
      <c r="A381" t="s">
        <v>3563</v>
      </c>
      <c r="B381" t="s">
        <v>13</v>
      </c>
      <c r="C381" t="s">
        <v>3564</v>
      </c>
      <c r="D381" t="s">
        <v>3565</v>
      </c>
      <c r="E381" t="s">
        <v>3566</v>
      </c>
      <c r="F381" t="s">
        <v>3567</v>
      </c>
      <c r="G381" t="s">
        <v>3568</v>
      </c>
      <c r="H381" t="s">
        <v>3569</v>
      </c>
      <c r="I381" t="s">
        <v>3570</v>
      </c>
      <c r="J381" t="s">
        <v>3571</v>
      </c>
      <c r="K381">
        <v>751563599</v>
      </c>
      <c r="L381" t="s">
        <v>3569</v>
      </c>
      <c r="M381" t="s">
        <v>14</v>
      </c>
      <c r="N381" s="5">
        <v>30000</v>
      </c>
      <c r="O381" s="5">
        <v>42000</v>
      </c>
      <c r="P381" t="s">
        <v>3572</v>
      </c>
      <c r="Q381">
        <v>15.37</v>
      </c>
      <c r="R381" s="5">
        <v>30000</v>
      </c>
      <c r="S381" s="5">
        <v>12000</v>
      </c>
      <c r="T381" s="5">
        <v>42000</v>
      </c>
      <c r="U381" s="5">
        <v>29825</v>
      </c>
      <c r="V381" s="5">
        <v>12175</v>
      </c>
      <c r="W381">
        <v>0</v>
      </c>
      <c r="X381" s="5">
        <v>12175</v>
      </c>
      <c r="Y381">
        <v>0</v>
      </c>
      <c r="Z381" s="5">
        <v>12175</v>
      </c>
      <c r="AA381">
        <v>0</v>
      </c>
      <c r="AB381" t="s">
        <v>2320</v>
      </c>
      <c r="AC381" s="5">
        <v>1000</v>
      </c>
      <c r="AD381" s="6">
        <f>DATEVALUE(Table2[[#This Row],[Last Payment Date]])</f>
        <v>46238</v>
      </c>
      <c r="AE381" t="str">
        <f ca="1">IF(Table2[[#This Row],[Date]]&lt;TODAY()-90,"Yes","No")</f>
        <v>No</v>
      </c>
    </row>
    <row r="382" spans="1:31" x14ac:dyDescent="0.3">
      <c r="A382" t="s">
        <v>3573</v>
      </c>
      <c r="B382" t="s">
        <v>16</v>
      </c>
      <c r="C382" t="s">
        <v>3488</v>
      </c>
      <c r="D382" t="s">
        <v>3574</v>
      </c>
      <c r="E382" t="s">
        <v>3575</v>
      </c>
      <c r="F382" t="s">
        <v>3576</v>
      </c>
      <c r="G382" t="s">
        <v>3577</v>
      </c>
      <c r="H382" t="s">
        <v>3578</v>
      </c>
      <c r="I382" t="s">
        <v>3579</v>
      </c>
      <c r="J382" t="s">
        <v>3580</v>
      </c>
      <c r="K382">
        <v>755767834</v>
      </c>
      <c r="L382" t="s">
        <v>3578</v>
      </c>
      <c r="M382" t="s">
        <v>17</v>
      </c>
      <c r="N382" s="5">
        <v>20000</v>
      </c>
      <c r="O382" s="5">
        <v>28000</v>
      </c>
      <c r="P382" t="s">
        <v>3581</v>
      </c>
      <c r="Q382">
        <v>19.57</v>
      </c>
      <c r="R382" s="5">
        <v>20000</v>
      </c>
      <c r="S382" s="5">
        <v>8000</v>
      </c>
      <c r="T382" s="5">
        <v>28000</v>
      </c>
      <c r="U382" s="5">
        <v>10000</v>
      </c>
      <c r="V382" s="5">
        <v>18000</v>
      </c>
      <c r="W382">
        <v>0</v>
      </c>
      <c r="X382" s="5">
        <v>18000</v>
      </c>
      <c r="Y382">
        <v>0</v>
      </c>
      <c r="Z382" s="5">
        <v>18000</v>
      </c>
      <c r="AA382">
        <v>0</v>
      </c>
      <c r="AB382" t="s">
        <v>2424</v>
      </c>
      <c r="AC382" s="5">
        <v>1500</v>
      </c>
      <c r="AD382" s="6">
        <f>DATEVALUE(Table2[[#This Row],[Last Payment Date]])</f>
        <v>46219</v>
      </c>
      <c r="AE382" t="str">
        <f ca="1">IF(Table2[[#This Row],[Date]]&lt;TODAY()-90,"Yes","No")</f>
        <v>No</v>
      </c>
    </row>
    <row r="383" spans="1:31" x14ac:dyDescent="0.3">
      <c r="A383" t="s">
        <v>3582</v>
      </c>
      <c r="B383" t="s">
        <v>16</v>
      </c>
      <c r="C383" t="s">
        <v>3170</v>
      </c>
      <c r="D383" t="s">
        <v>3583</v>
      </c>
      <c r="E383" t="s">
        <v>3584</v>
      </c>
      <c r="F383" t="s">
        <v>3585</v>
      </c>
      <c r="G383" t="s">
        <v>3586</v>
      </c>
      <c r="H383" t="s">
        <v>3587</v>
      </c>
      <c r="I383" t="s">
        <v>3588</v>
      </c>
      <c r="J383" t="s">
        <v>3589</v>
      </c>
      <c r="K383">
        <v>703911593</v>
      </c>
      <c r="L383" t="s">
        <v>3587</v>
      </c>
      <c r="M383" t="s">
        <v>17</v>
      </c>
      <c r="N383" s="5">
        <v>25000</v>
      </c>
      <c r="O383" s="5">
        <v>35000</v>
      </c>
      <c r="P383" t="s">
        <v>3581</v>
      </c>
      <c r="Q383">
        <v>18</v>
      </c>
      <c r="R383" s="5">
        <v>25000</v>
      </c>
      <c r="S383" s="5">
        <v>10000</v>
      </c>
      <c r="T383" s="5">
        <v>35000</v>
      </c>
      <c r="U383" s="5">
        <v>20250</v>
      </c>
      <c r="V383" s="5">
        <v>14750</v>
      </c>
      <c r="W383">
        <v>0</v>
      </c>
      <c r="X383" s="5">
        <v>14750</v>
      </c>
      <c r="Y383">
        <v>0</v>
      </c>
      <c r="Z383" s="5">
        <v>14750</v>
      </c>
      <c r="AA383">
        <v>0</v>
      </c>
      <c r="AB383" t="s">
        <v>3590</v>
      </c>
      <c r="AC383" s="5">
        <v>5000</v>
      </c>
      <c r="AD383" s="6">
        <f>DATEVALUE(Table2[[#This Row],[Last Payment Date]])</f>
        <v>46214</v>
      </c>
      <c r="AE383" t="str">
        <f ca="1">IF(Table2[[#This Row],[Date]]&lt;TODAY()-90,"Yes","No")</f>
        <v>No</v>
      </c>
    </row>
    <row r="384" spans="1:31" x14ac:dyDescent="0.3">
      <c r="A384" t="s">
        <v>3591</v>
      </c>
      <c r="B384" t="s">
        <v>16</v>
      </c>
      <c r="C384" t="s">
        <v>3170</v>
      </c>
      <c r="D384" t="s">
        <v>3592</v>
      </c>
      <c r="E384" t="s">
        <v>3593</v>
      </c>
      <c r="F384" t="s">
        <v>3594</v>
      </c>
      <c r="G384" t="s">
        <v>3492</v>
      </c>
      <c r="H384" t="s">
        <v>3587</v>
      </c>
      <c r="I384" t="s">
        <v>3595</v>
      </c>
      <c r="J384" t="s">
        <v>3596</v>
      </c>
      <c r="K384">
        <v>772445617</v>
      </c>
      <c r="L384" t="s">
        <v>3587</v>
      </c>
      <c r="M384" t="s">
        <v>17</v>
      </c>
      <c r="N384" s="5">
        <v>25000</v>
      </c>
      <c r="O384" s="5">
        <v>35000</v>
      </c>
      <c r="P384" t="s">
        <v>3581</v>
      </c>
      <c r="Q384">
        <v>13.26</v>
      </c>
      <c r="R384" s="5">
        <v>25000</v>
      </c>
      <c r="S384" s="5">
        <v>10000</v>
      </c>
      <c r="T384" s="5">
        <v>35000</v>
      </c>
      <c r="U384" s="5">
        <v>28550</v>
      </c>
      <c r="V384" s="5">
        <v>6450</v>
      </c>
      <c r="W384">
        <v>0</v>
      </c>
      <c r="X384" s="5">
        <v>6450</v>
      </c>
      <c r="Y384">
        <v>0</v>
      </c>
      <c r="Z384" s="5">
        <v>6450</v>
      </c>
      <c r="AA384">
        <v>0</v>
      </c>
      <c r="AB384" t="s">
        <v>3597</v>
      </c>
      <c r="AC384" s="5">
        <v>1000</v>
      </c>
      <c r="AD384" s="6">
        <f>DATEVALUE(Table2[[#This Row],[Last Payment Date]])</f>
        <v>46218</v>
      </c>
      <c r="AE384" t="str">
        <f ca="1">IF(Table2[[#This Row],[Date]]&lt;TODAY()-90,"Yes","No")</f>
        <v>No</v>
      </c>
    </row>
    <row r="385" spans="1:31" x14ac:dyDescent="0.3">
      <c r="A385" t="s">
        <v>3598</v>
      </c>
      <c r="B385" t="s">
        <v>8</v>
      </c>
      <c r="C385" t="s">
        <v>3189</v>
      </c>
      <c r="D385" t="s">
        <v>3599</v>
      </c>
      <c r="E385" t="s">
        <v>3600</v>
      </c>
      <c r="F385" t="s">
        <v>3601</v>
      </c>
      <c r="G385" t="s">
        <v>3602</v>
      </c>
      <c r="H385" t="s">
        <v>3603</v>
      </c>
      <c r="I385" t="s">
        <v>3604</v>
      </c>
      <c r="J385" t="s">
        <v>3605</v>
      </c>
      <c r="K385">
        <v>779469185</v>
      </c>
      <c r="L385" t="s">
        <v>3603</v>
      </c>
      <c r="M385" t="s">
        <v>9</v>
      </c>
      <c r="N385" s="5">
        <v>30000</v>
      </c>
      <c r="O385" s="5">
        <v>42000</v>
      </c>
      <c r="P385" t="s">
        <v>3606</v>
      </c>
      <c r="Q385">
        <v>24.69</v>
      </c>
      <c r="R385" s="5">
        <v>30000</v>
      </c>
      <c r="S385" s="5">
        <v>12000</v>
      </c>
      <c r="T385" s="5">
        <v>42000</v>
      </c>
      <c r="U385" s="5">
        <v>10550</v>
      </c>
      <c r="V385" s="5">
        <v>31450</v>
      </c>
      <c r="W385">
        <v>0</v>
      </c>
      <c r="X385" s="5">
        <v>31450</v>
      </c>
      <c r="Y385">
        <v>0</v>
      </c>
      <c r="Z385" s="5">
        <v>31450</v>
      </c>
      <c r="AA385">
        <v>0</v>
      </c>
      <c r="AB385" t="s">
        <v>2909</v>
      </c>
      <c r="AC385" s="5">
        <v>2100</v>
      </c>
      <c r="AD385" s="6">
        <f>DATEVALUE(Table2[[#This Row],[Last Payment Date]])</f>
        <v>46078</v>
      </c>
      <c r="AE385" t="str">
        <f ca="1">IF(Table2[[#This Row],[Date]]&lt;TODAY()-90,"Yes","No")</f>
        <v>Yes</v>
      </c>
    </row>
    <row r="386" spans="1:31" x14ac:dyDescent="0.3">
      <c r="A386" t="s">
        <v>3607</v>
      </c>
      <c r="B386" t="s">
        <v>4</v>
      </c>
      <c r="C386" t="s">
        <v>3467</v>
      </c>
      <c r="D386" t="s">
        <v>3608</v>
      </c>
      <c r="E386" t="s">
        <v>3609</v>
      </c>
      <c r="F386" t="s">
        <v>3610</v>
      </c>
      <c r="G386" t="s">
        <v>3611</v>
      </c>
      <c r="H386" t="s">
        <v>3612</v>
      </c>
      <c r="I386" t="s">
        <v>3613</v>
      </c>
      <c r="J386" t="s">
        <v>3614</v>
      </c>
      <c r="K386">
        <v>767296835</v>
      </c>
      <c r="L386" t="s">
        <v>3612</v>
      </c>
      <c r="M386" t="s">
        <v>5</v>
      </c>
      <c r="N386" s="5">
        <v>40000</v>
      </c>
      <c r="O386" s="5">
        <v>59200</v>
      </c>
      <c r="P386" t="s">
        <v>2405</v>
      </c>
      <c r="Q386">
        <v>6.82</v>
      </c>
      <c r="R386" s="5">
        <v>40000</v>
      </c>
      <c r="S386" s="5">
        <v>19200</v>
      </c>
      <c r="T386" s="5">
        <v>59200</v>
      </c>
      <c r="U386" s="5">
        <v>54000</v>
      </c>
      <c r="V386" s="5">
        <v>5200</v>
      </c>
      <c r="W386">
        <v>0</v>
      </c>
      <c r="X386" s="5">
        <v>5200</v>
      </c>
      <c r="Y386">
        <v>0</v>
      </c>
      <c r="Z386" s="5">
        <v>5200</v>
      </c>
      <c r="AA386">
        <v>0</v>
      </c>
      <c r="AB386" t="s">
        <v>866</v>
      </c>
      <c r="AC386" s="5">
        <v>2500</v>
      </c>
      <c r="AD386" s="6">
        <f>DATEVALUE(Table2[[#This Row],[Last Payment Date]])</f>
        <v>46244</v>
      </c>
      <c r="AE386" t="str">
        <f ca="1">IF(Table2[[#This Row],[Date]]&lt;TODAY()-90,"Yes","No")</f>
        <v>No</v>
      </c>
    </row>
    <row r="387" spans="1:31" x14ac:dyDescent="0.3">
      <c r="A387" t="s">
        <v>3615</v>
      </c>
      <c r="B387" t="s">
        <v>11</v>
      </c>
      <c r="C387" t="s">
        <v>3508</v>
      </c>
      <c r="D387" t="s">
        <v>3616</v>
      </c>
      <c r="E387" t="s">
        <v>3617</v>
      </c>
      <c r="F387" t="s">
        <v>3618</v>
      </c>
      <c r="G387" t="s">
        <v>3619</v>
      </c>
      <c r="H387" t="s">
        <v>3620</v>
      </c>
      <c r="I387" t="s">
        <v>3621</v>
      </c>
      <c r="J387" t="s">
        <v>3622</v>
      </c>
      <c r="K387">
        <v>773143236</v>
      </c>
      <c r="L387" t="s">
        <v>3623</v>
      </c>
      <c r="M387" t="s">
        <v>12</v>
      </c>
      <c r="N387" s="5">
        <v>30000</v>
      </c>
      <c r="O387" s="5">
        <v>42000</v>
      </c>
      <c r="P387" t="s">
        <v>2405</v>
      </c>
      <c r="Q387">
        <v>24.14</v>
      </c>
      <c r="R387" s="5">
        <v>30000</v>
      </c>
      <c r="S387" s="5">
        <v>12000</v>
      </c>
      <c r="T387" s="5">
        <v>42000</v>
      </c>
      <c r="U387" s="5">
        <v>9300</v>
      </c>
      <c r="V387" s="5">
        <v>32700</v>
      </c>
      <c r="W387">
        <v>0</v>
      </c>
      <c r="X387" s="5">
        <v>32700</v>
      </c>
      <c r="Y387">
        <v>0</v>
      </c>
      <c r="Z387" s="5">
        <v>32700</v>
      </c>
      <c r="AA387">
        <v>0</v>
      </c>
      <c r="AB387" t="s">
        <v>3624</v>
      </c>
      <c r="AC387" s="5">
        <v>3000</v>
      </c>
      <c r="AD387" s="6">
        <f>DATEVALUE(Table2[[#This Row],[Last Payment Date]])</f>
        <v>46148</v>
      </c>
      <c r="AE387" t="str">
        <f ca="1">IF(Table2[[#This Row],[Date]]&lt;TODAY()-90,"Yes","No")</f>
        <v>Yes</v>
      </c>
    </row>
    <row r="388" spans="1:31" x14ac:dyDescent="0.3">
      <c r="A388" t="s">
        <v>3625</v>
      </c>
      <c r="B388" t="s">
        <v>4</v>
      </c>
      <c r="C388" t="s">
        <v>2676</v>
      </c>
      <c r="D388" t="s">
        <v>3626</v>
      </c>
      <c r="E388" t="s">
        <v>3627</v>
      </c>
      <c r="F388" t="s">
        <v>3628</v>
      </c>
      <c r="G388" t="s">
        <v>3629</v>
      </c>
      <c r="H388" t="s">
        <v>3630</v>
      </c>
      <c r="I388" t="s">
        <v>3631</v>
      </c>
      <c r="J388" t="s">
        <v>3632</v>
      </c>
      <c r="K388">
        <v>756334497</v>
      </c>
      <c r="L388" t="s">
        <v>3630</v>
      </c>
      <c r="M388" t="s">
        <v>40</v>
      </c>
      <c r="N388" s="5">
        <v>20000</v>
      </c>
      <c r="O388" s="5">
        <v>26000</v>
      </c>
      <c r="P388" t="s">
        <v>2405</v>
      </c>
      <c r="Q388">
        <v>14.42</v>
      </c>
      <c r="R388" s="5">
        <v>20000</v>
      </c>
      <c r="S388" s="5">
        <v>6000</v>
      </c>
      <c r="T388" s="5">
        <v>26000</v>
      </c>
      <c r="U388" s="5">
        <v>23000</v>
      </c>
      <c r="V388" s="5">
        <v>3000</v>
      </c>
      <c r="W388">
        <v>0</v>
      </c>
      <c r="X388" s="5">
        <v>3000</v>
      </c>
      <c r="Y388">
        <v>0</v>
      </c>
      <c r="Z388" s="5">
        <v>3000</v>
      </c>
      <c r="AA388">
        <v>0</v>
      </c>
      <c r="AB388" t="s">
        <v>1142</v>
      </c>
      <c r="AC388" s="5">
        <v>1000</v>
      </c>
      <c r="AD388" s="6">
        <f>DATEVALUE(Table2[[#This Row],[Last Payment Date]])</f>
        <v>46247</v>
      </c>
      <c r="AE388" t="str">
        <f ca="1">IF(Table2[[#This Row],[Date]]&lt;TODAY()-90,"Yes","No")</f>
        <v>No</v>
      </c>
    </row>
    <row r="389" spans="1:31" x14ac:dyDescent="0.3">
      <c r="A389" t="s">
        <v>3633</v>
      </c>
      <c r="B389" t="s">
        <v>16</v>
      </c>
      <c r="C389" t="s">
        <v>3527</v>
      </c>
      <c r="D389" t="s">
        <v>3634</v>
      </c>
      <c r="E389" t="s">
        <v>3635</v>
      </c>
      <c r="F389" t="s">
        <v>3636</v>
      </c>
      <c r="G389" t="s">
        <v>3637</v>
      </c>
      <c r="H389" t="s">
        <v>3638</v>
      </c>
      <c r="I389" t="s">
        <v>3533</v>
      </c>
      <c r="J389" t="s">
        <v>3534</v>
      </c>
      <c r="K389">
        <v>740528802</v>
      </c>
      <c r="L389" t="s">
        <v>3532</v>
      </c>
      <c r="M389" t="s">
        <v>17</v>
      </c>
      <c r="N389" s="5">
        <v>25000</v>
      </c>
      <c r="O389" s="5">
        <v>33000</v>
      </c>
      <c r="P389" t="s">
        <v>2405</v>
      </c>
      <c r="Q389">
        <v>15.09</v>
      </c>
      <c r="R389" s="5">
        <v>25000</v>
      </c>
      <c r="S389" s="5">
        <v>8000</v>
      </c>
      <c r="T389" s="5">
        <v>33000</v>
      </c>
      <c r="U389" s="5">
        <v>27500</v>
      </c>
      <c r="V389" s="5">
        <v>5500</v>
      </c>
      <c r="W389">
        <v>0</v>
      </c>
      <c r="X389" s="5">
        <v>5500</v>
      </c>
      <c r="Y389">
        <v>0</v>
      </c>
      <c r="Z389" s="5">
        <v>5500</v>
      </c>
      <c r="AA389">
        <v>0</v>
      </c>
      <c r="AB389" t="s">
        <v>2320</v>
      </c>
      <c r="AC389" s="5">
        <v>2000</v>
      </c>
      <c r="AD389" s="6">
        <f>DATEVALUE(Table2[[#This Row],[Last Payment Date]])</f>
        <v>46238</v>
      </c>
      <c r="AE389" t="str">
        <f ca="1">IF(Table2[[#This Row],[Date]]&lt;TODAY()-90,"Yes","No")</f>
        <v>No</v>
      </c>
    </row>
    <row r="390" spans="1:31" x14ac:dyDescent="0.3">
      <c r="A390" t="s">
        <v>3639</v>
      </c>
      <c r="B390" t="s">
        <v>4</v>
      </c>
      <c r="C390" t="s">
        <v>2676</v>
      </c>
      <c r="D390" t="s">
        <v>3640</v>
      </c>
      <c r="E390" t="s">
        <v>3641</v>
      </c>
      <c r="F390" t="s">
        <v>3642</v>
      </c>
      <c r="G390" t="s">
        <v>3643</v>
      </c>
      <c r="H390" t="s">
        <v>3644</v>
      </c>
      <c r="I390" t="s">
        <v>3645</v>
      </c>
      <c r="J390" t="s">
        <v>3646</v>
      </c>
      <c r="K390">
        <v>757799355</v>
      </c>
      <c r="L390" t="s">
        <v>3644</v>
      </c>
      <c r="M390" t="s">
        <v>40</v>
      </c>
      <c r="N390" s="5">
        <v>30000</v>
      </c>
      <c r="O390" s="5">
        <v>42000</v>
      </c>
      <c r="P390" t="s">
        <v>2405</v>
      </c>
      <c r="Q390">
        <v>17.38</v>
      </c>
      <c r="R390" s="5">
        <v>30000</v>
      </c>
      <c r="S390" s="5">
        <v>12000</v>
      </c>
      <c r="T390" s="5">
        <v>42000</v>
      </c>
      <c r="U390" s="5">
        <v>23500</v>
      </c>
      <c r="V390" s="5">
        <v>18500</v>
      </c>
      <c r="W390">
        <v>0</v>
      </c>
      <c r="X390" s="5">
        <v>18500</v>
      </c>
      <c r="Y390">
        <v>0</v>
      </c>
      <c r="Z390" s="5">
        <v>18500</v>
      </c>
      <c r="AA390">
        <v>0</v>
      </c>
      <c r="AB390" t="s">
        <v>3222</v>
      </c>
      <c r="AC390" s="5">
        <v>2000</v>
      </c>
      <c r="AD390" s="6">
        <f>DATEVALUE(Table2[[#This Row],[Last Payment Date]])</f>
        <v>46204</v>
      </c>
      <c r="AE390" t="str">
        <f ca="1">IF(Table2[[#This Row],[Date]]&lt;TODAY()-90,"Yes","No")</f>
        <v>No</v>
      </c>
    </row>
    <row r="391" spans="1:31" x14ac:dyDescent="0.3">
      <c r="A391" t="s">
        <v>3647</v>
      </c>
      <c r="B391" t="s">
        <v>8</v>
      </c>
      <c r="C391" t="s">
        <v>3518</v>
      </c>
      <c r="D391" t="s">
        <v>3648</v>
      </c>
      <c r="E391" t="s">
        <v>3649</v>
      </c>
      <c r="F391" t="s">
        <v>3650</v>
      </c>
      <c r="G391" t="s">
        <v>3651</v>
      </c>
      <c r="H391" t="s">
        <v>3652</v>
      </c>
      <c r="I391" t="s">
        <v>3653</v>
      </c>
      <c r="J391" t="s">
        <v>3654</v>
      </c>
      <c r="K391">
        <v>776039904</v>
      </c>
      <c r="L391" t="s">
        <v>3655</v>
      </c>
      <c r="M391" t="s">
        <v>9</v>
      </c>
      <c r="N391" s="5">
        <v>20000</v>
      </c>
      <c r="O391" s="5">
        <v>26000</v>
      </c>
      <c r="P391" t="s">
        <v>2405</v>
      </c>
      <c r="Q391">
        <v>15.37</v>
      </c>
      <c r="R391" s="5">
        <v>20000</v>
      </c>
      <c r="S391" s="5">
        <v>6000</v>
      </c>
      <c r="T391" s="5">
        <v>26000</v>
      </c>
      <c r="U391" s="5">
        <v>21450</v>
      </c>
      <c r="V391" s="5">
        <v>4550</v>
      </c>
      <c r="W391">
        <v>0</v>
      </c>
      <c r="X391" s="5">
        <v>4550</v>
      </c>
      <c r="Y391">
        <v>0</v>
      </c>
      <c r="Z391" s="5">
        <v>4550</v>
      </c>
      <c r="AA391">
        <v>0</v>
      </c>
      <c r="AB391" t="s">
        <v>3398</v>
      </c>
      <c r="AC391" s="5">
        <v>1000</v>
      </c>
      <c r="AD391" s="6">
        <f>DATEVALUE(Table2[[#This Row],[Last Payment Date]])</f>
        <v>46213</v>
      </c>
      <c r="AE391" t="str">
        <f ca="1">IF(Table2[[#This Row],[Date]]&lt;TODAY()-90,"Yes","No")</f>
        <v>No</v>
      </c>
    </row>
    <row r="392" spans="1:31" x14ac:dyDescent="0.3">
      <c r="A392" t="s">
        <v>3656</v>
      </c>
      <c r="B392" t="s">
        <v>19</v>
      </c>
      <c r="C392" t="s">
        <v>3657</v>
      </c>
      <c r="D392" t="s">
        <v>3658</v>
      </c>
      <c r="E392" t="s">
        <v>3659</v>
      </c>
      <c r="F392" t="s">
        <v>3660</v>
      </c>
      <c r="G392" t="s">
        <v>3661</v>
      </c>
      <c r="H392" t="s">
        <v>3662</v>
      </c>
      <c r="I392" t="s">
        <v>3663</v>
      </c>
      <c r="J392" t="s">
        <v>3664</v>
      </c>
      <c r="K392">
        <v>715390818</v>
      </c>
      <c r="L392" t="s">
        <v>3665</v>
      </c>
      <c r="M392" t="s">
        <v>20</v>
      </c>
      <c r="N392" s="5">
        <v>20000</v>
      </c>
      <c r="O392" s="5">
        <v>26000</v>
      </c>
      <c r="P392" t="s">
        <v>2352</v>
      </c>
      <c r="Q392">
        <v>17.28</v>
      </c>
      <c r="R392" s="5">
        <v>20000</v>
      </c>
      <c r="S392" s="5">
        <v>6000</v>
      </c>
      <c r="T392" s="5">
        <v>26000</v>
      </c>
      <c r="U392" s="5">
        <v>18350</v>
      </c>
      <c r="V392" s="5">
        <v>7650</v>
      </c>
      <c r="W392">
        <v>0</v>
      </c>
      <c r="X392" s="5">
        <v>7650</v>
      </c>
      <c r="Y392">
        <v>0</v>
      </c>
      <c r="Z392" s="5">
        <v>7650</v>
      </c>
      <c r="AA392">
        <v>0</v>
      </c>
      <c r="AB392" t="s">
        <v>2152</v>
      </c>
      <c r="AC392">
        <v>500</v>
      </c>
      <c r="AD392" s="6">
        <f>DATEVALUE(Table2[[#This Row],[Last Payment Date]])</f>
        <v>46168</v>
      </c>
      <c r="AE392" t="str">
        <f ca="1">IF(Table2[[#This Row],[Date]]&lt;TODAY()-90,"Yes","No")</f>
        <v>No</v>
      </c>
    </row>
    <row r="393" spans="1:31" x14ac:dyDescent="0.3">
      <c r="A393" t="s">
        <v>3666</v>
      </c>
      <c r="B393" t="s">
        <v>16</v>
      </c>
      <c r="C393" t="s">
        <v>3527</v>
      </c>
      <c r="D393" t="s">
        <v>3667</v>
      </c>
      <c r="E393" t="s">
        <v>3668</v>
      </c>
      <c r="F393" t="s">
        <v>3669</v>
      </c>
      <c r="G393" t="s">
        <v>3670</v>
      </c>
      <c r="H393" t="s">
        <v>3671</v>
      </c>
      <c r="I393" t="s">
        <v>3672</v>
      </c>
      <c r="J393" t="s">
        <v>3673</v>
      </c>
      <c r="K393">
        <v>723463392</v>
      </c>
      <c r="L393" t="s">
        <v>3674</v>
      </c>
      <c r="M393" t="s">
        <v>17</v>
      </c>
      <c r="N393" s="5">
        <v>25000</v>
      </c>
      <c r="O393" s="5">
        <v>35000</v>
      </c>
      <c r="P393" t="s">
        <v>3675</v>
      </c>
      <c r="Q393">
        <v>15.54</v>
      </c>
      <c r="R393" s="5">
        <v>25000</v>
      </c>
      <c r="S393" s="5">
        <v>10000</v>
      </c>
      <c r="T393" s="5">
        <v>35000</v>
      </c>
      <c r="U393" s="5">
        <v>22550</v>
      </c>
      <c r="V393" s="5">
        <v>12450</v>
      </c>
      <c r="W393">
        <v>0</v>
      </c>
      <c r="X393" s="5">
        <v>12450</v>
      </c>
      <c r="Y393">
        <v>0</v>
      </c>
      <c r="Z393" s="5">
        <v>12450</v>
      </c>
      <c r="AA393">
        <v>0</v>
      </c>
      <c r="AB393" t="s">
        <v>866</v>
      </c>
      <c r="AC393" s="5">
        <v>1000</v>
      </c>
      <c r="AD393" s="6">
        <f>DATEVALUE(Table2[[#This Row],[Last Payment Date]])</f>
        <v>46244</v>
      </c>
      <c r="AE393" t="str">
        <f ca="1">IF(Table2[[#This Row],[Date]]&lt;TODAY()-90,"Yes","No")</f>
        <v>No</v>
      </c>
    </row>
    <row r="394" spans="1:31" x14ac:dyDescent="0.3">
      <c r="A394" t="s">
        <v>3676</v>
      </c>
      <c r="B394" t="s">
        <v>16</v>
      </c>
      <c r="C394" t="s">
        <v>3677</v>
      </c>
      <c r="D394" t="s">
        <v>3678</v>
      </c>
      <c r="E394" t="s">
        <v>3679</v>
      </c>
      <c r="F394" t="s">
        <v>3680</v>
      </c>
      <c r="G394" t="s">
        <v>3681</v>
      </c>
      <c r="H394" t="s">
        <v>3682</v>
      </c>
      <c r="I394" t="s">
        <v>3683</v>
      </c>
      <c r="J394" t="s">
        <v>3684</v>
      </c>
      <c r="K394">
        <v>720405369</v>
      </c>
      <c r="L394" t="s">
        <v>3682</v>
      </c>
      <c r="M394" t="s">
        <v>18</v>
      </c>
      <c r="N394" s="5">
        <v>25000</v>
      </c>
      <c r="O394" s="5">
        <v>35000</v>
      </c>
      <c r="P394" t="s">
        <v>3675</v>
      </c>
      <c r="Q394">
        <v>15.29</v>
      </c>
      <c r="R394" s="5">
        <v>25000</v>
      </c>
      <c r="S394" s="5">
        <v>10000</v>
      </c>
      <c r="T394" s="5">
        <v>35000</v>
      </c>
      <c r="U394" s="5">
        <v>23000</v>
      </c>
      <c r="V394" s="5">
        <v>12000</v>
      </c>
      <c r="W394">
        <v>0</v>
      </c>
      <c r="X394" s="5">
        <v>12000</v>
      </c>
      <c r="Y394">
        <v>0</v>
      </c>
      <c r="Z394" s="5">
        <v>12000</v>
      </c>
      <c r="AA394">
        <v>0</v>
      </c>
      <c r="AB394" t="s">
        <v>3685</v>
      </c>
      <c r="AC394" s="5">
        <v>1500</v>
      </c>
      <c r="AD394" s="6">
        <f>DATEVALUE(Table2[[#This Row],[Last Payment Date]])</f>
        <v>46185</v>
      </c>
      <c r="AE394" t="str">
        <f ca="1">IF(Table2[[#This Row],[Date]]&lt;TODAY()-90,"Yes","No")</f>
        <v>No</v>
      </c>
    </row>
    <row r="395" spans="1:31" x14ac:dyDescent="0.3">
      <c r="A395" t="s">
        <v>3686</v>
      </c>
      <c r="B395" t="s">
        <v>19</v>
      </c>
      <c r="C395" t="s">
        <v>3687</v>
      </c>
      <c r="D395" t="s">
        <v>3688</v>
      </c>
      <c r="E395" t="s">
        <v>3689</v>
      </c>
      <c r="F395" t="s">
        <v>3690</v>
      </c>
      <c r="G395" t="s">
        <v>3691</v>
      </c>
      <c r="H395" t="s">
        <v>3692</v>
      </c>
      <c r="I395" t="s">
        <v>3693</v>
      </c>
      <c r="J395" t="s">
        <v>3694</v>
      </c>
      <c r="K395">
        <v>702554188</v>
      </c>
      <c r="L395" t="s">
        <v>3695</v>
      </c>
      <c r="M395" t="s">
        <v>21</v>
      </c>
      <c r="N395" s="5">
        <v>30000</v>
      </c>
      <c r="O395" s="5">
        <v>42000</v>
      </c>
      <c r="P395" t="s">
        <v>3675</v>
      </c>
      <c r="Q395">
        <v>17.809999999999999</v>
      </c>
      <c r="R395" s="5">
        <v>30000</v>
      </c>
      <c r="S395" s="5">
        <v>12000</v>
      </c>
      <c r="T395" s="5">
        <v>42000</v>
      </c>
      <c r="U395" s="5">
        <v>22600</v>
      </c>
      <c r="V395" s="5">
        <v>19400</v>
      </c>
      <c r="W395">
        <v>0</v>
      </c>
      <c r="X395" s="5">
        <v>19400</v>
      </c>
      <c r="Y395">
        <v>0</v>
      </c>
      <c r="Z395" s="5">
        <v>19400</v>
      </c>
      <c r="AA395">
        <v>0</v>
      </c>
      <c r="AB395" t="s">
        <v>3696</v>
      </c>
      <c r="AC395" s="5">
        <v>2300</v>
      </c>
      <c r="AD395" s="6">
        <f>DATEVALUE(Table2[[#This Row],[Last Payment Date]])</f>
        <v>46228</v>
      </c>
      <c r="AE395" t="str">
        <f ca="1">IF(Table2[[#This Row],[Date]]&lt;TODAY()-90,"Yes","No")</f>
        <v>No</v>
      </c>
    </row>
    <row r="396" spans="1:31" x14ac:dyDescent="0.3">
      <c r="A396" t="s">
        <v>3697</v>
      </c>
      <c r="B396" t="s">
        <v>11</v>
      </c>
      <c r="C396" t="s">
        <v>3698</v>
      </c>
      <c r="D396" t="s">
        <v>3699</v>
      </c>
      <c r="E396" t="s">
        <v>3700</v>
      </c>
      <c r="F396" t="s">
        <v>3701</v>
      </c>
      <c r="G396" t="s">
        <v>3702</v>
      </c>
      <c r="H396" t="s">
        <v>3703</v>
      </c>
      <c r="I396" t="s">
        <v>3704</v>
      </c>
      <c r="J396" t="s">
        <v>3705</v>
      </c>
      <c r="K396">
        <v>757570211</v>
      </c>
      <c r="L396" t="s">
        <v>1704</v>
      </c>
      <c r="M396" t="s">
        <v>12</v>
      </c>
      <c r="N396" s="5">
        <v>25000</v>
      </c>
      <c r="O396" s="5">
        <v>34400</v>
      </c>
      <c r="P396" t="s">
        <v>2352</v>
      </c>
      <c r="Q396">
        <v>10.02</v>
      </c>
      <c r="R396" s="5">
        <v>25000</v>
      </c>
      <c r="S396" s="5">
        <v>9400</v>
      </c>
      <c r="T396" s="5">
        <v>34400</v>
      </c>
      <c r="U396" s="5">
        <v>32150</v>
      </c>
      <c r="V396" s="5">
        <v>2250</v>
      </c>
      <c r="W396">
        <v>0</v>
      </c>
      <c r="X396" s="5">
        <v>2250</v>
      </c>
      <c r="Y396">
        <v>0</v>
      </c>
      <c r="Z396" s="5">
        <v>2250</v>
      </c>
      <c r="AA396">
        <v>0</v>
      </c>
      <c r="AB396" t="s">
        <v>3398</v>
      </c>
      <c r="AC396" s="5">
        <v>1500</v>
      </c>
      <c r="AD396" s="6">
        <f>DATEVALUE(Table2[[#This Row],[Last Payment Date]])</f>
        <v>46213</v>
      </c>
      <c r="AE396" t="str">
        <f ca="1">IF(Table2[[#This Row],[Date]]&lt;TODAY()-90,"Yes","No")</f>
        <v>No</v>
      </c>
    </row>
    <row r="397" spans="1:31" x14ac:dyDescent="0.3">
      <c r="A397" t="s">
        <v>3706</v>
      </c>
      <c r="B397" t="s">
        <v>11</v>
      </c>
      <c r="C397" t="s">
        <v>3707</v>
      </c>
      <c r="D397" t="s">
        <v>3708</v>
      </c>
      <c r="E397" t="s">
        <v>3709</v>
      </c>
      <c r="F397" t="s">
        <v>3710</v>
      </c>
      <c r="G397" t="s">
        <v>3711</v>
      </c>
      <c r="H397" t="s">
        <v>3712</v>
      </c>
      <c r="I397" t="s">
        <v>3713</v>
      </c>
      <c r="J397" t="s">
        <v>3714</v>
      </c>
      <c r="K397">
        <v>0</v>
      </c>
      <c r="L397" t="s">
        <v>1704</v>
      </c>
      <c r="M397" t="s">
        <v>12</v>
      </c>
      <c r="N397" s="5">
        <v>25000</v>
      </c>
      <c r="O397" s="5">
        <v>35000</v>
      </c>
      <c r="P397" t="s">
        <v>3715</v>
      </c>
      <c r="Q397">
        <v>10.29</v>
      </c>
      <c r="R397" s="5">
        <v>25000</v>
      </c>
      <c r="S397" s="5">
        <v>10000</v>
      </c>
      <c r="T397" s="5">
        <v>35000</v>
      </c>
      <c r="U397" s="5">
        <v>30250</v>
      </c>
      <c r="V397" s="5">
        <v>4750</v>
      </c>
      <c r="W397">
        <v>0</v>
      </c>
      <c r="X397" s="5">
        <v>4750</v>
      </c>
      <c r="Y397">
        <v>0</v>
      </c>
      <c r="Z397" s="5">
        <v>4750</v>
      </c>
      <c r="AA397">
        <v>0</v>
      </c>
      <c r="AB397" t="s">
        <v>2694</v>
      </c>
      <c r="AC397" s="5">
        <v>1750</v>
      </c>
      <c r="AD397" s="6">
        <f>DATEVALUE(Table2[[#This Row],[Last Payment Date]])</f>
        <v>46189</v>
      </c>
      <c r="AE397" t="str">
        <f ca="1">IF(Table2[[#This Row],[Date]]&lt;TODAY()-90,"Yes","No")</f>
        <v>No</v>
      </c>
    </row>
    <row r="398" spans="1:31" x14ac:dyDescent="0.3">
      <c r="A398" t="s">
        <v>3716</v>
      </c>
      <c r="B398" t="s">
        <v>16</v>
      </c>
      <c r="C398" t="s">
        <v>3717</v>
      </c>
      <c r="D398" t="s">
        <v>3718</v>
      </c>
      <c r="E398" t="s">
        <v>3533</v>
      </c>
      <c r="F398" t="s">
        <v>3534</v>
      </c>
      <c r="G398" t="s">
        <v>3719</v>
      </c>
      <c r="H398" t="s">
        <v>3532</v>
      </c>
      <c r="I398" t="s">
        <v>3529</v>
      </c>
      <c r="J398" t="s">
        <v>3530</v>
      </c>
      <c r="K398">
        <v>765480210</v>
      </c>
      <c r="L398" t="s">
        <v>3532</v>
      </c>
      <c r="M398" t="s">
        <v>17</v>
      </c>
      <c r="N398" s="5">
        <v>25000</v>
      </c>
      <c r="O398" s="5">
        <v>35000</v>
      </c>
      <c r="P398" t="s">
        <v>3715</v>
      </c>
      <c r="Q398">
        <v>11.11</v>
      </c>
      <c r="R398" s="5">
        <v>25000</v>
      </c>
      <c r="S398" s="5">
        <v>10000</v>
      </c>
      <c r="T398" s="5">
        <v>35000</v>
      </c>
      <c r="U398" s="5">
        <v>28550</v>
      </c>
      <c r="V398" s="5">
        <v>6450</v>
      </c>
      <c r="W398">
        <v>0</v>
      </c>
      <c r="X398" s="5">
        <v>6450</v>
      </c>
      <c r="Y398">
        <v>0</v>
      </c>
      <c r="Z398" s="5">
        <v>6450</v>
      </c>
      <c r="AA398">
        <v>0</v>
      </c>
      <c r="AB398" t="s">
        <v>2583</v>
      </c>
      <c r="AC398" s="5">
        <v>2000</v>
      </c>
      <c r="AD398" s="6">
        <f>DATEVALUE(Table2[[#This Row],[Last Payment Date]])</f>
        <v>46246</v>
      </c>
      <c r="AE398" t="str">
        <f ca="1">IF(Table2[[#This Row],[Date]]&lt;TODAY()-90,"Yes","No")</f>
        <v>No</v>
      </c>
    </row>
    <row r="399" spans="1:31" x14ac:dyDescent="0.3">
      <c r="A399" t="s">
        <v>3720</v>
      </c>
      <c r="B399" t="s">
        <v>19</v>
      </c>
      <c r="C399" t="s">
        <v>3687</v>
      </c>
      <c r="D399" t="s">
        <v>3721</v>
      </c>
      <c r="E399" t="s">
        <v>3722</v>
      </c>
      <c r="F399" t="s">
        <v>3723</v>
      </c>
      <c r="G399" t="s">
        <v>3724</v>
      </c>
      <c r="H399" t="s">
        <v>3725</v>
      </c>
      <c r="I399" t="s">
        <v>3726</v>
      </c>
      <c r="J399" t="s">
        <v>3727</v>
      </c>
      <c r="K399">
        <v>710817199</v>
      </c>
      <c r="L399" t="s">
        <v>3728</v>
      </c>
      <c r="M399" t="s">
        <v>21</v>
      </c>
      <c r="N399" s="5">
        <v>20000</v>
      </c>
      <c r="O399" s="5">
        <v>26000</v>
      </c>
      <c r="P399" t="s">
        <v>3729</v>
      </c>
      <c r="Q399">
        <v>15.39</v>
      </c>
      <c r="R399" s="5">
        <v>20000</v>
      </c>
      <c r="S399" s="5">
        <v>6000</v>
      </c>
      <c r="T399" s="5">
        <v>26000</v>
      </c>
      <c r="U399" s="5">
        <v>19800</v>
      </c>
      <c r="V399" s="5">
        <v>6200</v>
      </c>
      <c r="W399">
        <v>0</v>
      </c>
      <c r="X399" s="5">
        <v>6200</v>
      </c>
      <c r="Y399">
        <v>0</v>
      </c>
      <c r="Z399" s="5">
        <v>6200</v>
      </c>
      <c r="AA399">
        <v>0</v>
      </c>
      <c r="AB399" t="s">
        <v>3730</v>
      </c>
      <c r="AC399" s="5">
        <v>1650</v>
      </c>
      <c r="AD399" s="6">
        <f>DATEVALUE(Table2[[#This Row],[Last Payment Date]])</f>
        <v>46140</v>
      </c>
      <c r="AE399" t="str">
        <f ca="1">IF(Table2[[#This Row],[Date]]&lt;TODAY()-90,"Yes","No")</f>
        <v>Yes</v>
      </c>
    </row>
    <row r="400" spans="1:31" x14ac:dyDescent="0.3">
      <c r="A400" t="s">
        <v>3731</v>
      </c>
      <c r="B400" t="s">
        <v>19</v>
      </c>
      <c r="C400" t="s">
        <v>3687</v>
      </c>
      <c r="D400" t="s">
        <v>3732</v>
      </c>
      <c r="E400" t="s">
        <v>3733</v>
      </c>
      <c r="F400" t="s">
        <v>3734</v>
      </c>
      <c r="G400" t="s">
        <v>3735</v>
      </c>
      <c r="H400" t="s">
        <v>3736</v>
      </c>
      <c r="I400" t="s">
        <v>3737</v>
      </c>
      <c r="J400" t="s">
        <v>3738</v>
      </c>
      <c r="K400">
        <v>764962089</v>
      </c>
      <c r="L400" t="s">
        <v>3736</v>
      </c>
      <c r="M400" t="s">
        <v>21</v>
      </c>
      <c r="N400" s="5">
        <v>20000</v>
      </c>
      <c r="O400" s="5">
        <v>26000</v>
      </c>
      <c r="P400" t="s">
        <v>3729</v>
      </c>
      <c r="Q400">
        <v>15.39</v>
      </c>
      <c r="R400" s="5">
        <v>20000</v>
      </c>
      <c r="S400" s="5">
        <v>6000</v>
      </c>
      <c r="T400" s="5">
        <v>26000</v>
      </c>
      <c r="U400" s="5">
        <v>19800</v>
      </c>
      <c r="V400" s="5">
        <v>6200</v>
      </c>
      <c r="W400">
        <v>0</v>
      </c>
      <c r="X400" s="5">
        <v>6200</v>
      </c>
      <c r="Y400">
        <v>0</v>
      </c>
      <c r="Z400" s="5">
        <v>6200</v>
      </c>
      <c r="AA400">
        <v>0</v>
      </c>
      <c r="AB400" t="s">
        <v>3730</v>
      </c>
      <c r="AC400" s="5">
        <v>1650</v>
      </c>
      <c r="AD400" s="6">
        <f>DATEVALUE(Table2[[#This Row],[Last Payment Date]])</f>
        <v>46140</v>
      </c>
      <c r="AE400" t="str">
        <f ca="1">IF(Table2[[#This Row],[Date]]&lt;TODAY()-90,"Yes","No")</f>
        <v>Yes</v>
      </c>
    </row>
    <row r="401" spans="1:31" x14ac:dyDescent="0.3">
      <c r="A401" t="s">
        <v>3739</v>
      </c>
      <c r="B401" t="s">
        <v>19</v>
      </c>
      <c r="C401" t="s">
        <v>3657</v>
      </c>
      <c r="D401" t="s">
        <v>3740</v>
      </c>
      <c r="E401" t="s">
        <v>3741</v>
      </c>
      <c r="F401" t="s">
        <v>3742</v>
      </c>
      <c r="G401" t="s">
        <v>3743</v>
      </c>
      <c r="H401" t="s">
        <v>3744</v>
      </c>
      <c r="I401" t="s">
        <v>3745</v>
      </c>
      <c r="J401" t="s">
        <v>3746</v>
      </c>
      <c r="K401">
        <v>724480867</v>
      </c>
      <c r="L401" t="s">
        <v>3744</v>
      </c>
      <c r="M401" t="s">
        <v>20</v>
      </c>
      <c r="N401" s="5">
        <v>20000</v>
      </c>
      <c r="O401" s="5">
        <v>26000</v>
      </c>
      <c r="P401" t="s">
        <v>3729</v>
      </c>
      <c r="Q401">
        <v>12.69</v>
      </c>
      <c r="R401" s="5">
        <v>20000</v>
      </c>
      <c r="S401" s="5">
        <v>6000</v>
      </c>
      <c r="T401" s="5">
        <v>26000</v>
      </c>
      <c r="U401" s="5">
        <v>24190</v>
      </c>
      <c r="V401" s="5">
        <v>1810</v>
      </c>
      <c r="W401">
        <v>0</v>
      </c>
      <c r="X401" s="5">
        <v>1810</v>
      </c>
      <c r="Y401">
        <v>0</v>
      </c>
      <c r="Z401" s="5">
        <v>1810</v>
      </c>
      <c r="AA401">
        <v>0</v>
      </c>
      <c r="AB401" t="s">
        <v>697</v>
      </c>
      <c r="AC401">
        <v>500</v>
      </c>
      <c r="AD401" s="6">
        <f>DATEVALUE(Table2[[#This Row],[Last Payment Date]])</f>
        <v>46224</v>
      </c>
      <c r="AE401" t="str">
        <f ca="1">IF(Table2[[#This Row],[Date]]&lt;TODAY()-90,"Yes","No")</f>
        <v>No</v>
      </c>
    </row>
    <row r="402" spans="1:31" x14ac:dyDescent="0.3">
      <c r="A402" t="s">
        <v>3747</v>
      </c>
      <c r="B402" t="s">
        <v>11</v>
      </c>
      <c r="C402" t="s">
        <v>1690</v>
      </c>
      <c r="D402" t="s">
        <v>3748</v>
      </c>
      <c r="E402" t="s">
        <v>3749</v>
      </c>
      <c r="F402" t="s">
        <v>3750</v>
      </c>
      <c r="G402" t="s">
        <v>3751</v>
      </c>
      <c r="H402" t="s">
        <v>3752</v>
      </c>
      <c r="I402" t="s">
        <v>3753</v>
      </c>
      <c r="J402" t="s">
        <v>3754</v>
      </c>
      <c r="K402">
        <v>706339001</v>
      </c>
      <c r="L402" t="s">
        <v>3755</v>
      </c>
      <c r="M402" t="s">
        <v>12</v>
      </c>
      <c r="N402" s="5">
        <v>25000</v>
      </c>
      <c r="O402" s="5">
        <v>35000</v>
      </c>
      <c r="P402" t="s">
        <v>2901</v>
      </c>
      <c r="Q402">
        <v>14.14</v>
      </c>
      <c r="R402" s="5">
        <v>25000</v>
      </c>
      <c r="S402" s="5">
        <v>10000</v>
      </c>
      <c r="T402" s="5">
        <v>35000</v>
      </c>
      <c r="U402" s="5">
        <v>23750</v>
      </c>
      <c r="V402" s="5">
        <v>11250</v>
      </c>
      <c r="W402">
        <v>0</v>
      </c>
      <c r="X402" s="5">
        <v>11250</v>
      </c>
      <c r="Y402">
        <v>0</v>
      </c>
      <c r="Z402" s="5">
        <v>11250</v>
      </c>
      <c r="AA402">
        <v>0</v>
      </c>
      <c r="AB402" t="s">
        <v>3398</v>
      </c>
      <c r="AC402" s="5">
        <v>2000</v>
      </c>
      <c r="AD402" s="6">
        <f>DATEVALUE(Table2[[#This Row],[Last Payment Date]])</f>
        <v>46213</v>
      </c>
      <c r="AE402" t="str">
        <f ca="1">IF(Table2[[#This Row],[Date]]&lt;TODAY()-90,"Yes","No")</f>
        <v>No</v>
      </c>
    </row>
    <row r="403" spans="1:31" x14ac:dyDescent="0.3">
      <c r="A403" t="s">
        <v>3756</v>
      </c>
      <c r="B403" t="s">
        <v>11</v>
      </c>
      <c r="C403" t="s">
        <v>1690</v>
      </c>
      <c r="D403" t="s">
        <v>3757</v>
      </c>
      <c r="E403" t="s">
        <v>3758</v>
      </c>
      <c r="F403" t="s">
        <v>3759</v>
      </c>
      <c r="G403" t="s">
        <v>3760</v>
      </c>
      <c r="H403" t="s">
        <v>3761</v>
      </c>
      <c r="I403" t="s">
        <v>3762</v>
      </c>
      <c r="J403" t="s">
        <v>3763</v>
      </c>
      <c r="K403">
        <v>0</v>
      </c>
      <c r="L403" t="s">
        <v>1704</v>
      </c>
      <c r="M403" t="s">
        <v>12</v>
      </c>
      <c r="N403" s="5">
        <v>25000</v>
      </c>
      <c r="O403" s="5">
        <v>35000</v>
      </c>
      <c r="P403" t="s">
        <v>2901</v>
      </c>
      <c r="Q403">
        <v>18.86</v>
      </c>
      <c r="R403" s="5">
        <v>25000</v>
      </c>
      <c r="S403" s="5">
        <v>10000</v>
      </c>
      <c r="T403" s="5">
        <v>35000</v>
      </c>
      <c r="U403" s="5">
        <v>15500</v>
      </c>
      <c r="V403" s="5">
        <v>19500</v>
      </c>
      <c r="W403">
        <v>0</v>
      </c>
      <c r="X403" s="5">
        <v>19500</v>
      </c>
      <c r="Y403">
        <v>0</v>
      </c>
      <c r="Z403" s="5">
        <v>19500</v>
      </c>
      <c r="AA403">
        <v>0</v>
      </c>
      <c r="AB403" t="s">
        <v>1833</v>
      </c>
      <c r="AC403" s="5">
        <v>2000</v>
      </c>
      <c r="AD403" s="6">
        <f>DATEVALUE(Table2[[#This Row],[Last Payment Date]])</f>
        <v>46184</v>
      </c>
      <c r="AE403" t="str">
        <f ca="1">IF(Table2[[#This Row],[Date]]&lt;TODAY()-90,"Yes","No")</f>
        <v>No</v>
      </c>
    </row>
    <row r="404" spans="1:31" x14ac:dyDescent="0.3">
      <c r="A404" t="s">
        <v>3764</v>
      </c>
      <c r="B404" t="s">
        <v>4</v>
      </c>
      <c r="C404" t="s">
        <v>3467</v>
      </c>
      <c r="D404" t="s">
        <v>3765</v>
      </c>
      <c r="E404" t="s">
        <v>3766</v>
      </c>
      <c r="F404" t="s">
        <v>3767</v>
      </c>
      <c r="G404" t="s">
        <v>3768</v>
      </c>
      <c r="H404" t="s">
        <v>3475</v>
      </c>
      <c r="I404" t="s">
        <v>3769</v>
      </c>
      <c r="J404" t="s">
        <v>3770</v>
      </c>
      <c r="K404">
        <v>771802701</v>
      </c>
      <c r="L404" t="s">
        <v>3475</v>
      </c>
      <c r="M404" t="s">
        <v>5</v>
      </c>
      <c r="N404" s="5">
        <v>25000</v>
      </c>
      <c r="O404" s="5">
        <v>33000</v>
      </c>
      <c r="P404" t="s">
        <v>3729</v>
      </c>
      <c r="Q404">
        <v>13.51</v>
      </c>
      <c r="R404" s="5">
        <v>25000</v>
      </c>
      <c r="S404" s="5">
        <v>8000</v>
      </c>
      <c r="T404" s="5">
        <v>33000</v>
      </c>
      <c r="U404" s="5">
        <v>29300</v>
      </c>
      <c r="V404" s="5">
        <v>3700</v>
      </c>
      <c r="W404">
        <v>0</v>
      </c>
      <c r="X404" s="5">
        <v>3700</v>
      </c>
      <c r="Y404">
        <v>0</v>
      </c>
      <c r="Z404" s="5">
        <v>3700</v>
      </c>
      <c r="AA404">
        <v>0</v>
      </c>
      <c r="AB404" t="s">
        <v>3107</v>
      </c>
      <c r="AC404" s="5">
        <v>2000</v>
      </c>
      <c r="AD404" s="6">
        <f>DATEVALUE(Table2[[#This Row],[Last Payment Date]])</f>
        <v>46188</v>
      </c>
      <c r="AE404" t="str">
        <f ca="1">IF(Table2[[#This Row],[Date]]&lt;TODAY()-90,"Yes","No")</f>
        <v>No</v>
      </c>
    </row>
    <row r="405" spans="1:31" x14ac:dyDescent="0.3">
      <c r="A405" t="s">
        <v>3771</v>
      </c>
      <c r="B405" t="s">
        <v>19</v>
      </c>
      <c r="C405" t="s">
        <v>3144</v>
      </c>
      <c r="D405" t="s">
        <v>3772</v>
      </c>
      <c r="E405" t="s">
        <v>3773</v>
      </c>
      <c r="F405" t="s">
        <v>3774</v>
      </c>
      <c r="G405" t="s">
        <v>3775</v>
      </c>
      <c r="H405" t="s">
        <v>3776</v>
      </c>
      <c r="I405" t="s">
        <v>3777</v>
      </c>
      <c r="J405" t="s">
        <v>3778</v>
      </c>
      <c r="K405">
        <v>704834688</v>
      </c>
      <c r="L405" t="s">
        <v>3779</v>
      </c>
      <c r="M405" t="s">
        <v>21</v>
      </c>
      <c r="N405" s="5">
        <v>25000</v>
      </c>
      <c r="O405" s="5">
        <v>35000</v>
      </c>
      <c r="P405" t="s">
        <v>3729</v>
      </c>
      <c r="Q405">
        <v>19.29</v>
      </c>
      <c r="R405" s="5">
        <v>25000</v>
      </c>
      <c r="S405" s="5">
        <v>10000</v>
      </c>
      <c r="T405" s="5">
        <v>35000</v>
      </c>
      <c r="U405" s="5">
        <v>14500</v>
      </c>
      <c r="V405" s="5">
        <v>20500</v>
      </c>
      <c r="W405">
        <v>0</v>
      </c>
      <c r="X405" s="5">
        <v>20500</v>
      </c>
      <c r="Y405">
        <v>0</v>
      </c>
      <c r="Z405" s="5">
        <v>20500</v>
      </c>
      <c r="AA405">
        <v>0</v>
      </c>
      <c r="AB405" t="s">
        <v>2320</v>
      </c>
      <c r="AC405">
        <v>500</v>
      </c>
      <c r="AD405" s="6">
        <f>DATEVALUE(Table2[[#This Row],[Last Payment Date]])</f>
        <v>46238</v>
      </c>
      <c r="AE405" t="str">
        <f ca="1">IF(Table2[[#This Row],[Date]]&lt;TODAY()-90,"Yes","No")</f>
        <v>No</v>
      </c>
    </row>
    <row r="406" spans="1:31" x14ac:dyDescent="0.3">
      <c r="A406" t="s">
        <v>3780</v>
      </c>
      <c r="B406" t="s">
        <v>13</v>
      </c>
      <c r="C406" t="s">
        <v>1690</v>
      </c>
      <c r="D406" t="s">
        <v>3781</v>
      </c>
      <c r="E406" t="s">
        <v>3782</v>
      </c>
      <c r="F406" t="s">
        <v>3783</v>
      </c>
      <c r="G406" t="s">
        <v>3784</v>
      </c>
      <c r="H406" t="s">
        <v>3785</v>
      </c>
      <c r="I406" t="s">
        <v>3786</v>
      </c>
      <c r="J406" t="s">
        <v>3787</v>
      </c>
      <c r="K406">
        <v>756625531</v>
      </c>
      <c r="L406" t="s">
        <v>3788</v>
      </c>
      <c r="M406" t="s">
        <v>35</v>
      </c>
      <c r="N406" s="5">
        <v>40000</v>
      </c>
      <c r="O406" s="5">
        <v>59200</v>
      </c>
      <c r="P406" t="s">
        <v>3789</v>
      </c>
      <c r="Q406">
        <v>6.4</v>
      </c>
      <c r="R406" s="5">
        <v>40000</v>
      </c>
      <c r="S406" s="5">
        <v>19200</v>
      </c>
      <c r="T406" s="5">
        <v>59200</v>
      </c>
      <c r="U406" s="5">
        <v>49410</v>
      </c>
      <c r="V406" s="5">
        <v>9790</v>
      </c>
      <c r="W406">
        <v>0</v>
      </c>
      <c r="X406" s="5">
        <v>9790</v>
      </c>
      <c r="Y406">
        <v>0</v>
      </c>
      <c r="Z406" s="5">
        <v>9790</v>
      </c>
      <c r="AA406">
        <v>0</v>
      </c>
      <c r="AB406" t="s">
        <v>3790</v>
      </c>
      <c r="AC406" s="5">
        <v>2500</v>
      </c>
      <c r="AD406" s="6">
        <f>DATEVALUE(Table2[[#This Row],[Last Payment Date]])</f>
        <v>46207</v>
      </c>
      <c r="AE406" t="str">
        <f ca="1">IF(Table2[[#This Row],[Date]]&lt;TODAY()-90,"Yes","No")</f>
        <v>No</v>
      </c>
    </row>
    <row r="407" spans="1:31" x14ac:dyDescent="0.3">
      <c r="A407" t="s">
        <v>3791</v>
      </c>
      <c r="B407" t="s">
        <v>16</v>
      </c>
      <c r="C407" t="s">
        <v>3677</v>
      </c>
      <c r="D407" t="s">
        <v>3792</v>
      </c>
      <c r="E407" t="s">
        <v>3793</v>
      </c>
      <c r="F407" t="s">
        <v>3794</v>
      </c>
      <c r="G407" t="s">
        <v>3795</v>
      </c>
      <c r="H407" t="s">
        <v>3796</v>
      </c>
      <c r="I407" t="s">
        <v>3797</v>
      </c>
      <c r="J407" t="s">
        <v>3798</v>
      </c>
      <c r="K407">
        <v>713661035</v>
      </c>
      <c r="L407" t="s">
        <v>3799</v>
      </c>
      <c r="M407" t="s">
        <v>18</v>
      </c>
      <c r="N407" s="5">
        <v>25000</v>
      </c>
      <c r="O407" s="5">
        <v>35000</v>
      </c>
      <c r="P407" t="s">
        <v>3800</v>
      </c>
      <c r="Q407">
        <v>9.86</v>
      </c>
      <c r="R407" s="5">
        <v>25000</v>
      </c>
      <c r="S407" s="5">
        <v>10000</v>
      </c>
      <c r="T407" s="5">
        <v>35000</v>
      </c>
      <c r="U407" s="5">
        <v>29000</v>
      </c>
      <c r="V407" s="5">
        <v>6000</v>
      </c>
      <c r="W407">
        <v>0</v>
      </c>
      <c r="X407" s="5">
        <v>6000</v>
      </c>
      <c r="Y407">
        <v>0</v>
      </c>
      <c r="Z407" s="5">
        <v>6000</v>
      </c>
      <c r="AA407">
        <v>0</v>
      </c>
      <c r="AB407" t="s">
        <v>3597</v>
      </c>
      <c r="AC407" s="5">
        <v>2000</v>
      </c>
      <c r="AD407" s="6">
        <f>DATEVALUE(Table2[[#This Row],[Last Payment Date]])</f>
        <v>46218</v>
      </c>
      <c r="AE407" t="str">
        <f ca="1">IF(Table2[[#This Row],[Date]]&lt;TODAY()-90,"Yes","No")</f>
        <v>No</v>
      </c>
    </row>
    <row r="408" spans="1:31" x14ac:dyDescent="0.3">
      <c r="A408" t="s">
        <v>3801</v>
      </c>
      <c r="B408" t="s">
        <v>13</v>
      </c>
      <c r="C408" t="s">
        <v>2992</v>
      </c>
      <c r="D408" t="s">
        <v>3802</v>
      </c>
      <c r="E408" t="s">
        <v>3803</v>
      </c>
      <c r="F408" t="s">
        <v>3804</v>
      </c>
      <c r="G408" t="s">
        <v>3805</v>
      </c>
      <c r="H408" t="s">
        <v>2997</v>
      </c>
      <c r="I408" t="s">
        <v>3806</v>
      </c>
      <c r="J408" t="s">
        <v>3807</v>
      </c>
      <c r="K408">
        <v>0</v>
      </c>
      <c r="L408" t="s">
        <v>1704</v>
      </c>
      <c r="M408" t="s">
        <v>35</v>
      </c>
      <c r="N408" s="5">
        <v>40000</v>
      </c>
      <c r="O408" s="5">
        <v>59200</v>
      </c>
      <c r="P408" t="s">
        <v>3789</v>
      </c>
      <c r="Q408">
        <v>11.29</v>
      </c>
      <c r="R408" s="5">
        <v>40000</v>
      </c>
      <c r="S408" s="5">
        <v>19200</v>
      </c>
      <c r="T408" s="5">
        <v>59200</v>
      </c>
      <c r="U408" s="5">
        <v>37350</v>
      </c>
      <c r="V408" s="5">
        <v>21850</v>
      </c>
      <c r="W408">
        <v>0</v>
      </c>
      <c r="X408" s="5">
        <v>21850</v>
      </c>
      <c r="Y408">
        <v>0</v>
      </c>
      <c r="Z408" s="5">
        <v>21850</v>
      </c>
      <c r="AA408">
        <v>0</v>
      </c>
      <c r="AB408" t="s">
        <v>2519</v>
      </c>
      <c r="AC408" s="5">
        <v>10000</v>
      </c>
      <c r="AD408" s="6">
        <f>DATEVALUE(Table2[[#This Row],[Last Payment Date]])</f>
        <v>46190</v>
      </c>
      <c r="AE408" t="str">
        <f ca="1">IF(Table2[[#This Row],[Date]]&lt;TODAY()-90,"Yes","No")</f>
        <v>No</v>
      </c>
    </row>
    <row r="409" spans="1:31" x14ac:dyDescent="0.3">
      <c r="A409" t="s">
        <v>3808</v>
      </c>
      <c r="B409" t="s">
        <v>16</v>
      </c>
      <c r="C409" t="s">
        <v>3351</v>
      </c>
      <c r="D409" t="s">
        <v>3809</v>
      </c>
      <c r="E409" t="s">
        <v>3810</v>
      </c>
      <c r="F409" t="s">
        <v>3811</v>
      </c>
      <c r="G409" t="s">
        <v>3812</v>
      </c>
      <c r="H409" t="s">
        <v>3813</v>
      </c>
      <c r="I409" t="s">
        <v>3814</v>
      </c>
      <c r="J409" t="s">
        <v>3815</v>
      </c>
      <c r="K409">
        <v>742899335</v>
      </c>
      <c r="L409" t="s">
        <v>3816</v>
      </c>
      <c r="M409" t="s">
        <v>18</v>
      </c>
      <c r="N409" s="5">
        <v>25000</v>
      </c>
      <c r="O409" s="5">
        <v>35000</v>
      </c>
      <c r="P409" t="s">
        <v>3800</v>
      </c>
      <c r="Q409">
        <v>9.2899999999999991</v>
      </c>
      <c r="R409" s="5">
        <v>25000</v>
      </c>
      <c r="S409" s="5">
        <v>10000</v>
      </c>
      <c r="T409" s="5">
        <v>35000</v>
      </c>
      <c r="U409" s="5">
        <v>30500</v>
      </c>
      <c r="V409" s="5">
        <v>4500</v>
      </c>
      <c r="W409">
        <v>0</v>
      </c>
      <c r="X409" s="5">
        <v>4500</v>
      </c>
      <c r="Y409">
        <v>0</v>
      </c>
      <c r="Z409" s="5">
        <v>4500</v>
      </c>
      <c r="AA409">
        <v>0</v>
      </c>
      <c r="AB409" t="s">
        <v>3817</v>
      </c>
      <c r="AC409" s="5">
        <v>3000</v>
      </c>
      <c r="AD409" s="6">
        <f>DATEVALUE(Table2[[#This Row],[Last Payment Date]])</f>
        <v>46217</v>
      </c>
      <c r="AE409" t="str">
        <f ca="1">IF(Table2[[#This Row],[Date]]&lt;TODAY()-90,"Yes","No")</f>
        <v>No</v>
      </c>
    </row>
    <row r="410" spans="1:31" x14ac:dyDescent="0.3">
      <c r="A410" t="s">
        <v>3818</v>
      </c>
      <c r="B410" t="s">
        <v>19</v>
      </c>
      <c r="C410" t="s">
        <v>3819</v>
      </c>
      <c r="D410" t="s">
        <v>3820</v>
      </c>
      <c r="E410" t="s">
        <v>1841</v>
      </c>
      <c r="F410" t="s">
        <v>1842</v>
      </c>
      <c r="G410" t="s">
        <v>3821</v>
      </c>
      <c r="H410" t="s">
        <v>1843</v>
      </c>
      <c r="I410" t="s">
        <v>3822</v>
      </c>
      <c r="J410" t="s">
        <v>3823</v>
      </c>
      <c r="K410">
        <v>779392081</v>
      </c>
      <c r="L410" t="s">
        <v>3824</v>
      </c>
      <c r="M410" t="s">
        <v>20</v>
      </c>
      <c r="N410" s="5">
        <v>25000</v>
      </c>
      <c r="O410" s="5">
        <v>35000</v>
      </c>
      <c r="P410" t="s">
        <v>3825</v>
      </c>
      <c r="Q410">
        <v>12.17</v>
      </c>
      <c r="R410" s="5">
        <v>25000</v>
      </c>
      <c r="S410" s="5">
        <v>10000</v>
      </c>
      <c r="T410" s="5">
        <v>35000</v>
      </c>
      <c r="U410" s="5">
        <v>25200</v>
      </c>
      <c r="V410" s="5">
        <v>9800</v>
      </c>
      <c r="W410">
        <v>0</v>
      </c>
      <c r="X410" s="5">
        <v>9800</v>
      </c>
      <c r="Y410">
        <v>0</v>
      </c>
      <c r="Z410" s="5">
        <v>9800</v>
      </c>
      <c r="AA410">
        <v>0</v>
      </c>
      <c r="AB410" t="s">
        <v>977</v>
      </c>
      <c r="AC410">
        <v>500</v>
      </c>
      <c r="AD410" s="6">
        <f>DATEVALUE(Table2[[#This Row],[Last Payment Date]])</f>
        <v>46245</v>
      </c>
      <c r="AE410" t="str">
        <f ca="1">IF(Table2[[#This Row],[Date]]&lt;TODAY()-90,"Yes","No")</f>
        <v>No</v>
      </c>
    </row>
    <row r="411" spans="1:31" x14ac:dyDescent="0.3">
      <c r="A411" t="s">
        <v>3826</v>
      </c>
      <c r="B411" t="s">
        <v>19</v>
      </c>
      <c r="C411" t="s">
        <v>3819</v>
      </c>
      <c r="D411" t="s">
        <v>3827</v>
      </c>
      <c r="E411" t="s">
        <v>3828</v>
      </c>
      <c r="F411" t="s">
        <v>3829</v>
      </c>
      <c r="G411" t="s">
        <v>3830</v>
      </c>
      <c r="H411" t="s">
        <v>986</v>
      </c>
      <c r="I411" t="s">
        <v>3831</v>
      </c>
      <c r="J411" t="s">
        <v>3832</v>
      </c>
      <c r="K411">
        <v>764279811</v>
      </c>
      <c r="L411" t="s">
        <v>3824</v>
      </c>
      <c r="M411" t="s">
        <v>20</v>
      </c>
      <c r="N411" s="5">
        <v>25000</v>
      </c>
      <c r="O411" s="5">
        <v>35000</v>
      </c>
      <c r="P411" t="s">
        <v>3825</v>
      </c>
      <c r="Q411">
        <v>8.66</v>
      </c>
      <c r="R411" s="5">
        <v>25000</v>
      </c>
      <c r="S411" s="5">
        <v>10000</v>
      </c>
      <c r="T411" s="5">
        <v>35000</v>
      </c>
      <c r="U411" s="5">
        <v>31350</v>
      </c>
      <c r="V411" s="5">
        <v>3650</v>
      </c>
      <c r="W411">
        <v>0</v>
      </c>
      <c r="X411" s="5">
        <v>3650</v>
      </c>
      <c r="Y411">
        <v>0</v>
      </c>
      <c r="Z411" s="5">
        <v>3650</v>
      </c>
      <c r="AA411">
        <v>0</v>
      </c>
      <c r="AB411" t="s">
        <v>2320</v>
      </c>
      <c r="AC411" s="5">
        <v>1000</v>
      </c>
      <c r="AD411" s="6">
        <f>DATEVALUE(Table2[[#This Row],[Last Payment Date]])</f>
        <v>46238</v>
      </c>
      <c r="AE411" t="str">
        <f ca="1">IF(Table2[[#This Row],[Date]]&lt;TODAY()-90,"Yes","No")</f>
        <v>No</v>
      </c>
    </row>
    <row r="412" spans="1:31" x14ac:dyDescent="0.3">
      <c r="A412" t="s">
        <v>3833</v>
      </c>
      <c r="B412" t="s">
        <v>4</v>
      </c>
      <c r="C412" t="s">
        <v>3467</v>
      </c>
      <c r="D412" t="s">
        <v>3834</v>
      </c>
      <c r="E412" t="s">
        <v>3835</v>
      </c>
      <c r="F412" t="s">
        <v>3836</v>
      </c>
      <c r="G412" t="s">
        <v>3837</v>
      </c>
      <c r="H412" t="s">
        <v>3838</v>
      </c>
      <c r="I412" t="s">
        <v>3839</v>
      </c>
      <c r="J412" t="s">
        <v>3840</v>
      </c>
      <c r="K412">
        <v>778552087</v>
      </c>
      <c r="L412" t="s">
        <v>3838</v>
      </c>
      <c r="M412" t="s">
        <v>5</v>
      </c>
      <c r="N412" s="5">
        <v>30000</v>
      </c>
      <c r="O412" s="5">
        <v>42000</v>
      </c>
      <c r="P412" t="s">
        <v>3800</v>
      </c>
      <c r="Q412">
        <v>21.71</v>
      </c>
      <c r="R412" s="5">
        <v>30000</v>
      </c>
      <c r="S412" s="5">
        <v>12000</v>
      </c>
      <c r="T412" s="5">
        <v>42000</v>
      </c>
      <c r="U412" s="5">
        <v>10500</v>
      </c>
      <c r="V412" s="5">
        <v>31500</v>
      </c>
      <c r="W412">
        <v>0</v>
      </c>
      <c r="X412" s="5">
        <v>31500</v>
      </c>
      <c r="Y412">
        <v>0</v>
      </c>
      <c r="Z412" s="5">
        <v>31500</v>
      </c>
      <c r="AA412">
        <v>0</v>
      </c>
      <c r="AB412" t="s">
        <v>2882</v>
      </c>
      <c r="AC412" s="5">
        <v>2100</v>
      </c>
      <c r="AD412" s="6">
        <f>DATEVALUE(Table2[[#This Row],[Last Payment Date]])</f>
        <v>46091</v>
      </c>
      <c r="AE412" t="str">
        <f ca="1">IF(Table2[[#This Row],[Date]]&lt;TODAY()-90,"Yes","No")</f>
        <v>Yes</v>
      </c>
    </row>
    <row r="413" spans="1:31" x14ac:dyDescent="0.3">
      <c r="A413" t="s">
        <v>3841</v>
      </c>
      <c r="B413" t="s">
        <v>19</v>
      </c>
      <c r="C413" t="s">
        <v>3842</v>
      </c>
      <c r="D413" t="s">
        <v>3843</v>
      </c>
      <c r="E413" t="s">
        <v>3844</v>
      </c>
      <c r="F413" t="s">
        <v>3845</v>
      </c>
      <c r="G413" t="s">
        <v>3846</v>
      </c>
      <c r="H413" t="s">
        <v>3847</v>
      </c>
      <c r="I413" t="s">
        <v>3848</v>
      </c>
      <c r="J413" t="s">
        <v>3849</v>
      </c>
      <c r="K413">
        <v>754332484</v>
      </c>
      <c r="L413" t="s">
        <v>3847</v>
      </c>
      <c r="M413" t="s">
        <v>21</v>
      </c>
      <c r="N413" s="5">
        <v>25000</v>
      </c>
      <c r="O413" s="5">
        <v>35000</v>
      </c>
      <c r="P413" t="s">
        <v>3800</v>
      </c>
      <c r="Q413">
        <v>12.66</v>
      </c>
      <c r="R413" s="5">
        <v>25000</v>
      </c>
      <c r="S413" s="5">
        <v>10000</v>
      </c>
      <c r="T413" s="5">
        <v>35000</v>
      </c>
      <c r="U413" s="5">
        <v>24100</v>
      </c>
      <c r="V413" s="5">
        <v>10900</v>
      </c>
      <c r="W413">
        <v>0</v>
      </c>
      <c r="X413" s="5">
        <v>10900</v>
      </c>
      <c r="Y413">
        <v>0</v>
      </c>
      <c r="Z413" s="5">
        <v>10900</v>
      </c>
      <c r="AA413">
        <v>0</v>
      </c>
      <c r="AB413" t="s">
        <v>2519</v>
      </c>
      <c r="AC413" s="5">
        <v>1750</v>
      </c>
      <c r="AD413" s="6">
        <f>DATEVALUE(Table2[[#This Row],[Last Payment Date]])</f>
        <v>46190</v>
      </c>
      <c r="AE413" t="str">
        <f ca="1">IF(Table2[[#This Row],[Date]]&lt;TODAY()-90,"Yes","No")</f>
        <v>No</v>
      </c>
    </row>
    <row r="414" spans="1:31" x14ac:dyDescent="0.3">
      <c r="A414" t="s">
        <v>3850</v>
      </c>
      <c r="B414" t="s">
        <v>11</v>
      </c>
      <c r="C414" t="s">
        <v>3707</v>
      </c>
      <c r="D414" t="s">
        <v>3851</v>
      </c>
      <c r="E414" t="s">
        <v>3852</v>
      </c>
      <c r="F414" t="s">
        <v>3853</v>
      </c>
      <c r="G414" t="s">
        <v>3854</v>
      </c>
      <c r="H414" t="s">
        <v>3855</v>
      </c>
      <c r="I414" t="s">
        <v>3856</v>
      </c>
      <c r="J414" t="s">
        <v>3857</v>
      </c>
      <c r="K414">
        <v>0</v>
      </c>
      <c r="L414" t="s">
        <v>3858</v>
      </c>
      <c r="M414" t="s">
        <v>12</v>
      </c>
      <c r="N414" s="5">
        <v>25000</v>
      </c>
      <c r="O414" s="5">
        <v>35000</v>
      </c>
      <c r="P414" t="s">
        <v>3800</v>
      </c>
      <c r="Q414">
        <v>10</v>
      </c>
      <c r="R414" s="5">
        <v>25000</v>
      </c>
      <c r="S414" s="5">
        <v>10000</v>
      </c>
      <c r="T414" s="5">
        <v>35000</v>
      </c>
      <c r="U414" s="5">
        <v>29000</v>
      </c>
      <c r="V414" s="5">
        <v>6000</v>
      </c>
      <c r="W414">
        <v>0</v>
      </c>
      <c r="X414" s="5">
        <v>6000</v>
      </c>
      <c r="Y414">
        <v>0</v>
      </c>
      <c r="Z414" s="5">
        <v>6000</v>
      </c>
      <c r="AA414">
        <v>0</v>
      </c>
      <c r="AB414" t="s">
        <v>3859</v>
      </c>
      <c r="AC414" s="5">
        <v>3000</v>
      </c>
      <c r="AD414" s="6">
        <f>DATEVALUE(Table2[[#This Row],[Last Payment Date]])</f>
        <v>46232</v>
      </c>
      <c r="AE414" t="str">
        <f ca="1">IF(Table2[[#This Row],[Date]]&lt;TODAY()-90,"Yes","No")</f>
        <v>No</v>
      </c>
    </row>
    <row r="415" spans="1:31" x14ac:dyDescent="0.3">
      <c r="A415" t="s">
        <v>3860</v>
      </c>
      <c r="B415" t="s">
        <v>23</v>
      </c>
      <c r="C415" t="s">
        <v>3861</v>
      </c>
      <c r="D415" t="s">
        <v>3862</v>
      </c>
      <c r="E415" t="s">
        <v>3863</v>
      </c>
      <c r="F415" t="s">
        <v>3864</v>
      </c>
      <c r="G415" t="s">
        <v>3865</v>
      </c>
      <c r="H415" t="s">
        <v>3866</v>
      </c>
      <c r="I415" t="s">
        <v>3867</v>
      </c>
      <c r="J415" t="s">
        <v>3868</v>
      </c>
      <c r="K415">
        <v>722547982</v>
      </c>
      <c r="L415" t="s">
        <v>3869</v>
      </c>
      <c r="M415" t="s">
        <v>26</v>
      </c>
      <c r="N415" s="5">
        <v>30000</v>
      </c>
      <c r="O415" s="5">
        <v>42000</v>
      </c>
      <c r="P415" t="s">
        <v>3800</v>
      </c>
      <c r="Q415">
        <v>8.7899999999999991</v>
      </c>
      <c r="R415" s="5">
        <v>30000</v>
      </c>
      <c r="S415" s="5">
        <v>12000</v>
      </c>
      <c r="T415" s="5">
        <v>42000</v>
      </c>
      <c r="U415" s="5">
        <v>37650</v>
      </c>
      <c r="V415" s="5">
        <v>4350</v>
      </c>
      <c r="W415">
        <v>0</v>
      </c>
      <c r="X415" s="5">
        <v>4350</v>
      </c>
      <c r="Y415">
        <v>0</v>
      </c>
      <c r="Z415" s="5">
        <v>4350</v>
      </c>
      <c r="AA415">
        <v>0</v>
      </c>
      <c r="AB415" t="s">
        <v>1844</v>
      </c>
      <c r="AC415" s="5">
        <v>1400</v>
      </c>
      <c r="AD415" s="6">
        <f>DATEVALUE(Table2[[#This Row],[Last Payment Date]])</f>
        <v>46227</v>
      </c>
      <c r="AE415" t="str">
        <f ca="1">IF(Table2[[#This Row],[Date]]&lt;TODAY()-90,"Yes","No")</f>
        <v>No</v>
      </c>
    </row>
    <row r="416" spans="1:31" x14ac:dyDescent="0.3">
      <c r="A416" t="s">
        <v>3870</v>
      </c>
      <c r="B416" t="s">
        <v>16</v>
      </c>
      <c r="C416" t="s">
        <v>3451</v>
      </c>
      <c r="D416" t="s">
        <v>3871</v>
      </c>
      <c r="E416" t="s">
        <v>3872</v>
      </c>
      <c r="F416" t="s">
        <v>3873</v>
      </c>
      <c r="G416" t="s">
        <v>3874</v>
      </c>
      <c r="H416" t="s">
        <v>3875</v>
      </c>
      <c r="I416" t="s">
        <v>3876</v>
      </c>
      <c r="J416" t="s">
        <v>3877</v>
      </c>
      <c r="K416">
        <v>770183368</v>
      </c>
      <c r="L416" t="s">
        <v>3875</v>
      </c>
      <c r="M416" t="s">
        <v>17</v>
      </c>
      <c r="N416" s="5">
        <v>30000</v>
      </c>
      <c r="O416" s="5">
        <v>42000</v>
      </c>
      <c r="P416" t="s">
        <v>3800</v>
      </c>
      <c r="Q416">
        <v>9.57</v>
      </c>
      <c r="R416" s="5">
        <v>30000</v>
      </c>
      <c r="S416" s="5">
        <v>12000</v>
      </c>
      <c r="T416" s="5">
        <v>42000</v>
      </c>
      <c r="U416" s="5">
        <v>36000</v>
      </c>
      <c r="V416" s="5">
        <v>6000</v>
      </c>
      <c r="W416">
        <v>0</v>
      </c>
      <c r="X416" s="5">
        <v>6000</v>
      </c>
      <c r="Y416">
        <v>0</v>
      </c>
      <c r="Z416" s="5">
        <v>6000</v>
      </c>
      <c r="AA416">
        <v>0</v>
      </c>
      <c r="AB416" t="s">
        <v>866</v>
      </c>
      <c r="AC416" s="5">
        <v>1000</v>
      </c>
      <c r="AD416" s="6">
        <f>DATEVALUE(Table2[[#This Row],[Last Payment Date]])</f>
        <v>46244</v>
      </c>
      <c r="AE416" t="str">
        <f ca="1">IF(Table2[[#This Row],[Date]]&lt;TODAY()-90,"Yes","No")</f>
        <v>No</v>
      </c>
    </row>
    <row r="417" spans="1:31" x14ac:dyDescent="0.3">
      <c r="A417" t="s">
        <v>3878</v>
      </c>
      <c r="B417" t="s">
        <v>16</v>
      </c>
      <c r="C417" t="s">
        <v>3879</v>
      </c>
      <c r="D417" t="s">
        <v>3880</v>
      </c>
      <c r="E417" t="s">
        <v>3881</v>
      </c>
      <c r="F417" t="s">
        <v>3882</v>
      </c>
      <c r="G417" t="s">
        <v>130</v>
      </c>
      <c r="H417" t="s">
        <v>3883</v>
      </c>
      <c r="I417" t="s">
        <v>3884</v>
      </c>
      <c r="J417" t="s">
        <v>3885</v>
      </c>
      <c r="K417">
        <v>770698948</v>
      </c>
      <c r="L417" t="s">
        <v>3883</v>
      </c>
      <c r="M417" t="s">
        <v>18</v>
      </c>
      <c r="N417" s="5">
        <v>25000</v>
      </c>
      <c r="O417" s="5">
        <v>35000</v>
      </c>
      <c r="P417" t="s">
        <v>3886</v>
      </c>
      <c r="Q417">
        <v>5.14</v>
      </c>
      <c r="R417" s="5">
        <v>25000</v>
      </c>
      <c r="S417" s="5">
        <v>10000</v>
      </c>
      <c r="T417" s="5">
        <v>35000</v>
      </c>
      <c r="U417" s="5">
        <v>34250</v>
      </c>
      <c r="V417">
        <v>750</v>
      </c>
      <c r="W417">
        <v>0</v>
      </c>
      <c r="X417">
        <v>750</v>
      </c>
      <c r="Y417">
        <v>0</v>
      </c>
      <c r="Z417">
        <v>750</v>
      </c>
      <c r="AA417">
        <v>0</v>
      </c>
      <c r="AB417" t="s">
        <v>866</v>
      </c>
      <c r="AC417" s="5">
        <v>2000</v>
      </c>
      <c r="AD417" s="6">
        <f>DATEVALUE(Table2[[#This Row],[Last Payment Date]])</f>
        <v>46244</v>
      </c>
      <c r="AE417" t="str">
        <f ca="1">IF(Table2[[#This Row],[Date]]&lt;TODAY()-90,"Yes","No")</f>
        <v>No</v>
      </c>
    </row>
    <row r="418" spans="1:31" x14ac:dyDescent="0.3">
      <c r="A418" t="s">
        <v>3887</v>
      </c>
      <c r="B418" t="s">
        <v>16</v>
      </c>
      <c r="C418" t="s">
        <v>3170</v>
      </c>
      <c r="D418" t="s">
        <v>3888</v>
      </c>
      <c r="E418" t="s">
        <v>3889</v>
      </c>
      <c r="F418" t="s">
        <v>3890</v>
      </c>
      <c r="G418" t="s">
        <v>3891</v>
      </c>
      <c r="H418" t="s">
        <v>2919</v>
      </c>
      <c r="I418" t="s">
        <v>3892</v>
      </c>
      <c r="J418" t="s">
        <v>3893</v>
      </c>
      <c r="K418">
        <v>763835270</v>
      </c>
      <c r="L418" t="s">
        <v>2919</v>
      </c>
      <c r="M418" t="s">
        <v>17</v>
      </c>
      <c r="N418" s="5">
        <v>40000</v>
      </c>
      <c r="O418" s="5">
        <v>56000</v>
      </c>
      <c r="P418" t="s">
        <v>3142</v>
      </c>
      <c r="Q418">
        <v>12.68</v>
      </c>
      <c r="R418" s="5">
        <v>40000</v>
      </c>
      <c r="S418" s="5">
        <v>16000</v>
      </c>
      <c r="T418" s="5">
        <v>56000</v>
      </c>
      <c r="U418" s="5">
        <v>36100</v>
      </c>
      <c r="V418" s="5">
        <v>19900</v>
      </c>
      <c r="W418">
        <v>0</v>
      </c>
      <c r="X418" s="5">
        <v>19900</v>
      </c>
      <c r="Y418">
        <v>0</v>
      </c>
      <c r="Z418" s="5">
        <v>19900</v>
      </c>
      <c r="AA418">
        <v>0</v>
      </c>
      <c r="AB418" t="s">
        <v>3696</v>
      </c>
      <c r="AC418" s="5">
        <v>1000</v>
      </c>
      <c r="AD418" s="6">
        <f>DATEVALUE(Table2[[#This Row],[Last Payment Date]])</f>
        <v>46228</v>
      </c>
      <c r="AE418" t="str">
        <f ca="1">IF(Table2[[#This Row],[Date]]&lt;TODAY()-90,"Yes","No")</f>
        <v>No</v>
      </c>
    </row>
    <row r="419" spans="1:31" x14ac:dyDescent="0.3">
      <c r="A419" t="s">
        <v>3894</v>
      </c>
      <c r="B419" t="s">
        <v>27</v>
      </c>
      <c r="C419" t="s">
        <v>3895</v>
      </c>
      <c r="D419" t="s">
        <v>3896</v>
      </c>
      <c r="E419" t="s">
        <v>3897</v>
      </c>
      <c r="F419" t="s">
        <v>3898</v>
      </c>
      <c r="G419" t="s">
        <v>3899</v>
      </c>
      <c r="H419" t="s">
        <v>3900</v>
      </c>
      <c r="I419" t="s">
        <v>3901</v>
      </c>
      <c r="J419" t="s">
        <v>3902</v>
      </c>
      <c r="K419">
        <v>768229752</v>
      </c>
      <c r="L419" t="s">
        <v>3900</v>
      </c>
      <c r="M419" t="s">
        <v>29</v>
      </c>
      <c r="N419" s="5">
        <v>40000</v>
      </c>
      <c r="O419" s="5">
        <v>59200</v>
      </c>
      <c r="P419" t="s">
        <v>2711</v>
      </c>
      <c r="Q419">
        <v>12.05</v>
      </c>
      <c r="R419" s="5">
        <v>40000</v>
      </c>
      <c r="S419" s="5">
        <v>19200</v>
      </c>
      <c r="T419" s="5">
        <v>59200</v>
      </c>
      <c r="U419" s="5">
        <v>33000</v>
      </c>
      <c r="V419" s="5">
        <v>26200</v>
      </c>
      <c r="W419">
        <v>0</v>
      </c>
      <c r="X419" s="5">
        <v>26200</v>
      </c>
      <c r="Y419">
        <v>0</v>
      </c>
      <c r="Z419" s="5">
        <v>26200</v>
      </c>
      <c r="AA419">
        <v>0</v>
      </c>
      <c r="AB419" t="s">
        <v>866</v>
      </c>
      <c r="AC419" s="5">
        <v>2500</v>
      </c>
      <c r="AD419" s="6">
        <f>DATEVALUE(Table2[[#This Row],[Last Payment Date]])</f>
        <v>46244</v>
      </c>
      <c r="AE419" t="str">
        <f ca="1">IF(Table2[[#This Row],[Date]]&lt;TODAY()-90,"Yes","No")</f>
        <v>No</v>
      </c>
    </row>
    <row r="420" spans="1:31" x14ac:dyDescent="0.3">
      <c r="A420" t="s">
        <v>3903</v>
      </c>
      <c r="B420" t="s">
        <v>13</v>
      </c>
      <c r="C420" t="s">
        <v>3904</v>
      </c>
      <c r="D420" t="s">
        <v>3905</v>
      </c>
      <c r="E420" t="s">
        <v>3906</v>
      </c>
      <c r="F420" t="s">
        <v>3907</v>
      </c>
      <c r="G420" t="s">
        <v>3908</v>
      </c>
      <c r="H420" t="s">
        <v>3909</v>
      </c>
      <c r="I420" t="s">
        <v>3910</v>
      </c>
      <c r="J420" t="s">
        <v>3911</v>
      </c>
      <c r="K420">
        <v>765660358</v>
      </c>
      <c r="L420" t="s">
        <v>3909</v>
      </c>
      <c r="M420" t="s">
        <v>14</v>
      </c>
      <c r="N420" s="5">
        <v>25000</v>
      </c>
      <c r="O420" s="5">
        <v>35000</v>
      </c>
      <c r="P420" t="s">
        <v>2711</v>
      </c>
      <c r="Q420">
        <v>11.22</v>
      </c>
      <c r="R420" s="5">
        <v>25000</v>
      </c>
      <c r="S420" s="5">
        <v>10000</v>
      </c>
      <c r="T420" s="5">
        <v>35000</v>
      </c>
      <c r="U420" s="5">
        <v>24860</v>
      </c>
      <c r="V420" s="5">
        <v>10140</v>
      </c>
      <c r="W420">
        <v>0</v>
      </c>
      <c r="X420" s="5">
        <v>10140</v>
      </c>
      <c r="Y420">
        <v>0</v>
      </c>
      <c r="Z420" s="5">
        <v>10140</v>
      </c>
      <c r="AA420">
        <v>0</v>
      </c>
      <c r="AB420" t="s">
        <v>3912</v>
      </c>
      <c r="AC420" s="5">
        <v>1500</v>
      </c>
      <c r="AD420" s="6">
        <f>DATEVALUE(Table2[[#This Row],[Last Payment Date]])</f>
        <v>46178</v>
      </c>
      <c r="AE420" t="str">
        <f ca="1">IF(Table2[[#This Row],[Date]]&lt;TODAY()-90,"Yes","No")</f>
        <v>No</v>
      </c>
    </row>
    <row r="421" spans="1:31" x14ac:dyDescent="0.3">
      <c r="A421" t="s">
        <v>3913</v>
      </c>
      <c r="B421" t="s">
        <v>27</v>
      </c>
      <c r="C421" t="s">
        <v>3914</v>
      </c>
      <c r="D421" t="s">
        <v>3915</v>
      </c>
      <c r="E421" t="s">
        <v>3916</v>
      </c>
      <c r="F421" t="s">
        <v>3917</v>
      </c>
      <c r="G421" t="s">
        <v>3918</v>
      </c>
      <c r="H421" t="s">
        <v>3900</v>
      </c>
      <c r="I421" t="s">
        <v>3919</v>
      </c>
      <c r="J421" t="s">
        <v>3920</v>
      </c>
      <c r="K421">
        <v>768361997</v>
      </c>
      <c r="L421" t="s">
        <v>3900</v>
      </c>
      <c r="M421" t="s">
        <v>29</v>
      </c>
      <c r="N421" s="5">
        <v>40000</v>
      </c>
      <c r="O421" s="5">
        <v>59200</v>
      </c>
      <c r="P421" t="s">
        <v>2266</v>
      </c>
      <c r="Q421">
        <v>2.4</v>
      </c>
      <c r="R421" s="5">
        <v>40000</v>
      </c>
      <c r="S421" s="5">
        <v>19200</v>
      </c>
      <c r="T421" s="5">
        <v>59200</v>
      </c>
      <c r="U421" s="5">
        <v>57500</v>
      </c>
      <c r="V421" s="5">
        <v>1700</v>
      </c>
      <c r="W421">
        <v>0</v>
      </c>
      <c r="X421" s="5">
        <v>1700</v>
      </c>
      <c r="Y421">
        <v>0</v>
      </c>
      <c r="Z421" s="5">
        <v>1700</v>
      </c>
      <c r="AA421">
        <v>0</v>
      </c>
      <c r="AB421" t="s">
        <v>977</v>
      </c>
      <c r="AC421" s="5">
        <v>10000</v>
      </c>
      <c r="AD421" s="6">
        <f>DATEVALUE(Table2[[#This Row],[Last Payment Date]])</f>
        <v>46245</v>
      </c>
      <c r="AE421" t="str">
        <f ca="1">IF(Table2[[#This Row],[Date]]&lt;TODAY()-90,"Yes","No")</f>
        <v>No</v>
      </c>
    </row>
    <row r="422" spans="1:31" x14ac:dyDescent="0.3">
      <c r="A422" t="s">
        <v>3921</v>
      </c>
      <c r="B422" t="s">
        <v>11</v>
      </c>
      <c r="C422" t="s">
        <v>3707</v>
      </c>
      <c r="D422" t="s">
        <v>3922</v>
      </c>
      <c r="E422" t="s">
        <v>3923</v>
      </c>
      <c r="F422" t="s">
        <v>3924</v>
      </c>
      <c r="G422" t="s">
        <v>3925</v>
      </c>
      <c r="H422" t="s">
        <v>3926</v>
      </c>
      <c r="I422" t="s">
        <v>3927</v>
      </c>
      <c r="J422" t="s">
        <v>3928</v>
      </c>
      <c r="K422">
        <v>0</v>
      </c>
      <c r="L422" t="s">
        <v>1704</v>
      </c>
      <c r="M422" t="s">
        <v>12</v>
      </c>
      <c r="N422" s="5">
        <v>25000</v>
      </c>
      <c r="O422" s="5">
        <v>35000</v>
      </c>
      <c r="P422" t="s">
        <v>3929</v>
      </c>
      <c r="Q422">
        <v>14.14</v>
      </c>
      <c r="R422" s="5">
        <v>25000</v>
      </c>
      <c r="S422" s="5">
        <v>10000</v>
      </c>
      <c r="T422" s="5">
        <v>35000</v>
      </c>
      <c r="U422" s="5">
        <v>20000</v>
      </c>
      <c r="V422" s="5">
        <v>15000</v>
      </c>
      <c r="W422">
        <v>0</v>
      </c>
      <c r="X422" s="5">
        <v>15000</v>
      </c>
      <c r="Y422">
        <v>0</v>
      </c>
      <c r="Z422" s="5">
        <v>15000</v>
      </c>
      <c r="AA422">
        <v>0</v>
      </c>
      <c r="AB422" t="s">
        <v>3930</v>
      </c>
      <c r="AC422" s="5">
        <v>4000</v>
      </c>
      <c r="AD422" s="6">
        <f>DATEVALUE(Table2[[#This Row],[Last Payment Date]])</f>
        <v>46175</v>
      </c>
      <c r="AE422" t="str">
        <f ca="1">IF(Table2[[#This Row],[Date]]&lt;TODAY()-90,"Yes","No")</f>
        <v>No</v>
      </c>
    </row>
    <row r="423" spans="1:31" x14ac:dyDescent="0.3">
      <c r="A423" t="s">
        <v>3931</v>
      </c>
      <c r="B423" t="s">
        <v>19</v>
      </c>
      <c r="C423" t="s">
        <v>3819</v>
      </c>
      <c r="D423" t="s">
        <v>3932</v>
      </c>
      <c r="E423" t="s">
        <v>3933</v>
      </c>
      <c r="F423" t="s">
        <v>3934</v>
      </c>
      <c r="G423" t="s">
        <v>3935</v>
      </c>
      <c r="H423" t="s">
        <v>3936</v>
      </c>
      <c r="I423" t="s">
        <v>3937</v>
      </c>
      <c r="J423" t="s">
        <v>3938</v>
      </c>
      <c r="K423">
        <v>769439857</v>
      </c>
      <c r="L423" t="s">
        <v>3939</v>
      </c>
      <c r="M423" t="s">
        <v>20</v>
      </c>
      <c r="N423" s="5">
        <v>30000</v>
      </c>
      <c r="O423" s="5">
        <v>42000</v>
      </c>
      <c r="P423" t="s">
        <v>3929</v>
      </c>
      <c r="Q423">
        <v>12.71</v>
      </c>
      <c r="R423" s="5">
        <v>30000</v>
      </c>
      <c r="S423" s="5">
        <v>12000</v>
      </c>
      <c r="T423" s="5">
        <v>42000</v>
      </c>
      <c r="U423" s="5">
        <v>27000</v>
      </c>
      <c r="V423" s="5">
        <v>15000</v>
      </c>
      <c r="W423">
        <v>0</v>
      </c>
      <c r="X423" s="5">
        <v>15000</v>
      </c>
      <c r="Y423">
        <v>0</v>
      </c>
      <c r="Z423" s="5">
        <v>15000</v>
      </c>
      <c r="AA423">
        <v>0</v>
      </c>
      <c r="AB423" t="s">
        <v>2320</v>
      </c>
      <c r="AC423">
        <v>500</v>
      </c>
      <c r="AD423" s="6">
        <f>DATEVALUE(Table2[[#This Row],[Last Payment Date]])</f>
        <v>46238</v>
      </c>
      <c r="AE423" t="str">
        <f ca="1">IF(Table2[[#This Row],[Date]]&lt;TODAY()-90,"Yes","No")</f>
        <v>No</v>
      </c>
    </row>
    <row r="424" spans="1:31" x14ac:dyDescent="0.3">
      <c r="A424" t="s">
        <v>3940</v>
      </c>
      <c r="B424" t="s">
        <v>8</v>
      </c>
      <c r="C424" t="s">
        <v>3941</v>
      </c>
      <c r="D424" t="s">
        <v>3942</v>
      </c>
      <c r="E424" t="s">
        <v>3943</v>
      </c>
      <c r="F424" t="s">
        <v>3944</v>
      </c>
      <c r="G424" t="s">
        <v>3945</v>
      </c>
      <c r="H424" t="s">
        <v>3946</v>
      </c>
      <c r="I424" t="s">
        <v>3947</v>
      </c>
      <c r="J424" t="s">
        <v>3948</v>
      </c>
      <c r="K424">
        <v>743408193</v>
      </c>
      <c r="L424" t="s">
        <v>3946</v>
      </c>
      <c r="M424" t="s">
        <v>10</v>
      </c>
      <c r="N424" s="5">
        <v>20000</v>
      </c>
      <c r="O424" s="5">
        <v>26000</v>
      </c>
      <c r="P424" t="s">
        <v>3949</v>
      </c>
      <c r="Q424">
        <v>12.41</v>
      </c>
      <c r="R424" s="5">
        <v>20000</v>
      </c>
      <c r="S424" s="5">
        <v>6000</v>
      </c>
      <c r="T424" s="5">
        <v>26000</v>
      </c>
      <c r="U424" s="5">
        <v>21385</v>
      </c>
      <c r="V424" s="5">
        <v>4615</v>
      </c>
      <c r="W424">
        <v>0</v>
      </c>
      <c r="X424" s="5">
        <v>4615</v>
      </c>
      <c r="Y424">
        <v>0</v>
      </c>
      <c r="Z424" s="5">
        <v>4615</v>
      </c>
      <c r="AA424">
        <v>0</v>
      </c>
      <c r="AB424" t="s">
        <v>2892</v>
      </c>
      <c r="AC424" s="5">
        <v>1700</v>
      </c>
      <c r="AD424" s="6">
        <f>DATEVALUE(Table2[[#This Row],[Last Payment Date]])</f>
        <v>46157</v>
      </c>
      <c r="AE424" t="str">
        <f ca="1">IF(Table2[[#This Row],[Date]]&lt;TODAY()-90,"Yes","No")</f>
        <v>Yes</v>
      </c>
    </row>
    <row r="425" spans="1:31" x14ac:dyDescent="0.3">
      <c r="A425" t="s">
        <v>3950</v>
      </c>
      <c r="B425" t="s">
        <v>13</v>
      </c>
      <c r="C425" t="s">
        <v>3951</v>
      </c>
      <c r="D425" t="s">
        <v>3952</v>
      </c>
      <c r="E425" t="s">
        <v>3953</v>
      </c>
      <c r="F425" t="s">
        <v>3954</v>
      </c>
      <c r="G425" t="s">
        <v>3955</v>
      </c>
      <c r="H425" t="s">
        <v>3956</v>
      </c>
      <c r="I425" t="s">
        <v>3957</v>
      </c>
      <c r="J425" t="s">
        <v>3958</v>
      </c>
      <c r="K425">
        <v>0</v>
      </c>
      <c r="L425" t="s">
        <v>1704</v>
      </c>
      <c r="M425" t="s">
        <v>14</v>
      </c>
      <c r="N425" s="5">
        <v>30000</v>
      </c>
      <c r="O425" s="5">
        <v>42000</v>
      </c>
      <c r="P425" t="s">
        <v>967</v>
      </c>
      <c r="Q425">
        <v>4.5999999999999996</v>
      </c>
      <c r="R425" s="5">
        <v>30000</v>
      </c>
      <c r="S425" s="5">
        <v>12000</v>
      </c>
      <c r="T425" s="5">
        <v>42000</v>
      </c>
      <c r="U425" s="5">
        <v>39850</v>
      </c>
      <c r="V425" s="5">
        <v>2150</v>
      </c>
      <c r="W425">
        <v>0</v>
      </c>
      <c r="X425" s="5">
        <v>2150</v>
      </c>
      <c r="Y425">
        <v>0</v>
      </c>
      <c r="Z425" s="5">
        <v>2150</v>
      </c>
      <c r="AA425">
        <v>0</v>
      </c>
      <c r="AB425" t="s">
        <v>697</v>
      </c>
      <c r="AC425" s="5">
        <v>2050</v>
      </c>
      <c r="AD425" s="6">
        <f>DATEVALUE(Table2[[#This Row],[Last Payment Date]])</f>
        <v>46224</v>
      </c>
      <c r="AE425" t="str">
        <f ca="1">IF(Table2[[#This Row],[Date]]&lt;TODAY()-90,"Yes","No")</f>
        <v>No</v>
      </c>
    </row>
    <row r="426" spans="1:31" x14ac:dyDescent="0.3">
      <c r="A426" t="s">
        <v>3959</v>
      </c>
      <c r="B426" t="s">
        <v>19</v>
      </c>
      <c r="C426" t="s">
        <v>3960</v>
      </c>
      <c r="D426" t="s">
        <v>3961</v>
      </c>
      <c r="E426" t="s">
        <v>3962</v>
      </c>
      <c r="F426" t="s">
        <v>3963</v>
      </c>
      <c r="G426" t="s">
        <v>3964</v>
      </c>
      <c r="H426" t="s">
        <v>3965</v>
      </c>
      <c r="I426" t="s">
        <v>3966</v>
      </c>
      <c r="J426" t="s">
        <v>3967</v>
      </c>
      <c r="K426">
        <v>755578771</v>
      </c>
      <c r="L426" t="s">
        <v>3965</v>
      </c>
      <c r="M426" t="s">
        <v>21</v>
      </c>
      <c r="N426" s="5">
        <v>25000</v>
      </c>
      <c r="O426" s="5">
        <v>35000</v>
      </c>
      <c r="P426" t="s">
        <v>3949</v>
      </c>
      <c r="Q426">
        <v>16</v>
      </c>
      <c r="R426" s="5">
        <v>25000</v>
      </c>
      <c r="S426" s="5">
        <v>10000</v>
      </c>
      <c r="T426" s="5">
        <v>35000</v>
      </c>
      <c r="U426" s="5">
        <v>16500</v>
      </c>
      <c r="V426" s="5">
        <v>18500</v>
      </c>
      <c r="W426">
        <v>0</v>
      </c>
      <c r="X426" s="5">
        <v>18500</v>
      </c>
      <c r="Y426">
        <v>0</v>
      </c>
      <c r="Z426" s="5">
        <v>18500</v>
      </c>
      <c r="AA426">
        <v>0</v>
      </c>
      <c r="AB426" t="s">
        <v>3968</v>
      </c>
      <c r="AC426" s="5">
        <v>2500</v>
      </c>
      <c r="AD426" s="6">
        <f>DATEVALUE(Table2[[#This Row],[Last Payment Date]])</f>
        <v>46156</v>
      </c>
      <c r="AE426" t="str">
        <f ca="1">IF(Table2[[#This Row],[Date]]&lt;TODAY()-90,"Yes","No")</f>
        <v>Yes</v>
      </c>
    </row>
    <row r="427" spans="1:31" x14ac:dyDescent="0.3">
      <c r="A427" t="s">
        <v>3969</v>
      </c>
      <c r="B427" t="s">
        <v>8</v>
      </c>
      <c r="C427" t="s">
        <v>3970</v>
      </c>
      <c r="D427" t="s">
        <v>3971</v>
      </c>
      <c r="E427" t="s">
        <v>3972</v>
      </c>
      <c r="F427" t="s">
        <v>3973</v>
      </c>
      <c r="G427" t="s">
        <v>3974</v>
      </c>
      <c r="H427" t="s">
        <v>3975</v>
      </c>
      <c r="I427" t="s">
        <v>3976</v>
      </c>
      <c r="J427" t="s">
        <v>3977</v>
      </c>
      <c r="K427">
        <v>712621241</v>
      </c>
      <c r="L427" t="s">
        <v>3975</v>
      </c>
      <c r="M427" t="s">
        <v>9</v>
      </c>
      <c r="N427" s="5">
        <v>30000</v>
      </c>
      <c r="O427" s="5">
        <v>42000</v>
      </c>
      <c r="P427" t="s">
        <v>2266</v>
      </c>
      <c r="Q427">
        <v>8.36</v>
      </c>
      <c r="R427" s="5">
        <v>30000</v>
      </c>
      <c r="S427" s="5">
        <v>12000</v>
      </c>
      <c r="T427" s="5">
        <v>42000</v>
      </c>
      <c r="U427" s="5">
        <v>36150</v>
      </c>
      <c r="V427" s="5">
        <v>5850</v>
      </c>
      <c r="W427">
        <v>0</v>
      </c>
      <c r="X427" s="5">
        <v>5850</v>
      </c>
      <c r="Y427">
        <v>0</v>
      </c>
      <c r="Z427" s="5">
        <v>5850</v>
      </c>
      <c r="AA427">
        <v>0</v>
      </c>
      <c r="AB427" t="s">
        <v>977</v>
      </c>
      <c r="AC427" s="5">
        <v>2100</v>
      </c>
      <c r="AD427" s="6">
        <f>DATEVALUE(Table2[[#This Row],[Last Payment Date]])</f>
        <v>46245</v>
      </c>
      <c r="AE427" t="str">
        <f ca="1">IF(Table2[[#This Row],[Date]]&lt;TODAY()-90,"Yes","No")</f>
        <v>No</v>
      </c>
    </row>
    <row r="428" spans="1:31" x14ac:dyDescent="0.3">
      <c r="A428" t="s">
        <v>3978</v>
      </c>
      <c r="B428" t="s">
        <v>11</v>
      </c>
      <c r="C428" t="s">
        <v>3707</v>
      </c>
      <c r="D428" t="s">
        <v>3979</v>
      </c>
      <c r="E428" t="s">
        <v>3980</v>
      </c>
      <c r="F428" t="s">
        <v>3981</v>
      </c>
      <c r="G428" t="s">
        <v>3982</v>
      </c>
      <c r="H428" t="s">
        <v>3926</v>
      </c>
      <c r="I428" t="s">
        <v>3983</v>
      </c>
      <c r="J428" t="s">
        <v>3984</v>
      </c>
      <c r="K428">
        <v>755927540</v>
      </c>
      <c r="L428" t="s">
        <v>3985</v>
      </c>
      <c r="M428" t="s">
        <v>12</v>
      </c>
      <c r="N428" s="5">
        <v>25000</v>
      </c>
      <c r="O428" s="5">
        <v>35000</v>
      </c>
      <c r="P428" t="s">
        <v>2266</v>
      </c>
      <c r="Q428">
        <v>17.260000000000002</v>
      </c>
      <c r="R428" s="5">
        <v>25000</v>
      </c>
      <c r="S428" s="5">
        <v>10000</v>
      </c>
      <c r="T428" s="5">
        <v>35000</v>
      </c>
      <c r="U428" s="5">
        <v>14550</v>
      </c>
      <c r="V428" s="5">
        <v>20450</v>
      </c>
      <c r="W428">
        <v>0</v>
      </c>
      <c r="X428" s="5">
        <v>20450</v>
      </c>
      <c r="Y428">
        <v>0</v>
      </c>
      <c r="Z428" s="5">
        <v>20450</v>
      </c>
      <c r="AA428">
        <v>0</v>
      </c>
      <c r="AB428" t="s">
        <v>3624</v>
      </c>
      <c r="AC428" s="5">
        <v>2000</v>
      </c>
      <c r="AD428" s="6">
        <f>DATEVALUE(Table2[[#This Row],[Last Payment Date]])</f>
        <v>46148</v>
      </c>
      <c r="AE428" t="str">
        <f ca="1">IF(Table2[[#This Row],[Date]]&lt;TODAY()-90,"Yes","No")</f>
        <v>Yes</v>
      </c>
    </row>
    <row r="429" spans="1:31" x14ac:dyDescent="0.3">
      <c r="A429" t="s">
        <v>3986</v>
      </c>
      <c r="B429" t="s">
        <v>16</v>
      </c>
      <c r="C429" t="s">
        <v>3677</v>
      </c>
      <c r="D429" t="s">
        <v>3987</v>
      </c>
      <c r="E429" t="s">
        <v>3988</v>
      </c>
      <c r="F429" t="s">
        <v>3989</v>
      </c>
      <c r="G429" t="s">
        <v>3990</v>
      </c>
      <c r="H429" t="s">
        <v>3991</v>
      </c>
      <c r="I429" t="s">
        <v>3992</v>
      </c>
      <c r="J429" t="s">
        <v>3993</v>
      </c>
      <c r="K429">
        <v>7772244896</v>
      </c>
      <c r="L429" t="s">
        <v>3991</v>
      </c>
      <c r="M429" t="s">
        <v>18</v>
      </c>
      <c r="N429" s="5">
        <v>25000</v>
      </c>
      <c r="O429" s="5">
        <v>35000</v>
      </c>
      <c r="P429" t="s">
        <v>3949</v>
      </c>
      <c r="Q429">
        <v>7.14</v>
      </c>
      <c r="R429" s="5">
        <v>25000</v>
      </c>
      <c r="S429" s="5">
        <v>10000</v>
      </c>
      <c r="T429" s="5">
        <v>35000</v>
      </c>
      <c r="U429" s="5">
        <v>32000</v>
      </c>
      <c r="V429" s="5">
        <v>3000</v>
      </c>
      <c r="W429">
        <v>0</v>
      </c>
      <c r="X429" s="5">
        <v>3000</v>
      </c>
      <c r="Y429">
        <v>0</v>
      </c>
      <c r="Z429" s="5">
        <v>3000</v>
      </c>
      <c r="AA429">
        <v>0</v>
      </c>
      <c r="AB429" t="s">
        <v>283</v>
      </c>
      <c r="AC429" s="5">
        <v>1000</v>
      </c>
      <c r="AD429" s="6">
        <f>DATEVALUE(Table2[[#This Row],[Last Payment Date]])</f>
        <v>46248</v>
      </c>
      <c r="AE429" t="str">
        <f ca="1">IF(Table2[[#This Row],[Date]]&lt;TODAY()-90,"Yes","No")</f>
        <v>No</v>
      </c>
    </row>
    <row r="430" spans="1:31" x14ac:dyDescent="0.3">
      <c r="A430" t="s">
        <v>3994</v>
      </c>
      <c r="B430" t="s">
        <v>11</v>
      </c>
      <c r="C430" t="s">
        <v>1964</v>
      </c>
      <c r="D430" t="s">
        <v>3995</v>
      </c>
      <c r="E430" t="s">
        <v>3996</v>
      </c>
      <c r="F430" t="s">
        <v>3997</v>
      </c>
      <c r="G430" t="s">
        <v>3998</v>
      </c>
      <c r="H430" t="s">
        <v>3999</v>
      </c>
      <c r="I430" t="s">
        <v>4000</v>
      </c>
      <c r="J430" t="s">
        <v>4001</v>
      </c>
      <c r="K430">
        <v>757170284</v>
      </c>
      <c r="L430" t="s">
        <v>4002</v>
      </c>
      <c r="M430" t="s">
        <v>12</v>
      </c>
      <c r="N430" s="5">
        <v>30000</v>
      </c>
      <c r="O430" s="5">
        <v>42000</v>
      </c>
      <c r="P430" t="s">
        <v>3949</v>
      </c>
      <c r="Q430">
        <v>19</v>
      </c>
      <c r="R430" s="5">
        <v>30000</v>
      </c>
      <c r="S430" s="5">
        <v>12000</v>
      </c>
      <c r="T430" s="5">
        <v>42000</v>
      </c>
      <c r="U430" s="5">
        <v>13500</v>
      </c>
      <c r="V430" s="5">
        <v>28500</v>
      </c>
      <c r="W430">
        <v>0</v>
      </c>
      <c r="X430" s="5">
        <v>28500</v>
      </c>
      <c r="Y430">
        <v>0</v>
      </c>
      <c r="Z430" s="5">
        <v>28500</v>
      </c>
      <c r="AA430">
        <v>0</v>
      </c>
      <c r="AB430" t="s">
        <v>3408</v>
      </c>
      <c r="AC430" s="5">
        <v>2100</v>
      </c>
      <c r="AD430" s="6">
        <f>DATEVALUE(Table2[[#This Row],[Last Payment Date]])</f>
        <v>46162</v>
      </c>
      <c r="AE430" t="str">
        <f ca="1">IF(Table2[[#This Row],[Date]]&lt;TODAY()-90,"Yes","No")</f>
        <v>No</v>
      </c>
    </row>
    <row r="431" spans="1:31" x14ac:dyDescent="0.3">
      <c r="A431" t="s">
        <v>4003</v>
      </c>
      <c r="B431" t="s">
        <v>27</v>
      </c>
      <c r="C431" t="s">
        <v>4004</v>
      </c>
      <c r="D431" t="s">
        <v>4005</v>
      </c>
      <c r="E431" t="s">
        <v>4006</v>
      </c>
      <c r="F431" t="s">
        <v>4007</v>
      </c>
      <c r="G431" t="s">
        <v>4008</v>
      </c>
      <c r="H431" t="s">
        <v>4009</v>
      </c>
      <c r="I431" t="s">
        <v>4010</v>
      </c>
      <c r="J431" t="s">
        <v>4011</v>
      </c>
      <c r="K431">
        <v>754326262</v>
      </c>
      <c r="L431" t="s">
        <v>4009</v>
      </c>
      <c r="M431" t="s">
        <v>30</v>
      </c>
      <c r="N431" s="5">
        <v>30000</v>
      </c>
      <c r="O431" s="5">
        <v>42000</v>
      </c>
      <c r="P431" t="s">
        <v>3949</v>
      </c>
      <c r="Q431">
        <v>10.19</v>
      </c>
      <c r="R431" s="5">
        <v>30000</v>
      </c>
      <c r="S431" s="5">
        <v>12000</v>
      </c>
      <c r="T431" s="5">
        <v>42000</v>
      </c>
      <c r="U431" s="5">
        <v>32300</v>
      </c>
      <c r="V431" s="5">
        <v>9700</v>
      </c>
      <c r="W431">
        <v>0</v>
      </c>
      <c r="X431" s="5">
        <v>9700</v>
      </c>
      <c r="Y431">
        <v>0</v>
      </c>
      <c r="Z431" s="5">
        <v>9700</v>
      </c>
      <c r="AA431">
        <v>0</v>
      </c>
      <c r="AB431" t="s">
        <v>4012</v>
      </c>
      <c r="AC431" s="5">
        <v>5000</v>
      </c>
      <c r="AD431" s="6">
        <f>DATEVALUE(Table2[[#This Row],[Last Payment Date]])</f>
        <v>46212</v>
      </c>
      <c r="AE431" t="str">
        <f ca="1">IF(Table2[[#This Row],[Date]]&lt;TODAY()-90,"Yes","No")</f>
        <v>No</v>
      </c>
    </row>
    <row r="432" spans="1:31" x14ac:dyDescent="0.3">
      <c r="A432" t="s">
        <v>4013</v>
      </c>
      <c r="B432" t="s">
        <v>11</v>
      </c>
      <c r="C432" t="s">
        <v>1964</v>
      </c>
      <c r="D432" t="s">
        <v>4014</v>
      </c>
      <c r="E432" t="s">
        <v>4015</v>
      </c>
      <c r="F432" t="s">
        <v>4016</v>
      </c>
      <c r="G432" t="s">
        <v>4017</v>
      </c>
      <c r="H432" t="s">
        <v>4018</v>
      </c>
      <c r="I432" t="s">
        <v>4019</v>
      </c>
      <c r="J432" t="s">
        <v>4020</v>
      </c>
      <c r="K432">
        <v>750769087</v>
      </c>
      <c r="L432" t="s">
        <v>1704</v>
      </c>
      <c r="M432" t="s">
        <v>12</v>
      </c>
      <c r="N432" s="5">
        <v>30000</v>
      </c>
      <c r="O432" s="5">
        <v>42000</v>
      </c>
      <c r="P432" t="s">
        <v>3949</v>
      </c>
      <c r="Q432">
        <v>17.760000000000002</v>
      </c>
      <c r="R432" s="5">
        <v>30000</v>
      </c>
      <c r="S432" s="5">
        <v>12000</v>
      </c>
      <c r="T432" s="5">
        <v>42000</v>
      </c>
      <c r="U432" s="5">
        <v>16100</v>
      </c>
      <c r="V432" s="5">
        <v>25900</v>
      </c>
      <c r="W432">
        <v>0</v>
      </c>
      <c r="X432" s="5">
        <v>25900</v>
      </c>
      <c r="Y432">
        <v>0</v>
      </c>
      <c r="Z432" s="5">
        <v>25900</v>
      </c>
      <c r="AA432">
        <v>0</v>
      </c>
      <c r="AB432" t="s">
        <v>3408</v>
      </c>
      <c r="AC432">
        <v>600</v>
      </c>
      <c r="AD432" s="6">
        <f>DATEVALUE(Table2[[#This Row],[Last Payment Date]])</f>
        <v>46162</v>
      </c>
      <c r="AE432" t="str">
        <f ca="1">IF(Table2[[#This Row],[Date]]&lt;TODAY()-90,"Yes","No")</f>
        <v>No</v>
      </c>
    </row>
    <row r="433" spans="1:31" x14ac:dyDescent="0.3">
      <c r="A433" t="s">
        <v>4021</v>
      </c>
      <c r="B433" t="s">
        <v>8</v>
      </c>
      <c r="C433" t="s">
        <v>4022</v>
      </c>
      <c r="D433" t="s">
        <v>4023</v>
      </c>
      <c r="E433" t="s">
        <v>4024</v>
      </c>
      <c r="F433" t="s">
        <v>4025</v>
      </c>
      <c r="G433" t="s">
        <v>4026</v>
      </c>
      <c r="H433" t="s">
        <v>4027</v>
      </c>
      <c r="I433" t="s">
        <v>4028</v>
      </c>
      <c r="J433" t="s">
        <v>4029</v>
      </c>
      <c r="K433">
        <v>770152371</v>
      </c>
      <c r="L433" t="s">
        <v>4030</v>
      </c>
      <c r="M433" t="s">
        <v>10</v>
      </c>
      <c r="N433" s="5">
        <v>25000</v>
      </c>
      <c r="O433" s="5">
        <v>35000</v>
      </c>
      <c r="P433" t="s">
        <v>3949</v>
      </c>
      <c r="Q433">
        <v>10.71</v>
      </c>
      <c r="R433" s="5">
        <v>25000</v>
      </c>
      <c r="S433" s="5">
        <v>10000</v>
      </c>
      <c r="T433" s="5">
        <v>35000</v>
      </c>
      <c r="U433" s="5">
        <v>26250</v>
      </c>
      <c r="V433" s="5">
        <v>8750</v>
      </c>
      <c r="W433">
        <v>0</v>
      </c>
      <c r="X433" s="5">
        <v>8750</v>
      </c>
      <c r="Y433">
        <v>0</v>
      </c>
      <c r="Z433" s="5">
        <v>8750</v>
      </c>
      <c r="AA433">
        <v>0</v>
      </c>
      <c r="AB433" t="s">
        <v>4031</v>
      </c>
      <c r="AC433">
        <v>200</v>
      </c>
      <c r="AD433" s="6">
        <f>DATEVALUE(Table2[[#This Row],[Last Payment Date]])</f>
        <v>46179</v>
      </c>
      <c r="AE433" t="str">
        <f ca="1">IF(Table2[[#This Row],[Date]]&lt;TODAY()-90,"Yes","No")</f>
        <v>No</v>
      </c>
    </row>
    <row r="434" spans="1:31" x14ac:dyDescent="0.3">
      <c r="A434" t="s">
        <v>4032</v>
      </c>
      <c r="B434" t="s">
        <v>8</v>
      </c>
      <c r="C434" t="s">
        <v>4033</v>
      </c>
      <c r="D434" t="s">
        <v>4034</v>
      </c>
      <c r="E434" t="s">
        <v>4035</v>
      </c>
      <c r="F434" t="s">
        <v>4036</v>
      </c>
      <c r="G434" t="s">
        <v>4037</v>
      </c>
      <c r="H434" t="s">
        <v>4038</v>
      </c>
      <c r="I434" t="s">
        <v>4039</v>
      </c>
      <c r="J434" t="s">
        <v>4040</v>
      </c>
      <c r="K434">
        <v>762824112</v>
      </c>
      <c r="L434" t="s">
        <v>4038</v>
      </c>
      <c r="M434" t="s">
        <v>10</v>
      </c>
      <c r="N434" s="5">
        <v>25000</v>
      </c>
      <c r="O434" s="5">
        <v>35000</v>
      </c>
      <c r="P434" t="s">
        <v>3949</v>
      </c>
      <c r="Q434">
        <v>11.06</v>
      </c>
      <c r="R434" s="5">
        <v>25000</v>
      </c>
      <c r="S434" s="5">
        <v>10000</v>
      </c>
      <c r="T434" s="5">
        <v>35000</v>
      </c>
      <c r="U434" s="5">
        <v>25650</v>
      </c>
      <c r="V434" s="5">
        <v>9350</v>
      </c>
      <c r="W434">
        <v>0</v>
      </c>
      <c r="X434" s="5">
        <v>9350</v>
      </c>
      <c r="Y434">
        <v>0</v>
      </c>
      <c r="Z434" s="5">
        <v>9350</v>
      </c>
      <c r="AA434">
        <v>0</v>
      </c>
      <c r="AB434" t="s">
        <v>977</v>
      </c>
      <c r="AC434" s="5">
        <v>5500</v>
      </c>
      <c r="AD434" s="6">
        <f>DATEVALUE(Table2[[#This Row],[Last Payment Date]])</f>
        <v>46245</v>
      </c>
      <c r="AE434" t="str">
        <f ca="1">IF(Table2[[#This Row],[Date]]&lt;TODAY()-90,"Yes","No")</f>
        <v>No</v>
      </c>
    </row>
    <row r="435" spans="1:31" x14ac:dyDescent="0.3">
      <c r="A435" t="s">
        <v>4041</v>
      </c>
      <c r="B435" t="s">
        <v>8</v>
      </c>
      <c r="C435" t="s">
        <v>4042</v>
      </c>
      <c r="D435" t="s">
        <v>4043</v>
      </c>
      <c r="E435" t="s">
        <v>4044</v>
      </c>
      <c r="F435" t="s">
        <v>4045</v>
      </c>
      <c r="G435" t="s">
        <v>4046</v>
      </c>
      <c r="H435" t="s">
        <v>4047</v>
      </c>
      <c r="I435" t="s">
        <v>4048</v>
      </c>
      <c r="J435" t="s">
        <v>4049</v>
      </c>
      <c r="K435">
        <v>757669741</v>
      </c>
      <c r="L435" t="s">
        <v>4050</v>
      </c>
      <c r="M435" t="s">
        <v>9</v>
      </c>
      <c r="N435" s="5">
        <v>25000</v>
      </c>
      <c r="O435" s="5">
        <v>33000</v>
      </c>
      <c r="P435" t="s">
        <v>3949</v>
      </c>
      <c r="Q435">
        <v>15.73</v>
      </c>
      <c r="R435" s="5">
        <v>25000</v>
      </c>
      <c r="S435" s="5">
        <v>8000</v>
      </c>
      <c r="T435" s="5">
        <v>33000</v>
      </c>
      <c r="U435" s="5">
        <v>20000</v>
      </c>
      <c r="V435" s="5">
        <v>13000</v>
      </c>
      <c r="W435">
        <v>0</v>
      </c>
      <c r="X435" s="5">
        <v>13000</v>
      </c>
      <c r="Y435">
        <v>0</v>
      </c>
      <c r="Z435" s="5">
        <v>13000</v>
      </c>
      <c r="AA435">
        <v>0</v>
      </c>
      <c r="AB435" t="s">
        <v>560</v>
      </c>
      <c r="AC435" s="5">
        <v>2000</v>
      </c>
      <c r="AD435" s="6">
        <f>DATEVALUE(Table2[[#This Row],[Last Payment Date]])</f>
        <v>46231</v>
      </c>
      <c r="AE435" t="str">
        <f ca="1">IF(Table2[[#This Row],[Date]]&lt;TODAY()-90,"Yes","No")</f>
        <v>No</v>
      </c>
    </row>
    <row r="436" spans="1:31" x14ac:dyDescent="0.3">
      <c r="A436" t="s">
        <v>4051</v>
      </c>
      <c r="B436" t="s">
        <v>13</v>
      </c>
      <c r="C436" t="s">
        <v>4052</v>
      </c>
      <c r="D436" t="s">
        <v>4053</v>
      </c>
      <c r="E436" t="s">
        <v>4054</v>
      </c>
      <c r="F436" t="s">
        <v>4055</v>
      </c>
      <c r="G436" t="s">
        <v>4056</v>
      </c>
      <c r="H436" t="s">
        <v>4057</v>
      </c>
      <c r="I436" t="s">
        <v>4058</v>
      </c>
      <c r="J436" t="s">
        <v>4059</v>
      </c>
      <c r="K436">
        <v>778173903</v>
      </c>
      <c r="L436" t="s">
        <v>4057</v>
      </c>
      <c r="M436" t="s">
        <v>41</v>
      </c>
      <c r="N436" s="5">
        <v>40000</v>
      </c>
      <c r="O436" s="5">
        <v>59200</v>
      </c>
      <c r="P436" t="s">
        <v>4060</v>
      </c>
      <c r="Q436">
        <v>4.97</v>
      </c>
      <c r="R436" s="5">
        <v>40000</v>
      </c>
      <c r="S436" s="5">
        <v>19200</v>
      </c>
      <c r="T436" s="5">
        <v>59200</v>
      </c>
      <c r="U436" s="5">
        <v>48000</v>
      </c>
      <c r="V436" s="5">
        <v>11200</v>
      </c>
      <c r="W436">
        <v>0</v>
      </c>
      <c r="X436" s="5">
        <v>11200</v>
      </c>
      <c r="Y436">
        <v>0</v>
      </c>
      <c r="Z436" s="5">
        <v>11200</v>
      </c>
      <c r="AA436">
        <v>0</v>
      </c>
      <c r="AB436" t="s">
        <v>3222</v>
      </c>
      <c r="AC436" s="5">
        <v>2500</v>
      </c>
      <c r="AD436" s="6">
        <f>DATEVALUE(Table2[[#This Row],[Last Payment Date]])</f>
        <v>46204</v>
      </c>
      <c r="AE436" t="str">
        <f ca="1">IF(Table2[[#This Row],[Date]]&lt;TODAY()-90,"Yes","No")</f>
        <v>No</v>
      </c>
    </row>
    <row r="437" spans="1:31" x14ac:dyDescent="0.3">
      <c r="A437" t="s">
        <v>4061</v>
      </c>
      <c r="B437" t="s">
        <v>13</v>
      </c>
      <c r="C437" t="s">
        <v>4062</v>
      </c>
      <c r="D437" t="s">
        <v>4063</v>
      </c>
      <c r="E437" t="s">
        <v>4064</v>
      </c>
      <c r="F437" t="s">
        <v>4065</v>
      </c>
      <c r="G437" t="s">
        <v>4066</v>
      </c>
      <c r="H437" t="s">
        <v>4067</v>
      </c>
      <c r="I437" t="s">
        <v>4068</v>
      </c>
      <c r="J437" t="s">
        <v>4069</v>
      </c>
      <c r="K437">
        <v>756646824</v>
      </c>
      <c r="L437" t="s">
        <v>4070</v>
      </c>
      <c r="M437" t="s">
        <v>14</v>
      </c>
      <c r="N437" s="5">
        <v>30000</v>
      </c>
      <c r="O437" s="5">
        <v>42000</v>
      </c>
      <c r="P437" t="s">
        <v>3886</v>
      </c>
      <c r="Q437">
        <v>8.6199999999999992</v>
      </c>
      <c r="R437" s="5">
        <v>30000</v>
      </c>
      <c r="S437" s="5">
        <v>12000</v>
      </c>
      <c r="T437" s="5">
        <v>42000</v>
      </c>
      <c r="U437" s="5">
        <v>33500</v>
      </c>
      <c r="V437" s="5">
        <v>8500</v>
      </c>
      <c r="W437">
        <v>0</v>
      </c>
      <c r="X437" s="5">
        <v>8500</v>
      </c>
      <c r="Y437">
        <v>0</v>
      </c>
      <c r="Z437" s="5">
        <v>8500</v>
      </c>
      <c r="AA437">
        <v>0</v>
      </c>
      <c r="AB437" t="s">
        <v>839</v>
      </c>
      <c r="AC437" s="5">
        <v>2000</v>
      </c>
      <c r="AD437" s="6">
        <f>DATEVALUE(Table2[[#This Row],[Last Payment Date]])</f>
        <v>46240</v>
      </c>
      <c r="AE437" t="str">
        <f ca="1">IF(Table2[[#This Row],[Date]]&lt;TODAY()-90,"Yes","No")</f>
        <v>No</v>
      </c>
    </row>
    <row r="438" spans="1:31" x14ac:dyDescent="0.3">
      <c r="A438" t="s">
        <v>4071</v>
      </c>
      <c r="B438" t="s">
        <v>8</v>
      </c>
      <c r="C438" t="s">
        <v>4072</v>
      </c>
      <c r="D438" t="s">
        <v>4073</v>
      </c>
      <c r="E438" t="s">
        <v>4074</v>
      </c>
      <c r="F438" t="s">
        <v>4075</v>
      </c>
      <c r="G438" t="s">
        <v>4076</v>
      </c>
      <c r="H438" t="s">
        <v>4077</v>
      </c>
      <c r="I438" t="s">
        <v>4078</v>
      </c>
      <c r="J438" t="s">
        <v>4079</v>
      </c>
      <c r="K438">
        <v>789599684</v>
      </c>
      <c r="L438" t="s">
        <v>4080</v>
      </c>
      <c r="M438" t="s">
        <v>10</v>
      </c>
      <c r="N438" s="5">
        <v>25000</v>
      </c>
      <c r="O438" s="5">
        <v>33000</v>
      </c>
      <c r="P438" t="s">
        <v>3078</v>
      </c>
      <c r="Q438">
        <v>11.53</v>
      </c>
      <c r="R438" s="5">
        <v>25000</v>
      </c>
      <c r="S438" s="5">
        <v>8000</v>
      </c>
      <c r="T438" s="5">
        <v>33000</v>
      </c>
      <c r="U438" s="5">
        <v>26900</v>
      </c>
      <c r="V438" s="5">
        <v>6100</v>
      </c>
      <c r="W438">
        <v>0</v>
      </c>
      <c r="X438" s="5">
        <v>6100</v>
      </c>
      <c r="Y438">
        <v>0</v>
      </c>
      <c r="Z438" s="5">
        <v>6100</v>
      </c>
      <c r="AA438">
        <v>0</v>
      </c>
      <c r="AB438" t="s">
        <v>2227</v>
      </c>
      <c r="AC438" s="5">
        <v>2000</v>
      </c>
      <c r="AD438" s="6">
        <f>DATEVALUE(Table2[[#This Row],[Last Payment Date]])</f>
        <v>46234</v>
      </c>
      <c r="AE438" t="str">
        <f ca="1">IF(Table2[[#This Row],[Date]]&lt;TODAY()-90,"Yes","No")</f>
        <v>No</v>
      </c>
    </row>
    <row r="439" spans="1:31" x14ac:dyDescent="0.3">
      <c r="A439" t="s">
        <v>4081</v>
      </c>
      <c r="B439" t="s">
        <v>19</v>
      </c>
      <c r="C439" t="s">
        <v>3842</v>
      </c>
      <c r="D439" t="s">
        <v>4082</v>
      </c>
      <c r="E439" t="s">
        <v>4083</v>
      </c>
      <c r="F439" t="s">
        <v>4084</v>
      </c>
      <c r="G439" t="s">
        <v>4085</v>
      </c>
      <c r="H439" t="s">
        <v>4086</v>
      </c>
      <c r="I439" t="s">
        <v>4087</v>
      </c>
      <c r="J439" t="s">
        <v>4088</v>
      </c>
      <c r="K439">
        <v>772332705</v>
      </c>
      <c r="L439" t="s">
        <v>4089</v>
      </c>
      <c r="M439" t="s">
        <v>21</v>
      </c>
      <c r="N439" s="5">
        <v>25000</v>
      </c>
      <c r="O439" s="5">
        <v>35000</v>
      </c>
      <c r="P439" t="s">
        <v>4060</v>
      </c>
      <c r="Q439">
        <v>10.14</v>
      </c>
      <c r="R439" s="5">
        <v>25000</v>
      </c>
      <c r="S439" s="5">
        <v>10000</v>
      </c>
      <c r="T439" s="5">
        <v>35000</v>
      </c>
      <c r="U439" s="5">
        <v>25000</v>
      </c>
      <c r="V439" s="5">
        <v>10000</v>
      </c>
      <c r="W439">
        <v>0</v>
      </c>
      <c r="X439" s="5">
        <v>10000</v>
      </c>
      <c r="Y439">
        <v>0</v>
      </c>
      <c r="Z439" s="5">
        <v>10000</v>
      </c>
      <c r="AA439">
        <v>0</v>
      </c>
      <c r="AB439" t="s">
        <v>2519</v>
      </c>
      <c r="AC439" s="5">
        <v>1750</v>
      </c>
      <c r="AD439" s="6">
        <f>DATEVALUE(Table2[[#This Row],[Last Payment Date]])</f>
        <v>46190</v>
      </c>
      <c r="AE439" t="str">
        <f ca="1">IF(Table2[[#This Row],[Date]]&lt;TODAY()-90,"Yes","No")</f>
        <v>No</v>
      </c>
    </row>
    <row r="440" spans="1:31" x14ac:dyDescent="0.3">
      <c r="A440" t="s">
        <v>4090</v>
      </c>
      <c r="B440" t="s">
        <v>16</v>
      </c>
      <c r="C440" t="s">
        <v>4091</v>
      </c>
      <c r="D440" t="s">
        <v>4092</v>
      </c>
      <c r="E440" t="s">
        <v>4093</v>
      </c>
      <c r="F440" t="s">
        <v>4094</v>
      </c>
      <c r="G440" t="s">
        <v>4095</v>
      </c>
      <c r="H440" t="s">
        <v>2243</v>
      </c>
      <c r="I440" t="s">
        <v>4096</v>
      </c>
      <c r="J440" t="s">
        <v>4097</v>
      </c>
      <c r="K440">
        <v>772075546</v>
      </c>
      <c r="L440" t="s">
        <v>2243</v>
      </c>
      <c r="M440" t="s">
        <v>18</v>
      </c>
      <c r="N440" s="5">
        <v>25000</v>
      </c>
      <c r="O440" s="5">
        <v>35000</v>
      </c>
      <c r="P440" t="s">
        <v>3078</v>
      </c>
      <c r="Q440">
        <v>8.3699999999999992</v>
      </c>
      <c r="R440" s="5">
        <v>25000</v>
      </c>
      <c r="S440" s="5">
        <v>10000</v>
      </c>
      <c r="T440" s="5">
        <v>35000</v>
      </c>
      <c r="U440" s="5">
        <v>28350</v>
      </c>
      <c r="V440" s="5">
        <v>6650</v>
      </c>
      <c r="W440">
        <v>0</v>
      </c>
      <c r="X440" s="5">
        <v>6650</v>
      </c>
      <c r="Y440">
        <v>0</v>
      </c>
      <c r="Z440" s="5">
        <v>6650</v>
      </c>
      <c r="AA440">
        <v>0</v>
      </c>
      <c r="AB440" t="s">
        <v>977</v>
      </c>
      <c r="AC440" s="5">
        <v>3000</v>
      </c>
      <c r="AD440" s="6">
        <f>DATEVALUE(Table2[[#This Row],[Last Payment Date]])</f>
        <v>46245</v>
      </c>
      <c r="AE440" t="str">
        <f ca="1">IF(Table2[[#This Row],[Date]]&lt;TODAY()-90,"Yes","No")</f>
        <v>No</v>
      </c>
    </row>
    <row r="441" spans="1:31" x14ac:dyDescent="0.3">
      <c r="A441" t="s">
        <v>4098</v>
      </c>
      <c r="B441" t="s">
        <v>16</v>
      </c>
      <c r="C441" t="s">
        <v>4099</v>
      </c>
      <c r="D441" t="s">
        <v>4100</v>
      </c>
      <c r="E441" t="s">
        <v>4101</v>
      </c>
      <c r="F441" t="s">
        <v>4102</v>
      </c>
      <c r="G441" t="s">
        <v>4103</v>
      </c>
      <c r="H441" t="s">
        <v>2243</v>
      </c>
      <c r="I441" t="s">
        <v>4104</v>
      </c>
      <c r="J441" t="s">
        <v>4105</v>
      </c>
      <c r="K441">
        <v>753135145</v>
      </c>
      <c r="L441" t="s">
        <v>2243</v>
      </c>
      <c r="M441" t="s">
        <v>18</v>
      </c>
      <c r="N441" s="5">
        <v>25000</v>
      </c>
      <c r="O441" s="5">
        <v>35000</v>
      </c>
      <c r="P441" t="s">
        <v>3078</v>
      </c>
      <c r="Q441">
        <v>12.43</v>
      </c>
      <c r="R441" s="5">
        <v>25000</v>
      </c>
      <c r="S441" s="5">
        <v>10000</v>
      </c>
      <c r="T441" s="5">
        <v>35000</v>
      </c>
      <c r="U441" s="5">
        <v>21000</v>
      </c>
      <c r="V441" s="5">
        <v>14000</v>
      </c>
      <c r="W441">
        <v>0</v>
      </c>
      <c r="X441" s="5">
        <v>14000</v>
      </c>
      <c r="Y441">
        <v>0</v>
      </c>
      <c r="Z441" s="5">
        <v>14000</v>
      </c>
      <c r="AA441">
        <v>0</v>
      </c>
      <c r="AB441" t="s">
        <v>3696</v>
      </c>
      <c r="AC441" s="5">
        <v>1250</v>
      </c>
      <c r="AD441" s="6">
        <f>DATEVALUE(Table2[[#This Row],[Last Payment Date]])</f>
        <v>46228</v>
      </c>
      <c r="AE441" t="str">
        <f ca="1">IF(Table2[[#This Row],[Date]]&lt;TODAY()-90,"Yes","No")</f>
        <v>No</v>
      </c>
    </row>
    <row r="442" spans="1:31" x14ac:dyDescent="0.3">
      <c r="A442" t="s">
        <v>4106</v>
      </c>
      <c r="B442" t="s">
        <v>19</v>
      </c>
      <c r="C442" t="s">
        <v>4107</v>
      </c>
      <c r="D442" t="s">
        <v>4108</v>
      </c>
      <c r="E442" t="s">
        <v>4109</v>
      </c>
      <c r="F442" t="s">
        <v>4110</v>
      </c>
      <c r="G442" t="s">
        <v>4111</v>
      </c>
      <c r="H442" t="s">
        <v>4112</v>
      </c>
      <c r="I442" t="s">
        <v>4113</v>
      </c>
      <c r="J442" t="s">
        <v>4114</v>
      </c>
      <c r="K442">
        <v>572281140</v>
      </c>
      <c r="L442" t="s">
        <v>4112</v>
      </c>
      <c r="M442" t="s">
        <v>21</v>
      </c>
      <c r="N442" s="5">
        <v>15000</v>
      </c>
      <c r="O442" s="5">
        <v>19500</v>
      </c>
      <c r="P442" t="s">
        <v>3078</v>
      </c>
      <c r="Q442">
        <v>15.34</v>
      </c>
      <c r="R442" s="5">
        <v>15000</v>
      </c>
      <c r="S442" s="5">
        <v>4500</v>
      </c>
      <c r="T442" s="5">
        <v>19500</v>
      </c>
      <c r="U442" s="5">
        <v>11070</v>
      </c>
      <c r="V442" s="5">
        <v>8430</v>
      </c>
      <c r="W442">
        <v>0</v>
      </c>
      <c r="X442" s="5">
        <v>8430</v>
      </c>
      <c r="Y442">
        <v>0</v>
      </c>
      <c r="Z442" s="5">
        <v>8430</v>
      </c>
      <c r="AA442">
        <v>0</v>
      </c>
      <c r="AB442" t="s">
        <v>1142</v>
      </c>
      <c r="AC442">
        <v>500</v>
      </c>
      <c r="AD442" s="6">
        <f>DATEVALUE(Table2[[#This Row],[Last Payment Date]])</f>
        <v>46247</v>
      </c>
      <c r="AE442" t="str">
        <f ca="1">IF(Table2[[#This Row],[Date]]&lt;TODAY()-90,"Yes","No")</f>
        <v>No</v>
      </c>
    </row>
    <row r="443" spans="1:31" x14ac:dyDescent="0.3">
      <c r="A443" t="s">
        <v>4115</v>
      </c>
      <c r="B443" t="s">
        <v>16</v>
      </c>
      <c r="C443" t="s">
        <v>3390</v>
      </c>
      <c r="D443" t="s">
        <v>4116</v>
      </c>
      <c r="E443" t="s">
        <v>4117</v>
      </c>
      <c r="F443" t="s">
        <v>4118</v>
      </c>
      <c r="G443" t="s">
        <v>4119</v>
      </c>
      <c r="H443" t="s">
        <v>4120</v>
      </c>
      <c r="I443" t="s">
        <v>4121</v>
      </c>
      <c r="J443" t="s">
        <v>4122</v>
      </c>
      <c r="K443">
        <v>763649026</v>
      </c>
      <c r="L443" t="s">
        <v>4123</v>
      </c>
      <c r="M443" t="s">
        <v>18</v>
      </c>
      <c r="N443" s="5">
        <v>35000</v>
      </c>
      <c r="O443" s="5">
        <v>49000</v>
      </c>
      <c r="P443" t="s">
        <v>4060</v>
      </c>
      <c r="Q443">
        <v>8</v>
      </c>
      <c r="R443" s="5">
        <v>35000</v>
      </c>
      <c r="S443" s="5">
        <v>14000</v>
      </c>
      <c r="T443" s="5">
        <v>49000</v>
      </c>
      <c r="U443" s="5">
        <v>40250</v>
      </c>
      <c r="V443" s="5">
        <v>8750</v>
      </c>
      <c r="W443">
        <v>0</v>
      </c>
      <c r="X443" s="5">
        <v>8750</v>
      </c>
      <c r="Y443">
        <v>0</v>
      </c>
      <c r="Z443" s="5">
        <v>8750</v>
      </c>
      <c r="AA443">
        <v>0</v>
      </c>
      <c r="AB443" t="s">
        <v>2583</v>
      </c>
      <c r="AC443" s="5">
        <v>2000</v>
      </c>
      <c r="AD443" s="6">
        <f>DATEVALUE(Table2[[#This Row],[Last Payment Date]])</f>
        <v>46246</v>
      </c>
      <c r="AE443" t="str">
        <f ca="1">IF(Table2[[#This Row],[Date]]&lt;TODAY()-90,"Yes","No")</f>
        <v>No</v>
      </c>
    </row>
    <row r="444" spans="1:31" x14ac:dyDescent="0.3">
      <c r="A444" t="s">
        <v>4124</v>
      </c>
      <c r="B444" t="s">
        <v>16</v>
      </c>
      <c r="C444" t="s">
        <v>3390</v>
      </c>
      <c r="D444" t="s">
        <v>4125</v>
      </c>
      <c r="E444" t="s">
        <v>4126</v>
      </c>
      <c r="F444" t="s">
        <v>4127</v>
      </c>
      <c r="G444" t="s">
        <v>4128</v>
      </c>
      <c r="H444" t="s">
        <v>3395</v>
      </c>
      <c r="I444" t="s">
        <v>4129</v>
      </c>
      <c r="J444" t="s">
        <v>4130</v>
      </c>
      <c r="K444">
        <v>705875619</v>
      </c>
      <c r="L444" t="s">
        <v>3395</v>
      </c>
      <c r="M444" t="s">
        <v>18</v>
      </c>
      <c r="N444" s="5">
        <v>40000</v>
      </c>
      <c r="O444" s="5">
        <v>59200</v>
      </c>
      <c r="P444" t="s">
        <v>4060</v>
      </c>
      <c r="Q444">
        <v>2.13</v>
      </c>
      <c r="R444" s="5">
        <v>40000</v>
      </c>
      <c r="S444" s="5">
        <v>19200</v>
      </c>
      <c r="T444" s="5">
        <v>59200</v>
      </c>
      <c r="U444" s="5">
        <v>55000</v>
      </c>
      <c r="V444" s="5">
        <v>4200</v>
      </c>
      <c r="W444">
        <v>0</v>
      </c>
      <c r="X444" s="5">
        <v>4200</v>
      </c>
      <c r="Y444">
        <v>0</v>
      </c>
      <c r="Z444" s="5">
        <v>4200</v>
      </c>
      <c r="AA444">
        <v>0</v>
      </c>
      <c r="AB444" t="s">
        <v>2583</v>
      </c>
      <c r="AC444" s="5">
        <v>2500</v>
      </c>
      <c r="AD444" s="6">
        <f>DATEVALUE(Table2[[#This Row],[Last Payment Date]])</f>
        <v>46246</v>
      </c>
      <c r="AE444" t="str">
        <f ca="1">IF(Table2[[#This Row],[Date]]&lt;TODAY()-90,"Yes","No")</f>
        <v>No</v>
      </c>
    </row>
    <row r="445" spans="1:31" x14ac:dyDescent="0.3">
      <c r="A445" t="s">
        <v>4131</v>
      </c>
      <c r="B445" t="s">
        <v>19</v>
      </c>
      <c r="C445" t="s">
        <v>3657</v>
      </c>
      <c r="D445" t="s">
        <v>4132</v>
      </c>
      <c r="E445" t="s">
        <v>4133</v>
      </c>
      <c r="F445" t="s">
        <v>4134</v>
      </c>
      <c r="G445" t="s">
        <v>4135</v>
      </c>
      <c r="H445" t="s">
        <v>4136</v>
      </c>
      <c r="I445" t="s">
        <v>4137</v>
      </c>
      <c r="J445" t="s">
        <v>4138</v>
      </c>
      <c r="K445">
        <v>777640614</v>
      </c>
      <c r="L445" t="s">
        <v>4136</v>
      </c>
      <c r="M445" t="s">
        <v>20</v>
      </c>
      <c r="N445" s="5">
        <v>20000</v>
      </c>
      <c r="O445" s="5">
        <v>26000</v>
      </c>
      <c r="P445" t="s">
        <v>2593</v>
      </c>
      <c r="Q445">
        <v>12.82</v>
      </c>
      <c r="R445" s="5">
        <v>20000</v>
      </c>
      <c r="S445" s="5">
        <v>6000</v>
      </c>
      <c r="T445" s="5">
        <v>26000</v>
      </c>
      <c r="U445" s="5">
        <v>19100</v>
      </c>
      <c r="V445" s="5">
        <v>6900</v>
      </c>
      <c r="W445">
        <v>0</v>
      </c>
      <c r="X445" s="5">
        <v>6900</v>
      </c>
      <c r="Y445">
        <v>0</v>
      </c>
      <c r="Z445" s="5">
        <v>6900</v>
      </c>
      <c r="AA445">
        <v>0</v>
      </c>
      <c r="AB445" t="s">
        <v>2320</v>
      </c>
      <c r="AC445">
        <v>750</v>
      </c>
      <c r="AD445" s="6">
        <f>DATEVALUE(Table2[[#This Row],[Last Payment Date]])</f>
        <v>46238</v>
      </c>
      <c r="AE445" t="str">
        <f ca="1">IF(Table2[[#This Row],[Date]]&lt;TODAY()-90,"Yes","No")</f>
        <v>No</v>
      </c>
    </row>
    <row r="446" spans="1:31" x14ac:dyDescent="0.3">
      <c r="A446" t="s">
        <v>4139</v>
      </c>
      <c r="B446" t="s">
        <v>19</v>
      </c>
      <c r="C446" t="s">
        <v>3842</v>
      </c>
      <c r="D446" t="s">
        <v>4140</v>
      </c>
      <c r="E446" t="s">
        <v>4141</v>
      </c>
      <c r="F446" t="s">
        <v>4142</v>
      </c>
      <c r="G446" t="s">
        <v>4143</v>
      </c>
      <c r="H446" t="s">
        <v>4144</v>
      </c>
      <c r="I446" t="s">
        <v>4145</v>
      </c>
      <c r="J446" t="s">
        <v>4146</v>
      </c>
      <c r="K446">
        <v>713116619</v>
      </c>
      <c r="L446" t="s">
        <v>4147</v>
      </c>
      <c r="M446" t="s">
        <v>21</v>
      </c>
      <c r="N446" s="5">
        <v>25000</v>
      </c>
      <c r="O446" s="5">
        <v>35000</v>
      </c>
      <c r="P446" t="s">
        <v>2593</v>
      </c>
      <c r="Q446">
        <v>10.43</v>
      </c>
      <c r="R446" s="5">
        <v>25000</v>
      </c>
      <c r="S446" s="5">
        <v>10000</v>
      </c>
      <c r="T446" s="5">
        <v>35000</v>
      </c>
      <c r="U446" s="5">
        <v>24500</v>
      </c>
      <c r="V446" s="5">
        <v>10500</v>
      </c>
      <c r="W446">
        <v>0</v>
      </c>
      <c r="X446" s="5">
        <v>10500</v>
      </c>
      <c r="Y446">
        <v>0</v>
      </c>
      <c r="Z446" s="5">
        <v>10500</v>
      </c>
      <c r="AA446">
        <v>0</v>
      </c>
      <c r="AB446" t="s">
        <v>3398</v>
      </c>
      <c r="AC446">
        <v>150</v>
      </c>
      <c r="AD446" s="6">
        <f>DATEVALUE(Table2[[#This Row],[Last Payment Date]])</f>
        <v>46213</v>
      </c>
      <c r="AE446" t="str">
        <f ca="1">IF(Table2[[#This Row],[Date]]&lt;TODAY()-90,"Yes","No")</f>
        <v>No</v>
      </c>
    </row>
    <row r="447" spans="1:31" x14ac:dyDescent="0.3">
      <c r="A447" t="s">
        <v>4148</v>
      </c>
      <c r="B447" t="s">
        <v>8</v>
      </c>
      <c r="C447" t="s">
        <v>4149</v>
      </c>
      <c r="D447" t="s">
        <v>4150</v>
      </c>
      <c r="E447" t="s">
        <v>4151</v>
      </c>
      <c r="F447" t="s">
        <v>4152</v>
      </c>
      <c r="G447" t="s">
        <v>4153</v>
      </c>
      <c r="H447" t="s">
        <v>4154</v>
      </c>
      <c r="I447" t="s">
        <v>4155</v>
      </c>
      <c r="J447" t="s">
        <v>4156</v>
      </c>
      <c r="K447">
        <v>774830521</v>
      </c>
      <c r="L447" t="s">
        <v>4154</v>
      </c>
      <c r="M447" t="s">
        <v>9</v>
      </c>
      <c r="N447" s="5">
        <v>20000</v>
      </c>
      <c r="O447" s="5">
        <v>26000</v>
      </c>
      <c r="P447" t="s">
        <v>2593</v>
      </c>
      <c r="Q447">
        <v>12.06</v>
      </c>
      <c r="R447" s="5">
        <v>20000</v>
      </c>
      <c r="S447" s="5">
        <v>6000</v>
      </c>
      <c r="T447" s="5">
        <v>26000</v>
      </c>
      <c r="U447" s="5">
        <v>20100</v>
      </c>
      <c r="V447" s="5">
        <v>5900</v>
      </c>
      <c r="W447">
        <v>0</v>
      </c>
      <c r="X447" s="5">
        <v>5900</v>
      </c>
      <c r="Y447">
        <v>0</v>
      </c>
      <c r="Z447" s="5">
        <v>5900</v>
      </c>
      <c r="AA447">
        <v>0</v>
      </c>
      <c r="AB447" t="s">
        <v>3408</v>
      </c>
      <c r="AC447" s="5">
        <v>1700</v>
      </c>
      <c r="AD447" s="6">
        <f>DATEVALUE(Table2[[#This Row],[Last Payment Date]])</f>
        <v>46162</v>
      </c>
      <c r="AE447" t="str">
        <f ca="1">IF(Table2[[#This Row],[Date]]&lt;TODAY()-90,"Yes","No")</f>
        <v>No</v>
      </c>
    </row>
    <row r="448" spans="1:31" x14ac:dyDescent="0.3">
      <c r="A448" t="s">
        <v>4157</v>
      </c>
      <c r="B448" t="s">
        <v>19</v>
      </c>
      <c r="C448" t="s">
        <v>3657</v>
      </c>
      <c r="D448" t="s">
        <v>4158</v>
      </c>
      <c r="E448" t="s">
        <v>4159</v>
      </c>
      <c r="F448" t="s">
        <v>4160</v>
      </c>
      <c r="G448" t="s">
        <v>4161</v>
      </c>
      <c r="H448" t="s">
        <v>4162</v>
      </c>
      <c r="I448" t="s">
        <v>4163</v>
      </c>
      <c r="J448" t="s">
        <v>4164</v>
      </c>
      <c r="K448">
        <v>726260228</v>
      </c>
      <c r="L448" t="s">
        <v>4165</v>
      </c>
      <c r="M448" t="s">
        <v>20</v>
      </c>
      <c r="N448" s="5">
        <v>25000</v>
      </c>
      <c r="O448" s="5">
        <v>35000</v>
      </c>
      <c r="P448" t="s">
        <v>2593</v>
      </c>
      <c r="Q448">
        <v>13.71</v>
      </c>
      <c r="R448" s="5">
        <v>25000</v>
      </c>
      <c r="S448" s="5">
        <v>10000</v>
      </c>
      <c r="T448" s="5">
        <v>35000</v>
      </c>
      <c r="U448" s="5">
        <v>19000</v>
      </c>
      <c r="V448" s="5">
        <v>16000</v>
      </c>
      <c r="W448">
        <v>0</v>
      </c>
      <c r="X448" s="5">
        <v>16000</v>
      </c>
      <c r="Y448">
        <v>0</v>
      </c>
      <c r="Z448" s="5">
        <v>16000</v>
      </c>
      <c r="AA448">
        <v>0</v>
      </c>
      <c r="AB448" t="s">
        <v>2320</v>
      </c>
      <c r="AC448">
        <v>500</v>
      </c>
      <c r="AD448" s="6">
        <f>DATEVALUE(Table2[[#This Row],[Last Payment Date]])</f>
        <v>46238</v>
      </c>
      <c r="AE448" t="str">
        <f ca="1">IF(Table2[[#This Row],[Date]]&lt;TODAY()-90,"Yes","No")</f>
        <v>No</v>
      </c>
    </row>
    <row r="449" spans="1:31" x14ac:dyDescent="0.3">
      <c r="A449" t="s">
        <v>4166</v>
      </c>
      <c r="B449" t="s">
        <v>19</v>
      </c>
      <c r="C449" t="s">
        <v>3144</v>
      </c>
      <c r="D449" t="s">
        <v>4167</v>
      </c>
      <c r="E449" t="s">
        <v>4168</v>
      </c>
      <c r="F449" t="s">
        <v>4169</v>
      </c>
      <c r="G449" t="s">
        <v>4170</v>
      </c>
      <c r="H449" t="s">
        <v>4171</v>
      </c>
      <c r="I449" t="s">
        <v>4172</v>
      </c>
      <c r="J449" t="s">
        <v>4173</v>
      </c>
      <c r="K449">
        <v>767016429</v>
      </c>
      <c r="L449" t="s">
        <v>4171</v>
      </c>
      <c r="M449" t="s">
        <v>21</v>
      </c>
      <c r="N449" s="5">
        <v>25000</v>
      </c>
      <c r="O449" s="5">
        <v>35000</v>
      </c>
      <c r="P449" t="s">
        <v>2593</v>
      </c>
      <c r="Q449">
        <v>6.29</v>
      </c>
      <c r="R449" s="5">
        <v>25000</v>
      </c>
      <c r="S449" s="5">
        <v>10000</v>
      </c>
      <c r="T449" s="5">
        <v>35000</v>
      </c>
      <c r="U449" s="5">
        <v>32000</v>
      </c>
      <c r="V449" s="5">
        <v>3000</v>
      </c>
      <c r="W449">
        <v>0</v>
      </c>
      <c r="X449" s="5">
        <v>3000</v>
      </c>
      <c r="Y449">
        <v>0</v>
      </c>
      <c r="Z449" s="5">
        <v>3000</v>
      </c>
      <c r="AA449">
        <v>0</v>
      </c>
      <c r="AB449" t="s">
        <v>3696</v>
      </c>
      <c r="AC449" s="5">
        <v>1000</v>
      </c>
      <c r="AD449" s="6">
        <f>DATEVALUE(Table2[[#This Row],[Last Payment Date]])</f>
        <v>46228</v>
      </c>
      <c r="AE449" t="str">
        <f ca="1">IF(Table2[[#This Row],[Date]]&lt;TODAY()-90,"Yes","No")</f>
        <v>No</v>
      </c>
    </row>
    <row r="450" spans="1:31" x14ac:dyDescent="0.3">
      <c r="A450" t="s">
        <v>4174</v>
      </c>
      <c r="B450" t="s">
        <v>19</v>
      </c>
      <c r="C450" t="s">
        <v>3657</v>
      </c>
      <c r="D450" t="s">
        <v>4175</v>
      </c>
      <c r="E450" t="s">
        <v>4176</v>
      </c>
      <c r="F450" t="s">
        <v>4177</v>
      </c>
      <c r="G450" t="s">
        <v>4178</v>
      </c>
      <c r="H450" t="s">
        <v>4179</v>
      </c>
      <c r="I450" t="s">
        <v>4180</v>
      </c>
      <c r="J450" t="s">
        <v>4181</v>
      </c>
      <c r="K450">
        <v>770734541</v>
      </c>
      <c r="L450" t="s">
        <v>4182</v>
      </c>
      <c r="M450" t="s">
        <v>20</v>
      </c>
      <c r="N450" s="5">
        <v>25000</v>
      </c>
      <c r="O450" s="5">
        <v>35000</v>
      </c>
      <c r="P450" t="s">
        <v>2593</v>
      </c>
      <c r="Q450">
        <v>17.170000000000002</v>
      </c>
      <c r="R450" s="5">
        <v>25000</v>
      </c>
      <c r="S450" s="5">
        <v>10000</v>
      </c>
      <c r="T450" s="5">
        <v>35000</v>
      </c>
      <c r="U450" s="5">
        <v>12950</v>
      </c>
      <c r="V450" s="5">
        <v>22050</v>
      </c>
      <c r="W450">
        <v>0</v>
      </c>
      <c r="X450" s="5">
        <v>22050</v>
      </c>
      <c r="Y450">
        <v>0</v>
      </c>
      <c r="Z450" s="5">
        <v>22050</v>
      </c>
      <c r="AA450">
        <v>0</v>
      </c>
      <c r="AB450" t="s">
        <v>3930</v>
      </c>
      <c r="AC450">
        <v>500</v>
      </c>
      <c r="AD450" s="6">
        <f>DATEVALUE(Table2[[#This Row],[Last Payment Date]])</f>
        <v>46175</v>
      </c>
      <c r="AE450" t="str">
        <f ca="1">IF(Table2[[#This Row],[Date]]&lt;TODAY()-90,"Yes","No")</f>
        <v>No</v>
      </c>
    </row>
    <row r="451" spans="1:31" x14ac:dyDescent="0.3">
      <c r="A451" t="s">
        <v>4183</v>
      </c>
      <c r="B451" t="s">
        <v>19</v>
      </c>
      <c r="C451" t="s">
        <v>3657</v>
      </c>
      <c r="D451" t="s">
        <v>4184</v>
      </c>
      <c r="E451" t="s">
        <v>4185</v>
      </c>
      <c r="F451" t="s">
        <v>4186</v>
      </c>
      <c r="G451" t="s">
        <v>4187</v>
      </c>
      <c r="H451" t="s">
        <v>4188</v>
      </c>
      <c r="I451" t="s">
        <v>4189</v>
      </c>
      <c r="J451" t="s">
        <v>4190</v>
      </c>
      <c r="K451">
        <v>751300576</v>
      </c>
      <c r="L451" t="s">
        <v>4191</v>
      </c>
      <c r="M451" t="s">
        <v>20</v>
      </c>
      <c r="N451" s="5">
        <v>20000</v>
      </c>
      <c r="O451" s="5">
        <v>26000</v>
      </c>
      <c r="P451" t="s">
        <v>2593</v>
      </c>
      <c r="Q451">
        <v>10.42</v>
      </c>
      <c r="R451" s="5">
        <v>20000</v>
      </c>
      <c r="S451" s="5">
        <v>6000</v>
      </c>
      <c r="T451" s="5">
        <v>26000</v>
      </c>
      <c r="U451" s="5">
        <v>23000</v>
      </c>
      <c r="V451" s="5">
        <v>3000</v>
      </c>
      <c r="W451">
        <v>0</v>
      </c>
      <c r="X451" s="5">
        <v>3000</v>
      </c>
      <c r="Y451">
        <v>0</v>
      </c>
      <c r="Z451" s="5">
        <v>3000</v>
      </c>
      <c r="AA451">
        <v>0</v>
      </c>
      <c r="AB451" t="s">
        <v>2320</v>
      </c>
      <c r="AC451">
        <v>750</v>
      </c>
      <c r="AD451" s="6">
        <f>DATEVALUE(Table2[[#This Row],[Last Payment Date]])</f>
        <v>46238</v>
      </c>
      <c r="AE451" t="str">
        <f ca="1">IF(Table2[[#This Row],[Date]]&lt;TODAY()-90,"Yes","No")</f>
        <v>No</v>
      </c>
    </row>
    <row r="452" spans="1:31" x14ac:dyDescent="0.3">
      <c r="A452" t="s">
        <v>4192</v>
      </c>
      <c r="B452" t="s">
        <v>11</v>
      </c>
      <c r="C452" t="s">
        <v>4193</v>
      </c>
      <c r="D452" t="s">
        <v>4194</v>
      </c>
      <c r="E452" t="s">
        <v>4195</v>
      </c>
      <c r="F452" t="s">
        <v>4196</v>
      </c>
      <c r="G452" t="s">
        <v>4197</v>
      </c>
      <c r="H452" t="s">
        <v>4198</v>
      </c>
      <c r="I452" t="s">
        <v>4199</v>
      </c>
      <c r="J452" t="s">
        <v>4200</v>
      </c>
      <c r="K452">
        <v>754916971</v>
      </c>
      <c r="L452" t="s">
        <v>4201</v>
      </c>
      <c r="M452" t="s">
        <v>12</v>
      </c>
      <c r="N452" s="5">
        <v>25000</v>
      </c>
      <c r="O452" s="5">
        <v>35000</v>
      </c>
      <c r="P452" t="s">
        <v>4202</v>
      </c>
      <c r="Q452">
        <v>18.14</v>
      </c>
      <c r="R452" s="5">
        <v>25000</v>
      </c>
      <c r="S452" s="5">
        <v>10000</v>
      </c>
      <c r="T452" s="5">
        <v>35000</v>
      </c>
      <c r="U452" s="5">
        <v>9250</v>
      </c>
      <c r="V452" s="5">
        <v>25750</v>
      </c>
      <c r="W452">
        <v>0</v>
      </c>
      <c r="X452" s="5">
        <v>25750</v>
      </c>
      <c r="Y452">
        <v>0</v>
      </c>
      <c r="Z452" s="5">
        <v>25750</v>
      </c>
      <c r="AA452">
        <v>0</v>
      </c>
      <c r="AB452" t="s">
        <v>4203</v>
      </c>
      <c r="AC452" s="5">
        <v>2000</v>
      </c>
      <c r="AD452" s="6">
        <f>DATEVALUE(Table2[[#This Row],[Last Payment Date]])</f>
        <v>46120</v>
      </c>
      <c r="AE452" t="str">
        <f ca="1">IF(Table2[[#This Row],[Date]]&lt;TODAY()-90,"Yes","No")</f>
        <v>Yes</v>
      </c>
    </row>
    <row r="453" spans="1:31" x14ac:dyDescent="0.3">
      <c r="A453" t="s">
        <v>4204</v>
      </c>
      <c r="B453" t="s">
        <v>19</v>
      </c>
      <c r="C453" t="s">
        <v>3144</v>
      </c>
      <c r="D453" t="s">
        <v>4205</v>
      </c>
      <c r="E453" t="s">
        <v>4206</v>
      </c>
      <c r="F453" t="s">
        <v>4207</v>
      </c>
      <c r="G453" t="s">
        <v>4208</v>
      </c>
      <c r="H453" t="s">
        <v>4209</v>
      </c>
      <c r="I453" t="s">
        <v>4210</v>
      </c>
      <c r="J453" t="s">
        <v>4211</v>
      </c>
      <c r="K453">
        <v>775338262</v>
      </c>
      <c r="L453" t="s">
        <v>4212</v>
      </c>
      <c r="M453" t="s">
        <v>21</v>
      </c>
      <c r="N453" s="5">
        <v>10000</v>
      </c>
      <c r="O453" s="5">
        <v>13000</v>
      </c>
      <c r="P453" t="s">
        <v>2530</v>
      </c>
      <c r="Q453">
        <v>12.63</v>
      </c>
      <c r="R453" s="5">
        <v>10000</v>
      </c>
      <c r="S453" s="5">
        <v>3000</v>
      </c>
      <c r="T453" s="5">
        <v>13000</v>
      </c>
      <c r="U453" s="5">
        <v>9700</v>
      </c>
      <c r="V453" s="5">
        <v>3300</v>
      </c>
      <c r="W453">
        <v>0</v>
      </c>
      <c r="X453" s="5">
        <v>3300</v>
      </c>
      <c r="Y453">
        <v>0</v>
      </c>
      <c r="Z453" s="5">
        <v>3300</v>
      </c>
      <c r="AA453">
        <v>0</v>
      </c>
      <c r="AB453" t="s">
        <v>3044</v>
      </c>
      <c r="AC453">
        <v>900</v>
      </c>
      <c r="AD453" s="6">
        <f>DATEVALUE(Table2[[#This Row],[Last Payment Date]])</f>
        <v>46191</v>
      </c>
      <c r="AE453" t="str">
        <f ca="1">IF(Table2[[#This Row],[Date]]&lt;TODAY()-90,"Yes","No")</f>
        <v>No</v>
      </c>
    </row>
    <row r="454" spans="1:31" x14ac:dyDescent="0.3">
      <c r="A454" t="s">
        <v>4213</v>
      </c>
      <c r="B454" t="s">
        <v>8</v>
      </c>
      <c r="C454" t="s">
        <v>4214</v>
      </c>
      <c r="D454" t="s">
        <v>4215</v>
      </c>
      <c r="E454" t="s">
        <v>4216</v>
      </c>
      <c r="F454" t="s">
        <v>4217</v>
      </c>
      <c r="G454" t="s">
        <v>4218</v>
      </c>
      <c r="H454" t="s">
        <v>4219</v>
      </c>
      <c r="I454" t="s">
        <v>4220</v>
      </c>
      <c r="J454" t="s">
        <v>4221</v>
      </c>
      <c r="K454">
        <v>767266254</v>
      </c>
      <c r="L454" t="s">
        <v>4222</v>
      </c>
      <c r="M454" t="s">
        <v>10</v>
      </c>
      <c r="N454" s="5">
        <v>25000</v>
      </c>
      <c r="O454" s="5">
        <v>35000</v>
      </c>
      <c r="P454" t="s">
        <v>4202</v>
      </c>
      <c r="Q454">
        <v>4.8600000000000003</v>
      </c>
      <c r="R454" s="5">
        <v>25000</v>
      </c>
      <c r="S454" s="5">
        <v>10000</v>
      </c>
      <c r="T454" s="5">
        <v>35000</v>
      </c>
      <c r="U454" s="5">
        <v>32750</v>
      </c>
      <c r="V454" s="5">
        <v>2250</v>
      </c>
      <c r="W454">
        <v>0</v>
      </c>
      <c r="X454" s="5">
        <v>2250</v>
      </c>
      <c r="Y454">
        <v>0</v>
      </c>
      <c r="Z454" s="5">
        <v>2250</v>
      </c>
      <c r="AA454">
        <v>0</v>
      </c>
      <c r="AB454" t="s">
        <v>2320</v>
      </c>
      <c r="AC454" s="5">
        <v>2500</v>
      </c>
      <c r="AD454" s="6">
        <f>DATEVALUE(Table2[[#This Row],[Last Payment Date]])</f>
        <v>46238</v>
      </c>
      <c r="AE454" t="str">
        <f ca="1">IF(Table2[[#This Row],[Date]]&lt;TODAY()-90,"Yes","No")</f>
        <v>No</v>
      </c>
    </row>
    <row r="455" spans="1:31" x14ac:dyDescent="0.3">
      <c r="A455" t="s">
        <v>4223</v>
      </c>
      <c r="B455" t="s">
        <v>8</v>
      </c>
      <c r="C455" t="s">
        <v>4224</v>
      </c>
      <c r="D455" t="s">
        <v>4225</v>
      </c>
      <c r="E455" t="s">
        <v>4226</v>
      </c>
      <c r="F455" t="s">
        <v>4227</v>
      </c>
      <c r="G455" t="s">
        <v>4228</v>
      </c>
      <c r="H455" t="s">
        <v>4229</v>
      </c>
      <c r="I455" t="s">
        <v>4230</v>
      </c>
      <c r="J455" t="s">
        <v>4231</v>
      </c>
      <c r="K455">
        <v>761962590</v>
      </c>
      <c r="L455" t="s">
        <v>4229</v>
      </c>
      <c r="M455" t="s">
        <v>10</v>
      </c>
      <c r="N455" s="5">
        <v>25000</v>
      </c>
      <c r="O455" s="5">
        <v>35000</v>
      </c>
      <c r="P455" t="s">
        <v>4202</v>
      </c>
      <c r="Q455">
        <v>12.54</v>
      </c>
      <c r="R455" s="5">
        <v>25000</v>
      </c>
      <c r="S455" s="5">
        <v>10000</v>
      </c>
      <c r="T455" s="5">
        <v>35000</v>
      </c>
      <c r="U455" s="5">
        <v>19310</v>
      </c>
      <c r="V455" s="5">
        <v>15690</v>
      </c>
      <c r="W455">
        <v>0</v>
      </c>
      <c r="X455" s="5">
        <v>15690</v>
      </c>
      <c r="Y455">
        <v>0</v>
      </c>
      <c r="Z455" s="5">
        <v>15690</v>
      </c>
      <c r="AA455">
        <v>0</v>
      </c>
      <c r="AB455" t="s">
        <v>977</v>
      </c>
      <c r="AC455" s="5">
        <v>5000</v>
      </c>
      <c r="AD455" s="6">
        <f>DATEVALUE(Table2[[#This Row],[Last Payment Date]])</f>
        <v>46245</v>
      </c>
      <c r="AE455" t="str">
        <f ca="1">IF(Table2[[#This Row],[Date]]&lt;TODAY()-90,"Yes","No")</f>
        <v>No</v>
      </c>
    </row>
    <row r="456" spans="1:31" x14ac:dyDescent="0.3">
      <c r="A456" t="s">
        <v>4232</v>
      </c>
      <c r="B456" t="s">
        <v>8</v>
      </c>
      <c r="C456" t="s">
        <v>4224</v>
      </c>
      <c r="D456" t="s">
        <v>4233</v>
      </c>
      <c r="E456" t="s">
        <v>4234</v>
      </c>
      <c r="F456" t="s">
        <v>4235</v>
      </c>
      <c r="G456" t="s">
        <v>4236</v>
      </c>
      <c r="H456" t="s">
        <v>4237</v>
      </c>
      <c r="I456" t="s">
        <v>4238</v>
      </c>
      <c r="J456" t="s">
        <v>4239</v>
      </c>
      <c r="K456">
        <v>766399934</v>
      </c>
      <c r="L456" t="s">
        <v>4240</v>
      </c>
      <c r="M456" t="s">
        <v>10</v>
      </c>
      <c r="N456" s="5">
        <v>25000</v>
      </c>
      <c r="O456" s="5">
        <v>35000</v>
      </c>
      <c r="P456" t="s">
        <v>4202</v>
      </c>
      <c r="Q456">
        <v>7.57</v>
      </c>
      <c r="R456" s="5">
        <v>25000</v>
      </c>
      <c r="S456" s="5">
        <v>10000</v>
      </c>
      <c r="T456" s="5">
        <v>35000</v>
      </c>
      <c r="U456" s="5">
        <v>28000</v>
      </c>
      <c r="V456" s="5">
        <v>7000</v>
      </c>
      <c r="W456">
        <v>0</v>
      </c>
      <c r="X456" s="5">
        <v>7000</v>
      </c>
      <c r="Y456">
        <v>0</v>
      </c>
      <c r="Z456" s="5">
        <v>7000</v>
      </c>
      <c r="AA456">
        <v>0</v>
      </c>
      <c r="AB456" t="s">
        <v>3817</v>
      </c>
      <c r="AC456" s="5">
        <v>1750</v>
      </c>
      <c r="AD456" s="6">
        <f>DATEVALUE(Table2[[#This Row],[Last Payment Date]])</f>
        <v>46217</v>
      </c>
      <c r="AE456" t="str">
        <f ca="1">IF(Table2[[#This Row],[Date]]&lt;TODAY()-90,"Yes","No")</f>
        <v>No</v>
      </c>
    </row>
    <row r="457" spans="1:31" x14ac:dyDescent="0.3">
      <c r="A457" t="s">
        <v>4241</v>
      </c>
      <c r="B457" t="s">
        <v>8</v>
      </c>
      <c r="C457" t="s">
        <v>4224</v>
      </c>
      <c r="D457" t="s">
        <v>4242</v>
      </c>
      <c r="E457" t="s">
        <v>4243</v>
      </c>
      <c r="F457" t="s">
        <v>4244</v>
      </c>
      <c r="G457" t="s">
        <v>4245</v>
      </c>
      <c r="H457" t="s">
        <v>4246</v>
      </c>
      <c r="I457" t="s">
        <v>4247</v>
      </c>
      <c r="J457" t="s">
        <v>4248</v>
      </c>
      <c r="K457">
        <v>764504024</v>
      </c>
      <c r="L457" t="s">
        <v>4249</v>
      </c>
      <c r="M457" t="s">
        <v>10</v>
      </c>
      <c r="N457" s="5">
        <v>25000</v>
      </c>
      <c r="O457" s="5">
        <v>35000</v>
      </c>
      <c r="P457" t="s">
        <v>4202</v>
      </c>
      <c r="Q457">
        <v>6.86</v>
      </c>
      <c r="R457" s="5">
        <v>25000</v>
      </c>
      <c r="S457" s="5">
        <v>10000</v>
      </c>
      <c r="T457" s="5">
        <v>35000</v>
      </c>
      <c r="U457" s="5">
        <v>29250</v>
      </c>
      <c r="V457" s="5">
        <v>5750</v>
      </c>
      <c r="W457">
        <v>0</v>
      </c>
      <c r="X457" s="5">
        <v>5750</v>
      </c>
      <c r="Y457">
        <v>0</v>
      </c>
      <c r="Z457" s="5">
        <v>5750</v>
      </c>
      <c r="AA457">
        <v>0</v>
      </c>
      <c r="AB457" t="s">
        <v>560</v>
      </c>
      <c r="AC457" s="5">
        <v>3000</v>
      </c>
      <c r="AD457" s="6">
        <f>DATEVALUE(Table2[[#This Row],[Last Payment Date]])</f>
        <v>46231</v>
      </c>
      <c r="AE457" t="str">
        <f ca="1">IF(Table2[[#This Row],[Date]]&lt;TODAY()-90,"Yes","No")</f>
        <v>No</v>
      </c>
    </row>
    <row r="458" spans="1:31" x14ac:dyDescent="0.3">
      <c r="A458" t="s">
        <v>4250</v>
      </c>
      <c r="B458" t="s">
        <v>8</v>
      </c>
      <c r="C458" t="s">
        <v>4224</v>
      </c>
      <c r="D458" t="s">
        <v>4251</v>
      </c>
      <c r="E458" t="s">
        <v>4252</v>
      </c>
      <c r="F458" t="s">
        <v>4253</v>
      </c>
      <c r="G458" t="s">
        <v>4254</v>
      </c>
      <c r="H458" t="s">
        <v>4255</v>
      </c>
      <c r="I458" t="s">
        <v>4256</v>
      </c>
      <c r="J458" t="s">
        <v>4257</v>
      </c>
      <c r="K458">
        <v>703420805</v>
      </c>
      <c r="L458" t="s">
        <v>4255</v>
      </c>
      <c r="M458" t="s">
        <v>10</v>
      </c>
      <c r="N458" s="5">
        <v>25000</v>
      </c>
      <c r="O458" s="5">
        <v>35000</v>
      </c>
      <c r="P458" t="s">
        <v>4202</v>
      </c>
      <c r="Q458">
        <v>13</v>
      </c>
      <c r="R458" s="5">
        <v>25000</v>
      </c>
      <c r="S458" s="5">
        <v>10000</v>
      </c>
      <c r="T458" s="5">
        <v>35000</v>
      </c>
      <c r="U458" s="5">
        <v>18500</v>
      </c>
      <c r="V458" s="5">
        <v>16500</v>
      </c>
      <c r="W458">
        <v>0</v>
      </c>
      <c r="X458" s="5">
        <v>16500</v>
      </c>
      <c r="Y458">
        <v>0</v>
      </c>
      <c r="Z458" s="5">
        <v>16500</v>
      </c>
      <c r="AA458">
        <v>0</v>
      </c>
      <c r="AB458" t="s">
        <v>3817</v>
      </c>
      <c r="AC458" s="5">
        <v>2500</v>
      </c>
      <c r="AD458" s="6">
        <f>DATEVALUE(Table2[[#This Row],[Last Payment Date]])</f>
        <v>46217</v>
      </c>
      <c r="AE458" t="str">
        <f ca="1">IF(Table2[[#This Row],[Date]]&lt;TODAY()-90,"Yes","No")</f>
        <v>No</v>
      </c>
    </row>
    <row r="459" spans="1:31" x14ac:dyDescent="0.3">
      <c r="A459" t="s">
        <v>4258</v>
      </c>
      <c r="B459" t="s">
        <v>8</v>
      </c>
      <c r="C459" t="s">
        <v>4224</v>
      </c>
      <c r="D459" t="s">
        <v>4259</v>
      </c>
      <c r="E459" t="s">
        <v>4260</v>
      </c>
      <c r="F459" t="s">
        <v>4261</v>
      </c>
      <c r="G459" t="s">
        <v>4262</v>
      </c>
      <c r="H459" t="s">
        <v>4263</v>
      </c>
      <c r="I459" t="s">
        <v>4264</v>
      </c>
      <c r="J459" t="s">
        <v>4265</v>
      </c>
      <c r="K459">
        <v>774867472</v>
      </c>
      <c r="L459" t="s">
        <v>4263</v>
      </c>
      <c r="M459" t="s">
        <v>10</v>
      </c>
      <c r="N459" s="5">
        <v>25000</v>
      </c>
      <c r="O459" s="5">
        <v>35000</v>
      </c>
      <c r="P459" t="s">
        <v>4202</v>
      </c>
      <c r="Q459">
        <v>7.54</v>
      </c>
      <c r="R459" s="5">
        <v>25000</v>
      </c>
      <c r="S459" s="5">
        <v>10000</v>
      </c>
      <c r="T459" s="5">
        <v>35000</v>
      </c>
      <c r="U459" s="5">
        <v>28050</v>
      </c>
      <c r="V459" s="5">
        <v>6950</v>
      </c>
      <c r="W459">
        <v>0</v>
      </c>
      <c r="X459" s="5">
        <v>6950</v>
      </c>
      <c r="Y459">
        <v>0</v>
      </c>
      <c r="Z459" s="5">
        <v>6950</v>
      </c>
      <c r="AA459">
        <v>0</v>
      </c>
      <c r="AB459" t="s">
        <v>697</v>
      </c>
      <c r="AC459" s="5">
        <v>1750</v>
      </c>
      <c r="AD459" s="6">
        <f>DATEVALUE(Table2[[#This Row],[Last Payment Date]])</f>
        <v>46224</v>
      </c>
      <c r="AE459" t="str">
        <f ca="1">IF(Table2[[#This Row],[Date]]&lt;TODAY()-90,"Yes","No")</f>
        <v>No</v>
      </c>
    </row>
    <row r="460" spans="1:31" x14ac:dyDescent="0.3">
      <c r="A460" t="s">
        <v>4266</v>
      </c>
      <c r="B460" t="s">
        <v>11</v>
      </c>
      <c r="C460" t="s">
        <v>4267</v>
      </c>
      <c r="D460" t="s">
        <v>4268</v>
      </c>
      <c r="E460" t="s">
        <v>4269</v>
      </c>
      <c r="F460" t="s">
        <v>4270</v>
      </c>
      <c r="G460" t="s">
        <v>4271</v>
      </c>
      <c r="H460" t="s">
        <v>4272</v>
      </c>
      <c r="I460" t="s">
        <v>4273</v>
      </c>
      <c r="J460" t="s">
        <v>4274</v>
      </c>
      <c r="K460">
        <v>0</v>
      </c>
      <c r="L460" t="s">
        <v>1704</v>
      </c>
      <c r="M460" t="s">
        <v>12</v>
      </c>
      <c r="N460" s="5">
        <v>25000</v>
      </c>
      <c r="O460" s="5">
        <v>35000</v>
      </c>
      <c r="P460" t="s">
        <v>4275</v>
      </c>
      <c r="Q460">
        <v>10.34</v>
      </c>
      <c r="R460" s="5">
        <v>25000</v>
      </c>
      <c r="S460" s="5">
        <v>10000</v>
      </c>
      <c r="T460" s="5">
        <v>35000</v>
      </c>
      <c r="U460" s="5">
        <v>22900</v>
      </c>
      <c r="V460" s="5">
        <v>12100</v>
      </c>
      <c r="W460">
        <v>0</v>
      </c>
      <c r="X460" s="5">
        <v>12100</v>
      </c>
      <c r="Y460">
        <v>0</v>
      </c>
      <c r="Z460" s="5">
        <v>12100</v>
      </c>
      <c r="AA460">
        <v>0</v>
      </c>
      <c r="AB460" t="s">
        <v>839</v>
      </c>
      <c r="AC460" s="5">
        <v>2000</v>
      </c>
      <c r="AD460" s="6">
        <f>DATEVALUE(Table2[[#This Row],[Last Payment Date]])</f>
        <v>46240</v>
      </c>
      <c r="AE460" t="str">
        <f ca="1">IF(Table2[[#This Row],[Date]]&lt;TODAY()-90,"Yes","No")</f>
        <v>No</v>
      </c>
    </row>
    <row r="461" spans="1:31" x14ac:dyDescent="0.3">
      <c r="A461" t="s">
        <v>4276</v>
      </c>
      <c r="B461" t="s">
        <v>13</v>
      </c>
      <c r="C461" t="s">
        <v>4277</v>
      </c>
      <c r="D461" t="s">
        <v>4278</v>
      </c>
      <c r="E461" t="s">
        <v>4279</v>
      </c>
      <c r="F461" t="s">
        <v>4280</v>
      </c>
      <c r="G461" t="s">
        <v>4281</v>
      </c>
      <c r="H461" t="s">
        <v>4282</v>
      </c>
      <c r="I461" t="s">
        <v>4283</v>
      </c>
      <c r="J461" t="s">
        <v>4284</v>
      </c>
      <c r="K461">
        <v>0</v>
      </c>
      <c r="L461" t="s">
        <v>1704</v>
      </c>
      <c r="M461" t="s">
        <v>14</v>
      </c>
      <c r="N461" s="5">
        <v>25000</v>
      </c>
      <c r="O461" s="5">
        <v>35000</v>
      </c>
      <c r="P461" t="s">
        <v>967</v>
      </c>
      <c r="Q461">
        <v>5.4</v>
      </c>
      <c r="R461" s="5">
        <v>25000</v>
      </c>
      <c r="S461" s="5">
        <v>10000</v>
      </c>
      <c r="T461" s="5">
        <v>35000</v>
      </c>
      <c r="U461" s="5">
        <v>31800</v>
      </c>
      <c r="V461" s="5">
        <v>3200</v>
      </c>
      <c r="W461">
        <v>0</v>
      </c>
      <c r="X461" s="5">
        <v>3200</v>
      </c>
      <c r="Y461">
        <v>0</v>
      </c>
      <c r="Z461" s="5">
        <v>3200</v>
      </c>
      <c r="AA461">
        <v>0</v>
      </c>
      <c r="AB461" t="s">
        <v>4012</v>
      </c>
      <c r="AC461" s="5">
        <v>1750</v>
      </c>
      <c r="AD461" s="6">
        <f>DATEVALUE(Table2[[#This Row],[Last Payment Date]])</f>
        <v>46212</v>
      </c>
      <c r="AE461" t="str">
        <f ca="1">IF(Table2[[#This Row],[Date]]&lt;TODAY()-90,"Yes","No")</f>
        <v>No</v>
      </c>
    </row>
    <row r="462" spans="1:31" x14ac:dyDescent="0.3">
      <c r="A462" t="s">
        <v>4285</v>
      </c>
      <c r="B462" t="s">
        <v>13</v>
      </c>
      <c r="C462" t="s">
        <v>4277</v>
      </c>
      <c r="D462" t="s">
        <v>4286</v>
      </c>
      <c r="E462" t="s">
        <v>4287</v>
      </c>
      <c r="F462" t="s">
        <v>4288</v>
      </c>
      <c r="G462" t="s">
        <v>4289</v>
      </c>
      <c r="H462" t="s">
        <v>4282</v>
      </c>
      <c r="I462" t="s">
        <v>4290</v>
      </c>
      <c r="J462" t="s">
        <v>4291</v>
      </c>
      <c r="K462">
        <v>0</v>
      </c>
      <c r="L462" t="s">
        <v>1704</v>
      </c>
      <c r="M462" t="s">
        <v>14</v>
      </c>
      <c r="N462" s="5">
        <v>25000</v>
      </c>
      <c r="O462" s="5">
        <v>35000</v>
      </c>
      <c r="P462" t="s">
        <v>967</v>
      </c>
      <c r="Q462">
        <v>6.43</v>
      </c>
      <c r="R462" s="5">
        <v>25000</v>
      </c>
      <c r="S462" s="5">
        <v>10000</v>
      </c>
      <c r="T462" s="5">
        <v>35000</v>
      </c>
      <c r="U462" s="5">
        <v>30000</v>
      </c>
      <c r="V462" s="5">
        <v>5000</v>
      </c>
      <c r="W462">
        <v>0</v>
      </c>
      <c r="X462" s="5">
        <v>5000</v>
      </c>
      <c r="Y462">
        <v>0</v>
      </c>
      <c r="Z462" s="5">
        <v>5000</v>
      </c>
      <c r="AA462">
        <v>0</v>
      </c>
      <c r="AB462" t="s">
        <v>2320</v>
      </c>
      <c r="AC462">
        <v>500</v>
      </c>
      <c r="AD462" s="6">
        <f>DATEVALUE(Table2[[#This Row],[Last Payment Date]])</f>
        <v>46238</v>
      </c>
      <c r="AE462" t="str">
        <f ca="1">IF(Table2[[#This Row],[Date]]&lt;TODAY()-90,"Yes","No")</f>
        <v>No</v>
      </c>
    </row>
    <row r="463" spans="1:31" x14ac:dyDescent="0.3">
      <c r="A463" t="s">
        <v>4292</v>
      </c>
      <c r="B463" t="s">
        <v>19</v>
      </c>
      <c r="C463" t="s">
        <v>4293</v>
      </c>
      <c r="D463" t="s">
        <v>4294</v>
      </c>
      <c r="E463" t="s">
        <v>4295</v>
      </c>
      <c r="F463" t="s">
        <v>4296</v>
      </c>
      <c r="G463" t="s">
        <v>4297</v>
      </c>
      <c r="H463" t="s">
        <v>4298</v>
      </c>
      <c r="I463" t="s">
        <v>4295</v>
      </c>
      <c r="J463" t="s">
        <v>4296</v>
      </c>
      <c r="K463">
        <v>743105225</v>
      </c>
      <c r="L463" t="s">
        <v>4298</v>
      </c>
      <c r="M463" t="s">
        <v>21</v>
      </c>
      <c r="N463" s="5">
        <v>20000</v>
      </c>
      <c r="O463" s="5">
        <v>26000</v>
      </c>
      <c r="P463" t="s">
        <v>4275</v>
      </c>
      <c r="Q463">
        <v>11.56</v>
      </c>
      <c r="R463" s="5">
        <v>20000</v>
      </c>
      <c r="S463" s="5">
        <v>6000</v>
      </c>
      <c r="T463" s="5">
        <v>26000</v>
      </c>
      <c r="U463" s="5">
        <v>19750</v>
      </c>
      <c r="V463" s="5">
        <v>6250</v>
      </c>
      <c r="W463">
        <v>0</v>
      </c>
      <c r="X463" s="5">
        <v>6250</v>
      </c>
      <c r="Y463">
        <v>0</v>
      </c>
      <c r="Z463" s="5">
        <v>6250</v>
      </c>
      <c r="AA463">
        <v>0</v>
      </c>
      <c r="AB463" t="s">
        <v>2152</v>
      </c>
      <c r="AC463" s="5">
        <v>2300</v>
      </c>
      <c r="AD463" s="6">
        <f>DATEVALUE(Table2[[#This Row],[Last Payment Date]])</f>
        <v>46168</v>
      </c>
      <c r="AE463" t="str">
        <f ca="1">IF(Table2[[#This Row],[Date]]&lt;TODAY()-90,"Yes","No")</f>
        <v>No</v>
      </c>
    </row>
    <row r="464" spans="1:31" x14ac:dyDescent="0.3">
      <c r="A464" t="s">
        <v>4299</v>
      </c>
      <c r="B464" t="s">
        <v>27</v>
      </c>
      <c r="C464" t="s">
        <v>4300</v>
      </c>
      <c r="D464" t="s">
        <v>4301</v>
      </c>
      <c r="E464" t="s">
        <v>4302</v>
      </c>
      <c r="F464" t="s">
        <v>4303</v>
      </c>
      <c r="G464" t="s">
        <v>4304</v>
      </c>
      <c r="H464" t="s">
        <v>4305</v>
      </c>
      <c r="I464" t="s">
        <v>4306</v>
      </c>
      <c r="J464" t="s">
        <v>4307</v>
      </c>
      <c r="K464">
        <v>767761306</v>
      </c>
      <c r="L464" t="s">
        <v>4308</v>
      </c>
      <c r="M464" t="s">
        <v>30</v>
      </c>
      <c r="N464" s="5">
        <v>25000</v>
      </c>
      <c r="O464" s="5">
        <v>33000</v>
      </c>
      <c r="P464" t="s">
        <v>4275</v>
      </c>
      <c r="Q464">
        <v>10.5</v>
      </c>
      <c r="R464" s="5">
        <v>25000</v>
      </c>
      <c r="S464" s="5">
        <v>8000</v>
      </c>
      <c r="T464" s="5">
        <v>33000</v>
      </c>
      <c r="U464" s="5">
        <v>26950</v>
      </c>
      <c r="V464" s="5">
        <v>6050</v>
      </c>
      <c r="W464">
        <v>0</v>
      </c>
      <c r="X464" s="5">
        <v>6050</v>
      </c>
      <c r="Y464">
        <v>0</v>
      </c>
      <c r="Z464" s="5">
        <v>6050</v>
      </c>
      <c r="AA464">
        <v>0</v>
      </c>
      <c r="AB464" t="s">
        <v>3597</v>
      </c>
      <c r="AC464" s="5">
        <v>2100</v>
      </c>
      <c r="AD464" s="6">
        <f>DATEVALUE(Table2[[#This Row],[Last Payment Date]])</f>
        <v>46218</v>
      </c>
      <c r="AE464" t="str">
        <f ca="1">IF(Table2[[#This Row],[Date]]&lt;TODAY()-90,"Yes","No")</f>
        <v>No</v>
      </c>
    </row>
    <row r="465" spans="1:31" x14ac:dyDescent="0.3">
      <c r="A465" t="s">
        <v>4309</v>
      </c>
      <c r="B465" t="s">
        <v>11</v>
      </c>
      <c r="C465" t="s">
        <v>4267</v>
      </c>
      <c r="D465" t="s">
        <v>4310</v>
      </c>
      <c r="E465" t="s">
        <v>4311</v>
      </c>
      <c r="F465" t="s">
        <v>4312</v>
      </c>
      <c r="G465" t="s">
        <v>4313</v>
      </c>
      <c r="H465" t="s">
        <v>4314</v>
      </c>
      <c r="I465" t="s">
        <v>4315</v>
      </c>
      <c r="J465" t="s">
        <v>4316</v>
      </c>
      <c r="K465">
        <v>0</v>
      </c>
      <c r="L465" t="s">
        <v>1704</v>
      </c>
      <c r="M465" t="s">
        <v>12</v>
      </c>
      <c r="N465" s="5">
        <v>25000</v>
      </c>
      <c r="O465" s="5">
        <v>35000</v>
      </c>
      <c r="P465" t="s">
        <v>3292</v>
      </c>
      <c r="Q465">
        <v>10</v>
      </c>
      <c r="R465" s="5">
        <v>25000</v>
      </c>
      <c r="S465" s="5">
        <v>10000</v>
      </c>
      <c r="T465" s="5">
        <v>35000</v>
      </c>
      <c r="U465" s="5">
        <v>21750</v>
      </c>
      <c r="V465" s="5">
        <v>13250</v>
      </c>
      <c r="W465">
        <v>0</v>
      </c>
      <c r="X465" s="5">
        <v>13250</v>
      </c>
      <c r="Y465">
        <v>0</v>
      </c>
      <c r="Z465" s="5">
        <v>13250</v>
      </c>
      <c r="AA465">
        <v>0</v>
      </c>
      <c r="AB465" t="s">
        <v>839</v>
      </c>
      <c r="AC465" s="5">
        <v>2000</v>
      </c>
      <c r="AD465" s="6">
        <f>DATEVALUE(Table2[[#This Row],[Last Payment Date]])</f>
        <v>46240</v>
      </c>
      <c r="AE465" t="str">
        <f ca="1">IF(Table2[[#This Row],[Date]]&lt;TODAY()-90,"Yes","No")</f>
        <v>No</v>
      </c>
    </row>
    <row r="466" spans="1:31" x14ac:dyDescent="0.3">
      <c r="A466" t="s">
        <v>4317</v>
      </c>
      <c r="B466" t="s">
        <v>11</v>
      </c>
      <c r="C466" t="s">
        <v>4267</v>
      </c>
      <c r="D466" t="s">
        <v>4318</v>
      </c>
      <c r="E466" t="s">
        <v>4319</v>
      </c>
      <c r="F466" t="s">
        <v>4320</v>
      </c>
      <c r="G466" t="s">
        <v>4321</v>
      </c>
      <c r="H466" t="s">
        <v>4272</v>
      </c>
      <c r="I466" t="s">
        <v>4322</v>
      </c>
      <c r="J466" t="s">
        <v>4323</v>
      </c>
      <c r="K466">
        <v>0</v>
      </c>
      <c r="L466" t="s">
        <v>1704</v>
      </c>
      <c r="M466" t="s">
        <v>12</v>
      </c>
      <c r="N466" s="5">
        <v>25000</v>
      </c>
      <c r="O466" s="5">
        <v>35000</v>
      </c>
      <c r="P466" t="s">
        <v>4275</v>
      </c>
      <c r="Q466">
        <v>18.57</v>
      </c>
      <c r="R466" s="5">
        <v>25000</v>
      </c>
      <c r="S466" s="5">
        <v>10000</v>
      </c>
      <c r="T466" s="5">
        <v>35000</v>
      </c>
      <c r="U466" s="5">
        <v>8500</v>
      </c>
      <c r="V466" s="5">
        <v>26500</v>
      </c>
      <c r="W466">
        <v>0</v>
      </c>
      <c r="X466" s="5">
        <v>26500</v>
      </c>
      <c r="Y466">
        <v>0</v>
      </c>
      <c r="Z466" s="5">
        <v>26500</v>
      </c>
      <c r="AA466">
        <v>0</v>
      </c>
      <c r="AB466" t="s">
        <v>4324</v>
      </c>
      <c r="AC466" s="5">
        <v>1000</v>
      </c>
      <c r="AD466" s="6">
        <f>DATEVALUE(Table2[[#This Row],[Last Payment Date]])</f>
        <v>46164</v>
      </c>
      <c r="AE466" t="str">
        <f ca="1">IF(Table2[[#This Row],[Date]]&lt;TODAY()-90,"Yes","No")</f>
        <v>No</v>
      </c>
    </row>
    <row r="467" spans="1:31" x14ac:dyDescent="0.3">
      <c r="A467" t="s">
        <v>4325</v>
      </c>
      <c r="B467" t="s">
        <v>19</v>
      </c>
      <c r="C467" t="s">
        <v>3819</v>
      </c>
      <c r="D467" t="s">
        <v>4326</v>
      </c>
      <c r="E467" t="s">
        <v>4327</v>
      </c>
      <c r="F467" t="s">
        <v>4328</v>
      </c>
      <c r="G467" t="s">
        <v>4329</v>
      </c>
      <c r="H467" t="s">
        <v>4330</v>
      </c>
      <c r="I467" t="s">
        <v>4331</v>
      </c>
      <c r="J467" t="s">
        <v>4332</v>
      </c>
      <c r="K467">
        <v>753225176</v>
      </c>
      <c r="L467" t="s">
        <v>4330</v>
      </c>
      <c r="M467" t="s">
        <v>20</v>
      </c>
      <c r="N467" s="5">
        <v>25000</v>
      </c>
      <c r="O467" s="5">
        <v>35000</v>
      </c>
      <c r="P467" t="s">
        <v>4275</v>
      </c>
      <c r="Q467">
        <v>12.74</v>
      </c>
      <c r="R467" s="5">
        <v>25000</v>
      </c>
      <c r="S467" s="5">
        <v>10000</v>
      </c>
      <c r="T467" s="5">
        <v>35000</v>
      </c>
      <c r="U467" s="5">
        <v>18950</v>
      </c>
      <c r="V467" s="5">
        <v>16050</v>
      </c>
      <c r="W467">
        <v>0</v>
      </c>
      <c r="X467" s="5">
        <v>16050</v>
      </c>
      <c r="Y467">
        <v>0</v>
      </c>
      <c r="Z467" s="5">
        <v>16050</v>
      </c>
      <c r="AA467">
        <v>0</v>
      </c>
      <c r="AB467" t="s">
        <v>2227</v>
      </c>
      <c r="AC467">
        <v>500</v>
      </c>
      <c r="AD467" s="6">
        <f>DATEVALUE(Table2[[#This Row],[Last Payment Date]])</f>
        <v>46234</v>
      </c>
      <c r="AE467" t="str">
        <f ca="1">IF(Table2[[#This Row],[Date]]&lt;TODAY()-90,"Yes","No")</f>
        <v>No</v>
      </c>
    </row>
    <row r="468" spans="1:31" x14ac:dyDescent="0.3">
      <c r="A468" t="s">
        <v>4333</v>
      </c>
      <c r="B468" t="s">
        <v>27</v>
      </c>
      <c r="C468" t="s">
        <v>4334</v>
      </c>
      <c r="D468" t="s">
        <v>4335</v>
      </c>
      <c r="E468" t="s">
        <v>4336</v>
      </c>
      <c r="F468" t="s">
        <v>4337</v>
      </c>
      <c r="G468" t="s">
        <v>4338</v>
      </c>
      <c r="H468" t="s">
        <v>3900</v>
      </c>
      <c r="I468" t="s">
        <v>4339</v>
      </c>
      <c r="J468" t="s">
        <v>4340</v>
      </c>
      <c r="K468">
        <v>762629740</v>
      </c>
      <c r="L468" t="s">
        <v>3900</v>
      </c>
      <c r="M468" t="s">
        <v>29</v>
      </c>
      <c r="N468" s="5">
        <v>30000</v>
      </c>
      <c r="O468" s="5">
        <v>42000</v>
      </c>
      <c r="P468" t="s">
        <v>3380</v>
      </c>
      <c r="Q468">
        <v>6.52</v>
      </c>
      <c r="R468" s="5">
        <v>30000</v>
      </c>
      <c r="S468" s="5">
        <v>12000</v>
      </c>
      <c r="T468" s="5">
        <v>42000</v>
      </c>
      <c r="U468" s="5">
        <v>29800</v>
      </c>
      <c r="V468" s="5">
        <v>12200</v>
      </c>
      <c r="W468">
        <v>0</v>
      </c>
      <c r="X468" s="5">
        <v>12200</v>
      </c>
      <c r="Y468">
        <v>0</v>
      </c>
      <c r="Z468" s="5">
        <v>12200</v>
      </c>
      <c r="AA468">
        <v>0</v>
      </c>
      <c r="AB468" t="s">
        <v>3696</v>
      </c>
      <c r="AC468" s="5">
        <v>2100</v>
      </c>
      <c r="AD468" s="6">
        <f>DATEVALUE(Table2[[#This Row],[Last Payment Date]])</f>
        <v>46228</v>
      </c>
      <c r="AE468" t="str">
        <f ca="1">IF(Table2[[#This Row],[Date]]&lt;TODAY()-90,"Yes","No")</f>
        <v>No</v>
      </c>
    </row>
    <row r="469" spans="1:31" x14ac:dyDescent="0.3">
      <c r="A469" t="s">
        <v>4341</v>
      </c>
      <c r="B469" t="s">
        <v>11</v>
      </c>
      <c r="C469" t="s">
        <v>4342</v>
      </c>
      <c r="D469" t="s">
        <v>4343</v>
      </c>
      <c r="E469" t="s">
        <v>4344</v>
      </c>
      <c r="F469" t="s">
        <v>4345</v>
      </c>
      <c r="G469" t="s">
        <v>4346</v>
      </c>
      <c r="H469" t="s">
        <v>4347</v>
      </c>
      <c r="I469" t="s">
        <v>4348</v>
      </c>
      <c r="J469" t="s">
        <v>4349</v>
      </c>
      <c r="K469">
        <v>0</v>
      </c>
      <c r="L469" t="s">
        <v>4347</v>
      </c>
      <c r="M469" t="s">
        <v>12</v>
      </c>
      <c r="N469" s="5">
        <v>30000</v>
      </c>
      <c r="O469" s="5">
        <v>42000</v>
      </c>
      <c r="P469" t="s">
        <v>3292</v>
      </c>
      <c r="Q469">
        <v>5.43</v>
      </c>
      <c r="R469" s="5">
        <v>30000</v>
      </c>
      <c r="S469" s="5">
        <v>12000</v>
      </c>
      <c r="T469" s="5">
        <v>42000</v>
      </c>
      <c r="U469" s="5">
        <v>35700</v>
      </c>
      <c r="V469" s="5">
        <v>6300</v>
      </c>
      <c r="W469">
        <v>0</v>
      </c>
      <c r="X469" s="5">
        <v>6300</v>
      </c>
      <c r="Y469">
        <v>0</v>
      </c>
      <c r="Z469" s="5">
        <v>6300</v>
      </c>
      <c r="AA469">
        <v>0</v>
      </c>
      <c r="AB469" t="s">
        <v>4012</v>
      </c>
      <c r="AC469" s="5">
        <v>2100</v>
      </c>
      <c r="AD469" s="6">
        <f>DATEVALUE(Table2[[#This Row],[Last Payment Date]])</f>
        <v>46212</v>
      </c>
      <c r="AE469" t="str">
        <f ca="1">IF(Table2[[#This Row],[Date]]&lt;TODAY()-90,"Yes","No")</f>
        <v>No</v>
      </c>
    </row>
    <row r="470" spans="1:31" x14ac:dyDescent="0.3">
      <c r="A470" t="s">
        <v>4350</v>
      </c>
      <c r="B470" t="s">
        <v>19</v>
      </c>
      <c r="C470" t="s">
        <v>3819</v>
      </c>
      <c r="D470" t="s">
        <v>4351</v>
      </c>
      <c r="E470" t="s">
        <v>4352</v>
      </c>
      <c r="F470" t="s">
        <v>4353</v>
      </c>
      <c r="G470" t="s">
        <v>4354</v>
      </c>
      <c r="H470" t="s">
        <v>4355</v>
      </c>
      <c r="I470" t="s">
        <v>4356</v>
      </c>
      <c r="J470" t="s">
        <v>4357</v>
      </c>
      <c r="K470">
        <v>725607671</v>
      </c>
      <c r="L470" t="s">
        <v>4355</v>
      </c>
      <c r="M470" t="s">
        <v>20</v>
      </c>
      <c r="N470" s="5">
        <v>20000</v>
      </c>
      <c r="O470" s="5">
        <v>26000</v>
      </c>
      <c r="P470" t="s">
        <v>3292</v>
      </c>
      <c r="Q470">
        <v>12.11</v>
      </c>
      <c r="R470" s="5">
        <v>20000</v>
      </c>
      <c r="S470" s="5">
        <v>6000</v>
      </c>
      <c r="T470" s="5">
        <v>26000</v>
      </c>
      <c r="U470" s="5">
        <v>17000</v>
      </c>
      <c r="V470" s="5">
        <v>9000</v>
      </c>
      <c r="W470">
        <v>0</v>
      </c>
      <c r="X470" s="5">
        <v>9000</v>
      </c>
      <c r="Y470">
        <v>0</v>
      </c>
      <c r="Z470" s="5">
        <v>9000</v>
      </c>
      <c r="AA470">
        <v>0</v>
      </c>
      <c r="AB470" t="s">
        <v>4358</v>
      </c>
      <c r="AC470">
        <v>500</v>
      </c>
      <c r="AD470" s="6">
        <f>DATEVALUE(Table2[[#This Row],[Last Payment Date]])</f>
        <v>46210</v>
      </c>
      <c r="AE470" t="str">
        <f ca="1">IF(Table2[[#This Row],[Date]]&lt;TODAY()-90,"Yes","No")</f>
        <v>No</v>
      </c>
    </row>
    <row r="471" spans="1:31" x14ac:dyDescent="0.3">
      <c r="A471" t="s">
        <v>4359</v>
      </c>
      <c r="B471" t="s">
        <v>8</v>
      </c>
      <c r="C471" t="s">
        <v>3478</v>
      </c>
      <c r="D471" t="s">
        <v>4360</v>
      </c>
      <c r="E471" t="s">
        <v>4361</v>
      </c>
      <c r="F471" t="s">
        <v>4362</v>
      </c>
      <c r="G471" t="s">
        <v>4363</v>
      </c>
      <c r="H471" t="s">
        <v>4364</v>
      </c>
      <c r="I471" t="s">
        <v>4365</v>
      </c>
      <c r="J471" t="s">
        <v>4366</v>
      </c>
      <c r="K471">
        <v>704977825</v>
      </c>
      <c r="L471" t="s">
        <v>4364</v>
      </c>
      <c r="M471" t="s">
        <v>10</v>
      </c>
      <c r="N471" s="5">
        <v>30000</v>
      </c>
      <c r="O471" s="5">
        <v>42000</v>
      </c>
      <c r="P471" t="s">
        <v>3292</v>
      </c>
      <c r="Q471">
        <v>5.38</v>
      </c>
      <c r="R471" s="5">
        <v>30000</v>
      </c>
      <c r="S471" s="5">
        <v>12000</v>
      </c>
      <c r="T471" s="5">
        <v>42000</v>
      </c>
      <c r="U471" s="5">
        <v>36100</v>
      </c>
      <c r="V471" s="5">
        <v>5900</v>
      </c>
      <c r="W471">
        <v>0</v>
      </c>
      <c r="X471" s="5">
        <v>5900</v>
      </c>
      <c r="Y471">
        <v>0</v>
      </c>
      <c r="Z471" s="5">
        <v>5900</v>
      </c>
      <c r="AA471">
        <v>0</v>
      </c>
      <c r="AB471" t="s">
        <v>977</v>
      </c>
      <c r="AC471" s="5">
        <v>2000</v>
      </c>
      <c r="AD471" s="6">
        <f>DATEVALUE(Table2[[#This Row],[Last Payment Date]])</f>
        <v>46245</v>
      </c>
      <c r="AE471" t="str">
        <f ca="1">IF(Table2[[#This Row],[Date]]&lt;TODAY()-90,"Yes","No")</f>
        <v>No</v>
      </c>
    </row>
    <row r="472" spans="1:31" x14ac:dyDescent="0.3">
      <c r="A472" t="s">
        <v>4367</v>
      </c>
      <c r="B472" t="s">
        <v>19</v>
      </c>
      <c r="C472" t="s">
        <v>1369</v>
      </c>
      <c r="D472" t="s">
        <v>4368</v>
      </c>
      <c r="E472" t="s">
        <v>4369</v>
      </c>
      <c r="F472" t="s">
        <v>4370</v>
      </c>
      <c r="G472" t="s">
        <v>4371</v>
      </c>
      <c r="H472" t="s">
        <v>4372</v>
      </c>
      <c r="I472" t="s">
        <v>4373</v>
      </c>
      <c r="J472" t="s">
        <v>4374</v>
      </c>
      <c r="K472">
        <v>743274263</v>
      </c>
      <c r="L472" t="s">
        <v>4375</v>
      </c>
      <c r="M472" t="s">
        <v>20</v>
      </c>
      <c r="N472" s="5">
        <v>25000</v>
      </c>
      <c r="O472" s="5">
        <v>35000</v>
      </c>
      <c r="P472" t="s">
        <v>3292</v>
      </c>
      <c r="Q472">
        <v>7.11</v>
      </c>
      <c r="R472" s="5">
        <v>25000</v>
      </c>
      <c r="S472" s="5">
        <v>10000</v>
      </c>
      <c r="T472" s="5">
        <v>35000</v>
      </c>
      <c r="U472" s="5">
        <v>26800</v>
      </c>
      <c r="V472" s="5">
        <v>8200</v>
      </c>
      <c r="W472">
        <v>0</v>
      </c>
      <c r="X472" s="5">
        <v>8200</v>
      </c>
      <c r="Y472">
        <v>0</v>
      </c>
      <c r="Z472" s="5">
        <v>8200</v>
      </c>
      <c r="AA472">
        <v>0</v>
      </c>
      <c r="AB472" t="s">
        <v>3431</v>
      </c>
      <c r="AC472" s="5">
        <v>2000</v>
      </c>
      <c r="AD472" s="6">
        <f>DATEVALUE(Table2[[#This Row],[Last Payment Date]])</f>
        <v>46225</v>
      </c>
      <c r="AE472" t="str">
        <f ca="1">IF(Table2[[#This Row],[Date]]&lt;TODAY()-90,"Yes","No")</f>
        <v>No</v>
      </c>
    </row>
    <row r="473" spans="1:31" x14ac:dyDescent="0.3">
      <c r="A473" t="s">
        <v>4376</v>
      </c>
      <c r="B473" t="s">
        <v>19</v>
      </c>
      <c r="C473" t="s">
        <v>3657</v>
      </c>
      <c r="D473" t="s">
        <v>4377</v>
      </c>
      <c r="E473" t="s">
        <v>4378</v>
      </c>
      <c r="F473" t="s">
        <v>4379</v>
      </c>
      <c r="G473" t="s">
        <v>4380</v>
      </c>
      <c r="H473" t="s">
        <v>4381</v>
      </c>
      <c r="I473" t="s">
        <v>4382</v>
      </c>
      <c r="J473" t="s">
        <v>4383</v>
      </c>
      <c r="K473">
        <v>754758065</v>
      </c>
      <c r="L473" t="s">
        <v>4384</v>
      </c>
      <c r="M473" t="s">
        <v>20</v>
      </c>
      <c r="N473" s="5">
        <v>25000</v>
      </c>
      <c r="O473" s="5">
        <v>35000</v>
      </c>
      <c r="P473" t="s">
        <v>3292</v>
      </c>
      <c r="Q473">
        <v>17</v>
      </c>
      <c r="R473" s="5">
        <v>25000</v>
      </c>
      <c r="S473" s="5">
        <v>10000</v>
      </c>
      <c r="T473" s="5">
        <v>35000</v>
      </c>
      <c r="U473" s="5">
        <v>9750</v>
      </c>
      <c r="V473" s="5">
        <v>25250</v>
      </c>
      <c r="W473">
        <v>0</v>
      </c>
      <c r="X473" s="5">
        <v>25250</v>
      </c>
      <c r="Y473">
        <v>0</v>
      </c>
      <c r="Z473" s="5">
        <v>25250</v>
      </c>
      <c r="AA473">
        <v>0</v>
      </c>
      <c r="AB473" t="s">
        <v>4385</v>
      </c>
      <c r="AC473" s="5">
        <v>1000</v>
      </c>
      <c r="AD473" s="6">
        <f>DATEVALUE(Table2[[#This Row],[Last Payment Date]])</f>
        <v>46134</v>
      </c>
      <c r="AE473" t="str">
        <f ca="1">IF(Table2[[#This Row],[Date]]&lt;TODAY()-90,"Yes","No")</f>
        <v>Yes</v>
      </c>
    </row>
    <row r="474" spans="1:31" x14ac:dyDescent="0.3">
      <c r="A474" t="s">
        <v>4386</v>
      </c>
      <c r="B474" t="s">
        <v>19</v>
      </c>
      <c r="C474" t="s">
        <v>3657</v>
      </c>
      <c r="D474" t="s">
        <v>4387</v>
      </c>
      <c r="E474" t="s">
        <v>4388</v>
      </c>
      <c r="F474" t="s">
        <v>4389</v>
      </c>
      <c r="G474" t="s">
        <v>4390</v>
      </c>
      <c r="H474" t="s">
        <v>4391</v>
      </c>
      <c r="I474" t="s">
        <v>4392</v>
      </c>
      <c r="J474" t="s">
        <v>4393</v>
      </c>
      <c r="K474">
        <v>767268716</v>
      </c>
      <c r="L474" t="s">
        <v>4394</v>
      </c>
      <c r="M474" t="s">
        <v>20</v>
      </c>
      <c r="N474" s="5">
        <v>25000</v>
      </c>
      <c r="O474" s="5">
        <v>35000</v>
      </c>
      <c r="P474" t="s">
        <v>3292</v>
      </c>
      <c r="Q474">
        <v>11.83</v>
      </c>
      <c r="R474" s="5">
        <v>25000</v>
      </c>
      <c r="S474" s="5">
        <v>10000</v>
      </c>
      <c r="T474" s="5">
        <v>35000</v>
      </c>
      <c r="U474" s="5">
        <v>18800</v>
      </c>
      <c r="V474" s="5">
        <v>16200</v>
      </c>
      <c r="W474">
        <v>0</v>
      </c>
      <c r="X474" s="5">
        <v>16200</v>
      </c>
      <c r="Y474">
        <v>0</v>
      </c>
      <c r="Z474" s="5">
        <v>16200</v>
      </c>
      <c r="AA474">
        <v>0</v>
      </c>
      <c r="AB474" t="s">
        <v>2227</v>
      </c>
      <c r="AC474" s="5">
        <v>2000</v>
      </c>
      <c r="AD474" s="6">
        <f>DATEVALUE(Table2[[#This Row],[Last Payment Date]])</f>
        <v>46234</v>
      </c>
      <c r="AE474" t="str">
        <f ca="1">IF(Table2[[#This Row],[Date]]&lt;TODAY()-90,"Yes","No")</f>
        <v>No</v>
      </c>
    </row>
    <row r="475" spans="1:31" x14ac:dyDescent="0.3">
      <c r="A475" t="s">
        <v>4395</v>
      </c>
      <c r="B475" t="s">
        <v>19</v>
      </c>
      <c r="C475" t="s">
        <v>3819</v>
      </c>
      <c r="D475" t="s">
        <v>4396</v>
      </c>
      <c r="E475" t="s">
        <v>4397</v>
      </c>
      <c r="F475" t="s">
        <v>4398</v>
      </c>
      <c r="G475" t="s">
        <v>4399</v>
      </c>
      <c r="H475" t="s">
        <v>4330</v>
      </c>
      <c r="I475" t="s">
        <v>4400</v>
      </c>
      <c r="J475" t="s">
        <v>4401</v>
      </c>
      <c r="K475">
        <v>719960899</v>
      </c>
      <c r="L475" t="s">
        <v>4330</v>
      </c>
      <c r="M475" t="s">
        <v>20</v>
      </c>
      <c r="N475" s="5">
        <v>35000</v>
      </c>
      <c r="O475" s="5">
        <v>49000</v>
      </c>
      <c r="P475" t="s">
        <v>3292</v>
      </c>
      <c r="Q475">
        <v>14.84</v>
      </c>
      <c r="R475" s="5">
        <v>35000</v>
      </c>
      <c r="S475" s="5">
        <v>14000</v>
      </c>
      <c r="T475" s="5">
        <v>49000</v>
      </c>
      <c r="U475" s="5">
        <v>18950</v>
      </c>
      <c r="V475" s="5">
        <v>30050</v>
      </c>
      <c r="W475">
        <v>0</v>
      </c>
      <c r="X475" s="5">
        <v>30050</v>
      </c>
      <c r="Y475">
        <v>0</v>
      </c>
      <c r="Z475" s="5">
        <v>30050</v>
      </c>
      <c r="AA475">
        <v>0</v>
      </c>
      <c r="AB475" t="s">
        <v>839</v>
      </c>
      <c r="AC475">
        <v>500</v>
      </c>
      <c r="AD475" s="6">
        <f>DATEVALUE(Table2[[#This Row],[Last Payment Date]])</f>
        <v>46240</v>
      </c>
      <c r="AE475" t="str">
        <f ca="1">IF(Table2[[#This Row],[Date]]&lt;TODAY()-90,"Yes","No")</f>
        <v>No</v>
      </c>
    </row>
    <row r="476" spans="1:31" x14ac:dyDescent="0.3">
      <c r="A476" t="s">
        <v>4402</v>
      </c>
      <c r="B476" t="s">
        <v>27</v>
      </c>
      <c r="C476" t="s">
        <v>4403</v>
      </c>
      <c r="D476" t="s">
        <v>4404</v>
      </c>
      <c r="E476" t="s">
        <v>4405</v>
      </c>
      <c r="F476" t="s">
        <v>4406</v>
      </c>
      <c r="G476" t="s">
        <v>4407</v>
      </c>
      <c r="H476" t="s">
        <v>4408</v>
      </c>
      <c r="I476" t="s">
        <v>4409</v>
      </c>
      <c r="J476" t="s">
        <v>4410</v>
      </c>
      <c r="K476">
        <v>758560626</v>
      </c>
      <c r="L476" t="s">
        <v>4408</v>
      </c>
      <c r="M476" t="s">
        <v>29</v>
      </c>
      <c r="N476" s="5">
        <v>30000</v>
      </c>
      <c r="O476" s="5">
        <v>39000</v>
      </c>
      <c r="P476" t="s">
        <v>4411</v>
      </c>
      <c r="Q476">
        <v>12.3</v>
      </c>
      <c r="R476" s="5">
        <v>30000</v>
      </c>
      <c r="S476" s="5">
        <v>9000</v>
      </c>
      <c r="T476" s="5">
        <v>39000</v>
      </c>
      <c r="U476" s="5">
        <v>22250</v>
      </c>
      <c r="V476" s="5">
        <v>16750</v>
      </c>
      <c r="W476">
        <v>0</v>
      </c>
      <c r="X476" s="5">
        <v>16750</v>
      </c>
      <c r="Y476">
        <v>0</v>
      </c>
      <c r="Z476" s="5">
        <v>16750</v>
      </c>
      <c r="AA476">
        <v>0</v>
      </c>
      <c r="AB476" t="s">
        <v>2519</v>
      </c>
      <c r="AC476" s="5">
        <v>2250</v>
      </c>
      <c r="AD476" s="6">
        <f>DATEVALUE(Table2[[#This Row],[Last Payment Date]])</f>
        <v>46190</v>
      </c>
      <c r="AE476" t="str">
        <f ca="1">IF(Table2[[#This Row],[Date]]&lt;TODAY()-90,"Yes","No")</f>
        <v>No</v>
      </c>
    </row>
    <row r="477" spans="1:31" x14ac:dyDescent="0.3">
      <c r="A477" t="s">
        <v>4412</v>
      </c>
      <c r="B477" t="s">
        <v>16</v>
      </c>
      <c r="C477" t="s">
        <v>4413</v>
      </c>
      <c r="D477" t="s">
        <v>4414</v>
      </c>
      <c r="E477" t="s">
        <v>4415</v>
      </c>
      <c r="F477" t="s">
        <v>4416</v>
      </c>
      <c r="G477" t="s">
        <v>4417</v>
      </c>
      <c r="H477" t="s">
        <v>4418</v>
      </c>
      <c r="I477" t="s">
        <v>4419</v>
      </c>
      <c r="J477" t="s">
        <v>4420</v>
      </c>
      <c r="K477">
        <v>763524631</v>
      </c>
      <c r="L477" t="s">
        <v>4421</v>
      </c>
      <c r="M477" t="s">
        <v>18</v>
      </c>
      <c r="N477" s="5">
        <v>25000</v>
      </c>
      <c r="O477" s="5">
        <v>33000</v>
      </c>
      <c r="P477" t="s">
        <v>4422</v>
      </c>
      <c r="Q477">
        <v>8.42</v>
      </c>
      <c r="R477" s="5">
        <v>25000</v>
      </c>
      <c r="S477" s="5">
        <v>8000</v>
      </c>
      <c r="T477" s="5">
        <v>33000</v>
      </c>
      <c r="U477" s="5">
        <v>28900</v>
      </c>
      <c r="V477" s="5">
        <v>4100</v>
      </c>
      <c r="W477">
        <v>0</v>
      </c>
      <c r="X477" s="5">
        <v>4100</v>
      </c>
      <c r="Y477">
        <v>0</v>
      </c>
      <c r="Z477" s="5">
        <v>4100</v>
      </c>
      <c r="AA477">
        <v>0</v>
      </c>
      <c r="AB477" t="s">
        <v>560</v>
      </c>
      <c r="AC477" s="5">
        <v>3000</v>
      </c>
      <c r="AD477" s="6">
        <f>DATEVALUE(Table2[[#This Row],[Last Payment Date]])</f>
        <v>46231</v>
      </c>
      <c r="AE477" t="str">
        <f ca="1">IF(Table2[[#This Row],[Date]]&lt;TODAY()-90,"Yes","No")</f>
        <v>No</v>
      </c>
    </row>
    <row r="478" spans="1:31" x14ac:dyDescent="0.3">
      <c r="A478" t="s">
        <v>4423</v>
      </c>
      <c r="B478" t="s">
        <v>16</v>
      </c>
      <c r="C478" t="s">
        <v>4413</v>
      </c>
      <c r="D478" t="s">
        <v>4424</v>
      </c>
      <c r="E478" t="s">
        <v>4425</v>
      </c>
      <c r="F478" t="s">
        <v>4426</v>
      </c>
      <c r="G478" t="s">
        <v>4427</v>
      </c>
      <c r="H478" t="s">
        <v>4428</v>
      </c>
      <c r="I478" t="s">
        <v>4429</v>
      </c>
      <c r="J478" t="s">
        <v>4430</v>
      </c>
      <c r="K478">
        <v>703107980</v>
      </c>
      <c r="L478" t="s">
        <v>4428</v>
      </c>
      <c r="M478" t="s">
        <v>18</v>
      </c>
      <c r="N478" s="5">
        <v>25000</v>
      </c>
      <c r="O478" s="5">
        <v>35000</v>
      </c>
      <c r="P478" t="s">
        <v>4422</v>
      </c>
      <c r="Q478">
        <v>16.54</v>
      </c>
      <c r="R478" s="5">
        <v>25000</v>
      </c>
      <c r="S478" s="5">
        <v>10000</v>
      </c>
      <c r="T478" s="5">
        <v>35000</v>
      </c>
      <c r="U478" s="5">
        <v>10300</v>
      </c>
      <c r="V478" s="5">
        <v>24700</v>
      </c>
      <c r="W478">
        <v>0</v>
      </c>
      <c r="X478" s="5">
        <v>24700</v>
      </c>
      <c r="Y478">
        <v>0</v>
      </c>
      <c r="Z478" s="5">
        <v>24700</v>
      </c>
      <c r="AA478">
        <v>0</v>
      </c>
      <c r="AB478" t="s">
        <v>3431</v>
      </c>
      <c r="AC478" s="5">
        <v>5000</v>
      </c>
      <c r="AD478" s="6">
        <f>DATEVALUE(Table2[[#This Row],[Last Payment Date]])</f>
        <v>46225</v>
      </c>
      <c r="AE478" t="str">
        <f ca="1">IF(Table2[[#This Row],[Date]]&lt;TODAY()-90,"Yes","No")</f>
        <v>No</v>
      </c>
    </row>
    <row r="479" spans="1:31" x14ac:dyDescent="0.3">
      <c r="A479" t="s">
        <v>4431</v>
      </c>
      <c r="B479" t="s">
        <v>27</v>
      </c>
      <c r="C479" t="s">
        <v>4432</v>
      </c>
      <c r="D479" t="s">
        <v>4433</v>
      </c>
      <c r="E479" t="s">
        <v>4434</v>
      </c>
      <c r="F479" t="s">
        <v>4435</v>
      </c>
      <c r="G479" t="s">
        <v>4436</v>
      </c>
      <c r="H479" t="s">
        <v>4305</v>
      </c>
      <c r="I479" t="s">
        <v>4437</v>
      </c>
      <c r="J479" t="s">
        <v>4438</v>
      </c>
      <c r="K479">
        <v>776028913</v>
      </c>
      <c r="L479" t="s">
        <v>4305</v>
      </c>
      <c r="M479" t="s">
        <v>30</v>
      </c>
      <c r="N479" s="5">
        <v>30000</v>
      </c>
      <c r="O479" s="5">
        <v>42000</v>
      </c>
      <c r="P479" t="s">
        <v>4411</v>
      </c>
      <c r="Q479">
        <v>12.57</v>
      </c>
      <c r="R479" s="5">
        <v>30000</v>
      </c>
      <c r="S479" s="5">
        <v>12000</v>
      </c>
      <c r="T479" s="5">
        <v>42000</v>
      </c>
      <c r="U479" s="5">
        <v>18900</v>
      </c>
      <c r="V479" s="5">
        <v>23100</v>
      </c>
      <c r="W479">
        <v>0</v>
      </c>
      <c r="X479" s="5">
        <v>23100</v>
      </c>
      <c r="Y479">
        <v>0</v>
      </c>
      <c r="Z479" s="5">
        <v>23100</v>
      </c>
      <c r="AA479">
        <v>0</v>
      </c>
      <c r="AB479" t="s">
        <v>3685</v>
      </c>
      <c r="AC479" s="5">
        <v>2100</v>
      </c>
      <c r="AD479" s="6">
        <f>DATEVALUE(Table2[[#This Row],[Last Payment Date]])</f>
        <v>46185</v>
      </c>
      <c r="AE479" t="str">
        <f ca="1">IF(Table2[[#This Row],[Date]]&lt;TODAY()-90,"Yes","No")</f>
        <v>No</v>
      </c>
    </row>
    <row r="480" spans="1:31" x14ac:dyDescent="0.3">
      <c r="A480" t="s">
        <v>4439</v>
      </c>
      <c r="B480" t="s">
        <v>27</v>
      </c>
      <c r="C480" t="s">
        <v>4432</v>
      </c>
      <c r="D480" t="s">
        <v>4440</v>
      </c>
      <c r="E480" t="s">
        <v>4441</v>
      </c>
      <c r="F480" t="s">
        <v>4442</v>
      </c>
      <c r="G480" t="s">
        <v>4443</v>
      </c>
      <c r="H480" t="s">
        <v>4305</v>
      </c>
      <c r="I480" t="s">
        <v>4444</v>
      </c>
      <c r="J480" t="s">
        <v>4445</v>
      </c>
      <c r="K480">
        <v>763341087</v>
      </c>
      <c r="L480" t="s">
        <v>4305</v>
      </c>
      <c r="M480" t="s">
        <v>30</v>
      </c>
      <c r="N480" s="5">
        <v>30000</v>
      </c>
      <c r="O480" s="5">
        <v>42000</v>
      </c>
      <c r="P480" t="s">
        <v>4411</v>
      </c>
      <c r="Q480">
        <v>14.5</v>
      </c>
      <c r="R480" s="5">
        <v>30000</v>
      </c>
      <c r="S480" s="5">
        <v>12000</v>
      </c>
      <c r="T480" s="5">
        <v>42000</v>
      </c>
      <c r="U480" s="5">
        <v>14850</v>
      </c>
      <c r="V480" s="5">
        <v>27150</v>
      </c>
      <c r="W480">
        <v>0</v>
      </c>
      <c r="X480" s="5">
        <v>27150</v>
      </c>
      <c r="Y480">
        <v>0</v>
      </c>
      <c r="Z480" s="5">
        <v>27150</v>
      </c>
      <c r="AA480">
        <v>0</v>
      </c>
      <c r="AB480" t="s">
        <v>3685</v>
      </c>
      <c r="AC480" s="5">
        <v>2200</v>
      </c>
      <c r="AD480" s="6">
        <f>DATEVALUE(Table2[[#This Row],[Last Payment Date]])</f>
        <v>46185</v>
      </c>
      <c r="AE480" t="str">
        <f ca="1">IF(Table2[[#This Row],[Date]]&lt;TODAY()-90,"Yes","No")</f>
        <v>No</v>
      </c>
    </row>
    <row r="481" spans="1:31" x14ac:dyDescent="0.3">
      <c r="A481" t="s">
        <v>4446</v>
      </c>
      <c r="B481" t="s">
        <v>8</v>
      </c>
      <c r="C481" t="s">
        <v>4447</v>
      </c>
      <c r="D481" t="s">
        <v>4448</v>
      </c>
      <c r="E481" t="s">
        <v>4449</v>
      </c>
      <c r="F481" t="s">
        <v>4450</v>
      </c>
      <c r="G481" t="s">
        <v>4451</v>
      </c>
      <c r="H481" t="s">
        <v>4452</v>
      </c>
      <c r="I481" t="s">
        <v>4453</v>
      </c>
      <c r="J481" t="s">
        <v>4454</v>
      </c>
      <c r="K481">
        <v>773134006</v>
      </c>
      <c r="L481" t="s">
        <v>4455</v>
      </c>
      <c r="M481" t="s">
        <v>10</v>
      </c>
      <c r="N481" s="5">
        <v>25000</v>
      </c>
      <c r="O481" s="5">
        <v>35000</v>
      </c>
      <c r="P481" t="s">
        <v>4422</v>
      </c>
      <c r="Q481">
        <v>2.54</v>
      </c>
      <c r="R481" s="5">
        <v>25000</v>
      </c>
      <c r="S481" s="5">
        <v>10000</v>
      </c>
      <c r="T481" s="5">
        <v>35000</v>
      </c>
      <c r="U481" s="5">
        <v>34800</v>
      </c>
      <c r="V481">
        <v>200</v>
      </c>
      <c r="W481">
        <v>0</v>
      </c>
      <c r="X481">
        <v>200</v>
      </c>
      <c r="Y481">
        <v>0</v>
      </c>
      <c r="Z481">
        <v>200</v>
      </c>
      <c r="AA481">
        <v>0</v>
      </c>
      <c r="AB481" t="s">
        <v>777</v>
      </c>
      <c r="AC481" s="5">
        <v>3000</v>
      </c>
      <c r="AD481" s="6">
        <f>DATEVALUE(Table2[[#This Row],[Last Payment Date]])</f>
        <v>46233</v>
      </c>
      <c r="AE481" t="str">
        <f ca="1">IF(Table2[[#This Row],[Date]]&lt;TODAY()-90,"Yes","No")</f>
        <v>No</v>
      </c>
    </row>
    <row r="482" spans="1:31" x14ac:dyDescent="0.3">
      <c r="A482" t="s">
        <v>4456</v>
      </c>
      <c r="B482" t="s">
        <v>16</v>
      </c>
      <c r="C482" t="s">
        <v>4457</v>
      </c>
      <c r="D482" t="s">
        <v>4458</v>
      </c>
      <c r="E482" t="s">
        <v>4459</v>
      </c>
      <c r="F482" t="s">
        <v>4460</v>
      </c>
      <c r="G482" t="s">
        <v>4461</v>
      </c>
      <c r="H482" t="s">
        <v>2946</v>
      </c>
      <c r="I482" t="s">
        <v>4462</v>
      </c>
      <c r="J482" t="s">
        <v>4463</v>
      </c>
      <c r="K482">
        <v>7634900046</v>
      </c>
      <c r="L482" t="s">
        <v>4464</v>
      </c>
      <c r="M482" t="s">
        <v>18</v>
      </c>
      <c r="N482" s="5">
        <v>25000</v>
      </c>
      <c r="O482" s="5">
        <v>35000</v>
      </c>
      <c r="P482" t="s">
        <v>295</v>
      </c>
      <c r="Q482">
        <v>2.29</v>
      </c>
      <c r="R482" s="5">
        <v>25000</v>
      </c>
      <c r="S482" s="5">
        <v>10000</v>
      </c>
      <c r="T482" s="5">
        <v>35000</v>
      </c>
      <c r="U482" s="5">
        <v>33500</v>
      </c>
      <c r="V482" s="5">
        <v>1500</v>
      </c>
      <c r="W482">
        <v>0</v>
      </c>
      <c r="X482" s="5">
        <v>1500</v>
      </c>
      <c r="Y482">
        <v>0</v>
      </c>
      <c r="Z482" s="5">
        <v>1500</v>
      </c>
      <c r="AA482">
        <v>0</v>
      </c>
      <c r="AB482" t="s">
        <v>1142</v>
      </c>
      <c r="AC482" s="5">
        <v>1000</v>
      </c>
      <c r="AD482" s="6">
        <f>DATEVALUE(Table2[[#This Row],[Last Payment Date]])</f>
        <v>46247</v>
      </c>
      <c r="AE482" t="str">
        <f ca="1">IF(Table2[[#This Row],[Date]]&lt;TODAY()-90,"Yes","No")</f>
        <v>No</v>
      </c>
    </row>
    <row r="483" spans="1:31" x14ac:dyDescent="0.3">
      <c r="A483" t="s">
        <v>4465</v>
      </c>
      <c r="B483" t="s">
        <v>19</v>
      </c>
      <c r="C483" t="s">
        <v>3657</v>
      </c>
      <c r="D483" t="s">
        <v>4466</v>
      </c>
      <c r="E483" t="s">
        <v>4467</v>
      </c>
      <c r="F483" t="s">
        <v>4468</v>
      </c>
      <c r="G483" t="s">
        <v>4469</v>
      </c>
      <c r="H483" t="s">
        <v>4470</v>
      </c>
      <c r="I483" t="s">
        <v>4471</v>
      </c>
      <c r="J483" t="s">
        <v>4472</v>
      </c>
      <c r="K483">
        <v>725409562</v>
      </c>
      <c r="L483" t="s">
        <v>4473</v>
      </c>
      <c r="M483" t="s">
        <v>20</v>
      </c>
      <c r="N483" s="5">
        <v>30000</v>
      </c>
      <c r="O483" s="5">
        <v>42000</v>
      </c>
      <c r="P483" t="s">
        <v>3240</v>
      </c>
      <c r="Q483">
        <v>17.190000000000001</v>
      </c>
      <c r="R483" s="5">
        <v>30000</v>
      </c>
      <c r="S483" s="5">
        <v>12000</v>
      </c>
      <c r="T483" s="5">
        <v>42000</v>
      </c>
      <c r="U483" s="5">
        <v>9200</v>
      </c>
      <c r="V483" s="5">
        <v>32800</v>
      </c>
      <c r="W483">
        <v>0</v>
      </c>
      <c r="X483" s="5">
        <v>32800</v>
      </c>
      <c r="Y483">
        <v>0</v>
      </c>
      <c r="Z483" s="5">
        <v>32800</v>
      </c>
      <c r="AA483">
        <v>0</v>
      </c>
      <c r="AB483" t="s">
        <v>2152</v>
      </c>
      <c r="AC483">
        <v>500</v>
      </c>
      <c r="AD483" s="6">
        <f>DATEVALUE(Table2[[#This Row],[Last Payment Date]])</f>
        <v>46168</v>
      </c>
      <c r="AE483" t="str">
        <f ca="1">IF(Table2[[#This Row],[Date]]&lt;TODAY()-90,"Yes","No")</f>
        <v>No</v>
      </c>
    </row>
    <row r="484" spans="1:31" x14ac:dyDescent="0.3">
      <c r="A484" t="s">
        <v>4474</v>
      </c>
      <c r="B484" t="s">
        <v>27</v>
      </c>
      <c r="C484" t="s">
        <v>4432</v>
      </c>
      <c r="D484" t="s">
        <v>4475</v>
      </c>
      <c r="E484" t="s">
        <v>4476</v>
      </c>
      <c r="F484" t="s">
        <v>4477</v>
      </c>
      <c r="G484" t="s">
        <v>4478</v>
      </c>
      <c r="H484" t="s">
        <v>4308</v>
      </c>
      <c r="I484" t="s">
        <v>4306</v>
      </c>
      <c r="J484" t="s">
        <v>4307</v>
      </c>
      <c r="K484">
        <v>767761306</v>
      </c>
      <c r="L484" t="s">
        <v>4308</v>
      </c>
      <c r="M484" t="s">
        <v>30</v>
      </c>
      <c r="N484" s="5">
        <v>30000</v>
      </c>
      <c r="O484" s="5">
        <v>42000</v>
      </c>
      <c r="P484" t="s">
        <v>4479</v>
      </c>
      <c r="Q484">
        <v>12.52</v>
      </c>
      <c r="R484" s="5">
        <v>30000</v>
      </c>
      <c r="S484" s="5">
        <v>12000</v>
      </c>
      <c r="T484" s="5">
        <v>42000</v>
      </c>
      <c r="U484" s="5">
        <v>19000</v>
      </c>
      <c r="V484" s="5">
        <v>23000</v>
      </c>
      <c r="W484">
        <v>0</v>
      </c>
      <c r="X484" s="5">
        <v>23000</v>
      </c>
      <c r="Y484">
        <v>0</v>
      </c>
      <c r="Z484" s="5">
        <v>23000</v>
      </c>
      <c r="AA484">
        <v>0</v>
      </c>
      <c r="AB484" t="s">
        <v>3685</v>
      </c>
      <c r="AC484" s="5">
        <v>2100</v>
      </c>
      <c r="AD484" s="6">
        <f>DATEVALUE(Table2[[#This Row],[Last Payment Date]])</f>
        <v>46185</v>
      </c>
      <c r="AE484" t="str">
        <f ca="1">IF(Table2[[#This Row],[Date]]&lt;TODAY()-90,"Yes","No")</f>
        <v>No</v>
      </c>
    </row>
    <row r="485" spans="1:31" x14ac:dyDescent="0.3">
      <c r="A485" t="s">
        <v>4480</v>
      </c>
      <c r="B485" t="s">
        <v>27</v>
      </c>
      <c r="C485" t="s">
        <v>4481</v>
      </c>
      <c r="D485" t="s">
        <v>4482</v>
      </c>
      <c r="E485" t="s">
        <v>4483</v>
      </c>
      <c r="F485" t="s">
        <v>4484</v>
      </c>
      <c r="G485" t="s">
        <v>4485</v>
      </c>
      <c r="H485" t="s">
        <v>4486</v>
      </c>
      <c r="I485" t="s">
        <v>4487</v>
      </c>
      <c r="J485" t="s">
        <v>4488</v>
      </c>
      <c r="K485">
        <v>754498527</v>
      </c>
      <c r="L485" t="s">
        <v>4486</v>
      </c>
      <c r="M485" t="s">
        <v>29</v>
      </c>
      <c r="N485" s="5">
        <v>25000</v>
      </c>
      <c r="O485" s="5">
        <v>35000</v>
      </c>
      <c r="P485" t="s">
        <v>3380</v>
      </c>
      <c r="Q485">
        <v>3.86</v>
      </c>
      <c r="R485" s="5">
        <v>25000</v>
      </c>
      <c r="S485" s="5">
        <v>10000</v>
      </c>
      <c r="T485" s="5">
        <v>35000</v>
      </c>
      <c r="U485" s="5">
        <v>29000</v>
      </c>
      <c r="V485" s="5">
        <v>6000</v>
      </c>
      <c r="W485">
        <v>0</v>
      </c>
      <c r="X485" s="5">
        <v>6000</v>
      </c>
      <c r="Y485">
        <v>0</v>
      </c>
      <c r="Z485" s="5">
        <v>6000</v>
      </c>
      <c r="AA485">
        <v>0</v>
      </c>
      <c r="AB485" t="s">
        <v>2648</v>
      </c>
      <c r="AC485" s="5">
        <v>1750</v>
      </c>
      <c r="AD485" s="6">
        <f>DATEVALUE(Table2[[#This Row],[Last Payment Date]])</f>
        <v>46226</v>
      </c>
      <c r="AE485" t="str">
        <f ca="1">IF(Table2[[#This Row],[Date]]&lt;TODAY()-90,"Yes","No")</f>
        <v>No</v>
      </c>
    </row>
    <row r="486" spans="1:31" x14ac:dyDescent="0.3">
      <c r="A486" t="s">
        <v>4489</v>
      </c>
      <c r="B486" t="s">
        <v>27</v>
      </c>
      <c r="C486" t="s">
        <v>4490</v>
      </c>
      <c r="D486" t="s">
        <v>4491</v>
      </c>
      <c r="E486" t="s">
        <v>4492</v>
      </c>
      <c r="F486" t="s">
        <v>4493</v>
      </c>
      <c r="G486" t="s">
        <v>4494</v>
      </c>
      <c r="H486" t="s">
        <v>4495</v>
      </c>
      <c r="I486" t="s">
        <v>4496</v>
      </c>
      <c r="J486" t="s">
        <v>4497</v>
      </c>
      <c r="K486">
        <v>713595336</v>
      </c>
      <c r="L486" t="s">
        <v>4495</v>
      </c>
      <c r="M486" t="s">
        <v>29</v>
      </c>
      <c r="N486" s="5">
        <v>25000</v>
      </c>
      <c r="O486" s="5">
        <v>35000</v>
      </c>
      <c r="P486" t="s">
        <v>874</v>
      </c>
      <c r="Q486">
        <v>0.69</v>
      </c>
      <c r="R486" s="5">
        <v>25000</v>
      </c>
      <c r="S486" s="5">
        <v>10000</v>
      </c>
      <c r="T486" s="5">
        <v>35000</v>
      </c>
      <c r="U486" s="5">
        <v>34550</v>
      </c>
      <c r="V486">
        <v>450</v>
      </c>
      <c r="W486">
        <v>0</v>
      </c>
      <c r="X486">
        <v>450</v>
      </c>
      <c r="Y486">
        <v>0</v>
      </c>
      <c r="Z486">
        <v>450</v>
      </c>
      <c r="AA486">
        <v>0</v>
      </c>
      <c r="AB486" t="s">
        <v>1737</v>
      </c>
      <c r="AC486" s="5">
        <v>2000</v>
      </c>
      <c r="AD486" s="6">
        <f>DATEVALUE(Table2[[#This Row],[Last Payment Date]])</f>
        <v>46239</v>
      </c>
      <c r="AE486" t="str">
        <f ca="1">IF(Table2[[#This Row],[Date]]&lt;TODAY()-90,"Yes","No")</f>
        <v>No</v>
      </c>
    </row>
    <row r="487" spans="1:31" x14ac:dyDescent="0.3">
      <c r="A487" t="s">
        <v>4498</v>
      </c>
      <c r="B487" t="s">
        <v>27</v>
      </c>
      <c r="C487" t="s">
        <v>4499</v>
      </c>
      <c r="D487" t="s">
        <v>4500</v>
      </c>
      <c r="E487" t="s">
        <v>4501</v>
      </c>
      <c r="F487" t="s">
        <v>4502</v>
      </c>
      <c r="G487" t="s">
        <v>4503</v>
      </c>
      <c r="H487" t="s">
        <v>4504</v>
      </c>
      <c r="I487" t="s">
        <v>4505</v>
      </c>
      <c r="J487" t="s">
        <v>4506</v>
      </c>
      <c r="K487">
        <v>765259509</v>
      </c>
      <c r="L487" t="s">
        <v>4504</v>
      </c>
      <c r="M487" t="s">
        <v>29</v>
      </c>
      <c r="N487" s="5">
        <v>25000</v>
      </c>
      <c r="O487" s="5">
        <v>35000</v>
      </c>
      <c r="P487" t="s">
        <v>874</v>
      </c>
      <c r="Q487">
        <v>1.43</v>
      </c>
      <c r="R487" s="5">
        <v>25000</v>
      </c>
      <c r="S487" s="5">
        <v>10000</v>
      </c>
      <c r="T487" s="5">
        <v>35000</v>
      </c>
      <c r="U487" s="5">
        <v>33500</v>
      </c>
      <c r="V487" s="5">
        <v>1500</v>
      </c>
      <c r="W487">
        <v>0</v>
      </c>
      <c r="X487" s="5">
        <v>1500</v>
      </c>
      <c r="Y487">
        <v>0</v>
      </c>
      <c r="Z487" s="5">
        <v>1500</v>
      </c>
      <c r="AA487">
        <v>0</v>
      </c>
      <c r="AB487" t="s">
        <v>977</v>
      </c>
      <c r="AC487" s="5">
        <v>1750</v>
      </c>
      <c r="AD487" s="6">
        <f>DATEVALUE(Table2[[#This Row],[Last Payment Date]])</f>
        <v>46245</v>
      </c>
      <c r="AE487" t="str">
        <f ca="1">IF(Table2[[#This Row],[Date]]&lt;TODAY()-90,"Yes","No")</f>
        <v>No</v>
      </c>
    </row>
    <row r="488" spans="1:31" x14ac:dyDescent="0.3">
      <c r="A488" t="s">
        <v>4507</v>
      </c>
      <c r="B488" t="s">
        <v>8</v>
      </c>
      <c r="C488" t="s">
        <v>4508</v>
      </c>
      <c r="D488" t="s">
        <v>4509</v>
      </c>
      <c r="E488" t="s">
        <v>4510</v>
      </c>
      <c r="F488" t="s">
        <v>4511</v>
      </c>
      <c r="G488" t="s">
        <v>4512</v>
      </c>
      <c r="H488" t="s">
        <v>4513</v>
      </c>
      <c r="I488" t="s">
        <v>4514</v>
      </c>
      <c r="J488" t="s">
        <v>4515</v>
      </c>
      <c r="K488">
        <v>765744811</v>
      </c>
      <c r="L488" t="s">
        <v>4513</v>
      </c>
      <c r="M488" t="s">
        <v>9</v>
      </c>
      <c r="N488" s="5">
        <v>25000</v>
      </c>
      <c r="O488" s="5">
        <v>35000</v>
      </c>
      <c r="P488" t="s">
        <v>3380</v>
      </c>
      <c r="Q488">
        <v>3.14</v>
      </c>
      <c r="R488" s="5">
        <v>25000</v>
      </c>
      <c r="S488" s="5">
        <v>10000</v>
      </c>
      <c r="T488" s="5">
        <v>35000</v>
      </c>
      <c r="U488" s="5">
        <v>30750</v>
      </c>
      <c r="V488" s="5">
        <v>4250</v>
      </c>
      <c r="W488">
        <v>0</v>
      </c>
      <c r="X488" s="5">
        <v>4250</v>
      </c>
      <c r="Y488">
        <v>0</v>
      </c>
      <c r="Z488" s="5">
        <v>4250</v>
      </c>
      <c r="AA488">
        <v>0</v>
      </c>
      <c r="AB488" t="s">
        <v>866</v>
      </c>
      <c r="AC488" s="5">
        <v>2000</v>
      </c>
      <c r="AD488" s="6">
        <f>DATEVALUE(Table2[[#This Row],[Last Payment Date]])</f>
        <v>46244</v>
      </c>
      <c r="AE488" t="str">
        <f ca="1">IF(Table2[[#This Row],[Date]]&lt;TODAY()-90,"Yes","No")</f>
        <v>No</v>
      </c>
    </row>
    <row r="489" spans="1:31" x14ac:dyDescent="0.3">
      <c r="A489" t="s">
        <v>4516</v>
      </c>
      <c r="B489" t="s">
        <v>8</v>
      </c>
      <c r="C489" t="s">
        <v>4508</v>
      </c>
      <c r="D489" t="s">
        <v>4517</v>
      </c>
      <c r="E489" t="s">
        <v>4518</v>
      </c>
      <c r="F489" t="s">
        <v>4519</v>
      </c>
      <c r="G489" t="s">
        <v>4520</v>
      </c>
      <c r="H489" t="s">
        <v>4521</v>
      </c>
      <c r="I489" t="s">
        <v>4522</v>
      </c>
      <c r="J489" t="s">
        <v>4523</v>
      </c>
      <c r="K489">
        <v>770558436</v>
      </c>
      <c r="L489" t="s">
        <v>4521</v>
      </c>
      <c r="M489" t="s">
        <v>9</v>
      </c>
      <c r="N489" s="5">
        <v>25000</v>
      </c>
      <c r="O489" s="5">
        <v>35000</v>
      </c>
      <c r="P489" t="s">
        <v>3380</v>
      </c>
      <c r="Q489">
        <v>7.63</v>
      </c>
      <c r="R489" s="5">
        <v>25000</v>
      </c>
      <c r="S489" s="5">
        <v>10000</v>
      </c>
      <c r="T489" s="5">
        <v>35000</v>
      </c>
      <c r="U489" s="5">
        <v>22900</v>
      </c>
      <c r="V489" s="5">
        <v>12100</v>
      </c>
      <c r="W489">
        <v>0</v>
      </c>
      <c r="X489" s="5">
        <v>12100</v>
      </c>
      <c r="Y489">
        <v>0</v>
      </c>
      <c r="Z489" s="5">
        <v>12100</v>
      </c>
      <c r="AA489">
        <v>0</v>
      </c>
      <c r="AB489" t="s">
        <v>866</v>
      </c>
      <c r="AC489" s="5">
        <v>2000</v>
      </c>
      <c r="AD489" s="6">
        <f>DATEVALUE(Table2[[#This Row],[Last Payment Date]])</f>
        <v>46244</v>
      </c>
      <c r="AE489" t="str">
        <f ca="1">IF(Table2[[#This Row],[Date]]&lt;TODAY()-90,"Yes","No")</f>
        <v>No</v>
      </c>
    </row>
    <row r="490" spans="1:31" x14ac:dyDescent="0.3">
      <c r="A490" t="s">
        <v>4524</v>
      </c>
      <c r="B490" t="s">
        <v>8</v>
      </c>
      <c r="C490" t="s">
        <v>4508</v>
      </c>
      <c r="D490" t="s">
        <v>4525</v>
      </c>
      <c r="E490" t="s">
        <v>4526</v>
      </c>
      <c r="F490" t="s">
        <v>4527</v>
      </c>
      <c r="G490" t="s">
        <v>4528</v>
      </c>
      <c r="H490" t="s">
        <v>4529</v>
      </c>
      <c r="I490" t="s">
        <v>4530</v>
      </c>
      <c r="J490" t="s">
        <v>4531</v>
      </c>
      <c r="K490">
        <v>763547965</v>
      </c>
      <c r="L490" t="s">
        <v>4532</v>
      </c>
      <c r="M490" t="s">
        <v>9</v>
      </c>
      <c r="N490" s="5">
        <v>25000</v>
      </c>
      <c r="O490" s="5">
        <v>35000</v>
      </c>
      <c r="P490" t="s">
        <v>3380</v>
      </c>
      <c r="Q490">
        <v>5.14</v>
      </c>
      <c r="R490" s="5">
        <v>25000</v>
      </c>
      <c r="S490" s="5">
        <v>10000</v>
      </c>
      <c r="T490" s="5">
        <v>35000</v>
      </c>
      <c r="U490" s="5">
        <v>27250</v>
      </c>
      <c r="V490" s="5">
        <v>7750</v>
      </c>
      <c r="W490">
        <v>0</v>
      </c>
      <c r="X490" s="5">
        <v>7750</v>
      </c>
      <c r="Y490">
        <v>0</v>
      </c>
      <c r="Z490" s="5">
        <v>7750</v>
      </c>
      <c r="AA490">
        <v>0</v>
      </c>
      <c r="AB490" t="s">
        <v>866</v>
      </c>
      <c r="AC490" s="5">
        <v>2000</v>
      </c>
      <c r="AD490" s="6">
        <f>DATEVALUE(Table2[[#This Row],[Last Payment Date]])</f>
        <v>46244</v>
      </c>
      <c r="AE490" t="str">
        <f ca="1">IF(Table2[[#This Row],[Date]]&lt;TODAY()-90,"Yes","No")</f>
        <v>No</v>
      </c>
    </row>
    <row r="491" spans="1:31" x14ac:dyDescent="0.3">
      <c r="A491" t="s">
        <v>4533</v>
      </c>
      <c r="B491" t="s">
        <v>16</v>
      </c>
      <c r="C491" t="s">
        <v>4534</v>
      </c>
      <c r="D491" t="s">
        <v>4535</v>
      </c>
      <c r="E491" t="s">
        <v>4536</v>
      </c>
      <c r="F491" t="s">
        <v>4537</v>
      </c>
      <c r="G491" t="s">
        <v>4538</v>
      </c>
      <c r="H491" t="s">
        <v>3638</v>
      </c>
      <c r="I491" t="s">
        <v>4539</v>
      </c>
      <c r="J491" t="s">
        <v>4540</v>
      </c>
      <c r="K491">
        <v>763645575</v>
      </c>
      <c r="L491" t="s">
        <v>3638</v>
      </c>
      <c r="M491" t="s">
        <v>18</v>
      </c>
      <c r="N491" s="5">
        <v>35000</v>
      </c>
      <c r="O491" s="5">
        <v>49000</v>
      </c>
      <c r="P491" t="s">
        <v>1952</v>
      </c>
      <c r="Q491">
        <v>1.51</v>
      </c>
      <c r="R491" s="5">
        <v>35000</v>
      </c>
      <c r="S491" s="5">
        <v>14000</v>
      </c>
      <c r="T491" s="5">
        <v>49000</v>
      </c>
      <c r="U491" s="5">
        <v>46700</v>
      </c>
      <c r="V491" s="5">
        <v>2300</v>
      </c>
      <c r="W491">
        <v>0</v>
      </c>
      <c r="X491" s="5">
        <v>2300</v>
      </c>
      <c r="Y491">
        <v>0</v>
      </c>
      <c r="Z491" s="5">
        <v>2300</v>
      </c>
      <c r="AA491">
        <v>0</v>
      </c>
      <c r="AB491" t="s">
        <v>977</v>
      </c>
      <c r="AC491" s="5">
        <v>2500</v>
      </c>
      <c r="AD491" s="6">
        <f>DATEVALUE(Table2[[#This Row],[Last Payment Date]])</f>
        <v>46245</v>
      </c>
      <c r="AE491" t="str">
        <f ca="1">IF(Table2[[#This Row],[Date]]&lt;TODAY()-90,"Yes","No")</f>
        <v>No</v>
      </c>
    </row>
    <row r="492" spans="1:31" x14ac:dyDescent="0.3">
      <c r="A492" t="s">
        <v>4541</v>
      </c>
      <c r="B492" t="s">
        <v>16</v>
      </c>
      <c r="C492" t="s">
        <v>4542</v>
      </c>
      <c r="D492" t="s">
        <v>4543</v>
      </c>
      <c r="E492" t="s">
        <v>4544</v>
      </c>
      <c r="F492" t="s">
        <v>4545</v>
      </c>
      <c r="G492" t="s">
        <v>4546</v>
      </c>
      <c r="H492" t="s">
        <v>4547</v>
      </c>
      <c r="I492" t="s">
        <v>4548</v>
      </c>
      <c r="J492" t="s">
        <v>4549</v>
      </c>
      <c r="K492">
        <v>763023399</v>
      </c>
      <c r="L492" t="s">
        <v>155</v>
      </c>
      <c r="M492" t="s">
        <v>18</v>
      </c>
      <c r="N492" s="5">
        <v>25000</v>
      </c>
      <c r="O492" s="5">
        <v>35000</v>
      </c>
      <c r="P492" t="s">
        <v>1952</v>
      </c>
      <c r="Q492">
        <v>1.71</v>
      </c>
      <c r="R492" s="5">
        <v>25000</v>
      </c>
      <c r="S492" s="5">
        <v>10000</v>
      </c>
      <c r="T492" s="5">
        <v>35000</v>
      </c>
      <c r="U492" s="5">
        <v>33250</v>
      </c>
      <c r="V492" s="5">
        <v>1750</v>
      </c>
      <c r="W492">
        <v>0</v>
      </c>
      <c r="X492" s="5">
        <v>1750</v>
      </c>
      <c r="Y492">
        <v>0</v>
      </c>
      <c r="Z492" s="5">
        <v>1750</v>
      </c>
      <c r="AA492">
        <v>0</v>
      </c>
      <c r="AB492" t="s">
        <v>4550</v>
      </c>
      <c r="AC492" s="5">
        <v>1750</v>
      </c>
      <c r="AD492" s="6">
        <f>DATEVALUE(Table2[[#This Row],[Last Payment Date]])</f>
        <v>46242</v>
      </c>
      <c r="AE492" t="str">
        <f ca="1">IF(Table2[[#This Row],[Date]]&lt;TODAY()-90,"Yes","No")</f>
        <v>No</v>
      </c>
    </row>
    <row r="493" spans="1:31" x14ac:dyDescent="0.3">
      <c r="A493" t="s">
        <v>4551</v>
      </c>
      <c r="B493" t="s">
        <v>13</v>
      </c>
      <c r="C493" t="s">
        <v>4552</v>
      </c>
      <c r="D493" t="s">
        <v>4553</v>
      </c>
      <c r="E493" t="s">
        <v>4554</v>
      </c>
      <c r="F493" t="s">
        <v>4555</v>
      </c>
      <c r="G493" t="s">
        <v>4556</v>
      </c>
      <c r="H493" t="s">
        <v>4557</v>
      </c>
      <c r="I493" t="s">
        <v>4558</v>
      </c>
      <c r="J493" t="s">
        <v>4559</v>
      </c>
      <c r="K493">
        <v>0</v>
      </c>
      <c r="L493" t="s">
        <v>1704</v>
      </c>
      <c r="M493" t="s">
        <v>35</v>
      </c>
      <c r="N493" s="5">
        <v>25000</v>
      </c>
      <c r="O493" s="5">
        <v>35000</v>
      </c>
      <c r="P493" t="s">
        <v>4560</v>
      </c>
      <c r="Q493">
        <v>2.71</v>
      </c>
      <c r="R493" s="5">
        <v>25000</v>
      </c>
      <c r="S493" s="5">
        <v>10000</v>
      </c>
      <c r="T493" s="5">
        <v>35000</v>
      </c>
      <c r="U493" s="5">
        <v>31500</v>
      </c>
      <c r="V493" s="5">
        <v>3500</v>
      </c>
      <c r="W493">
        <v>0</v>
      </c>
      <c r="X493" s="5">
        <v>3500</v>
      </c>
      <c r="Y493">
        <v>0</v>
      </c>
      <c r="Z493" s="5">
        <v>3500</v>
      </c>
      <c r="AA493">
        <v>0</v>
      </c>
      <c r="AB493" t="s">
        <v>560</v>
      </c>
      <c r="AC493" s="5">
        <v>1750</v>
      </c>
      <c r="AD493" s="6">
        <f>DATEVALUE(Table2[[#This Row],[Last Payment Date]])</f>
        <v>46231</v>
      </c>
      <c r="AE493" t="str">
        <f ca="1">IF(Table2[[#This Row],[Date]]&lt;TODAY()-90,"Yes","No")</f>
        <v>No</v>
      </c>
    </row>
    <row r="494" spans="1:31" x14ac:dyDescent="0.3">
      <c r="A494" t="s">
        <v>4561</v>
      </c>
      <c r="B494" t="s">
        <v>13</v>
      </c>
      <c r="C494" t="s">
        <v>4552</v>
      </c>
      <c r="D494" t="s">
        <v>4562</v>
      </c>
      <c r="E494" t="s">
        <v>4563</v>
      </c>
      <c r="F494" t="s">
        <v>4564</v>
      </c>
      <c r="G494" t="s">
        <v>4565</v>
      </c>
      <c r="H494" t="s">
        <v>3560</v>
      </c>
      <c r="I494" t="s">
        <v>4566</v>
      </c>
      <c r="J494" t="s">
        <v>4567</v>
      </c>
      <c r="K494">
        <v>764636194</v>
      </c>
      <c r="L494" t="s">
        <v>3560</v>
      </c>
      <c r="M494" t="s">
        <v>35</v>
      </c>
      <c r="N494" s="5">
        <v>25000</v>
      </c>
      <c r="O494" s="5">
        <v>35000</v>
      </c>
      <c r="P494" t="s">
        <v>4560</v>
      </c>
      <c r="Q494">
        <v>2.14</v>
      </c>
      <c r="R494" s="5">
        <v>25000</v>
      </c>
      <c r="S494" s="5">
        <v>10000</v>
      </c>
      <c r="T494" s="5">
        <v>35000</v>
      </c>
      <c r="U494" s="5">
        <v>32500</v>
      </c>
      <c r="V494" s="5">
        <v>2500</v>
      </c>
      <c r="W494">
        <v>0</v>
      </c>
      <c r="X494" s="5">
        <v>2500</v>
      </c>
      <c r="Y494">
        <v>0</v>
      </c>
      <c r="Z494" s="5">
        <v>2500</v>
      </c>
      <c r="AA494">
        <v>0</v>
      </c>
      <c r="AB494" t="s">
        <v>839</v>
      </c>
      <c r="AC494" s="5">
        <v>1000</v>
      </c>
      <c r="AD494" s="6">
        <f>DATEVALUE(Table2[[#This Row],[Last Payment Date]])</f>
        <v>46240</v>
      </c>
      <c r="AE494" t="str">
        <f ca="1">IF(Table2[[#This Row],[Date]]&lt;TODAY()-90,"Yes","No")</f>
        <v>No</v>
      </c>
    </row>
    <row r="495" spans="1:31" x14ac:dyDescent="0.3">
      <c r="A495" t="s">
        <v>4568</v>
      </c>
      <c r="B495" t="s">
        <v>16</v>
      </c>
      <c r="C495" t="s">
        <v>4569</v>
      </c>
      <c r="D495" t="s">
        <v>4570</v>
      </c>
      <c r="E495" t="s">
        <v>4571</v>
      </c>
      <c r="F495" t="s">
        <v>4572</v>
      </c>
      <c r="G495" t="s">
        <v>4573</v>
      </c>
      <c r="H495" t="s">
        <v>4574</v>
      </c>
      <c r="I495" t="s">
        <v>4575</v>
      </c>
      <c r="J495" t="s">
        <v>4576</v>
      </c>
      <c r="K495">
        <v>755015630</v>
      </c>
      <c r="L495" t="s">
        <v>4577</v>
      </c>
      <c r="M495" t="s">
        <v>18</v>
      </c>
      <c r="N495" s="5">
        <v>35000</v>
      </c>
      <c r="O495" s="5">
        <v>49000</v>
      </c>
      <c r="P495" t="s">
        <v>1952</v>
      </c>
      <c r="Q495">
        <v>3.63</v>
      </c>
      <c r="R495" s="5">
        <v>35000</v>
      </c>
      <c r="S495" s="5">
        <v>14000</v>
      </c>
      <c r="T495" s="5">
        <v>49000</v>
      </c>
      <c r="U495" s="5">
        <v>41150</v>
      </c>
      <c r="V495" s="5">
        <v>7850</v>
      </c>
      <c r="W495">
        <v>0</v>
      </c>
      <c r="X495" s="5">
        <v>7850</v>
      </c>
      <c r="Y495">
        <v>0</v>
      </c>
      <c r="Z495" s="5">
        <v>7850</v>
      </c>
      <c r="AA495">
        <v>0</v>
      </c>
      <c r="AB495" t="s">
        <v>2583</v>
      </c>
      <c r="AC495" s="5">
        <v>1900</v>
      </c>
      <c r="AD495" s="6">
        <f>DATEVALUE(Table2[[#This Row],[Last Payment Date]])</f>
        <v>46246</v>
      </c>
      <c r="AE495" t="str">
        <f ca="1">IF(Table2[[#This Row],[Date]]&lt;TODAY()-90,"Yes","No")</f>
        <v>No</v>
      </c>
    </row>
    <row r="496" spans="1:31" x14ac:dyDescent="0.3">
      <c r="A496" t="s">
        <v>4578</v>
      </c>
      <c r="B496" t="s">
        <v>13</v>
      </c>
      <c r="C496" t="s">
        <v>4579</v>
      </c>
      <c r="D496" t="s">
        <v>4580</v>
      </c>
      <c r="E496" t="s">
        <v>4581</v>
      </c>
      <c r="F496" t="s">
        <v>4582</v>
      </c>
      <c r="G496" t="s">
        <v>4583</v>
      </c>
      <c r="H496" t="s">
        <v>4584</v>
      </c>
      <c r="I496" t="s">
        <v>4585</v>
      </c>
      <c r="J496" t="s">
        <v>4586</v>
      </c>
      <c r="K496">
        <v>0</v>
      </c>
      <c r="L496" t="s">
        <v>1704</v>
      </c>
      <c r="M496" t="s">
        <v>14</v>
      </c>
      <c r="N496" s="5">
        <v>25000</v>
      </c>
      <c r="O496" s="5">
        <v>35000</v>
      </c>
      <c r="P496" t="s">
        <v>874</v>
      </c>
      <c r="Q496">
        <v>4.57</v>
      </c>
      <c r="R496" s="5">
        <v>25000</v>
      </c>
      <c r="S496" s="5">
        <v>10000</v>
      </c>
      <c r="T496" s="5">
        <v>35000</v>
      </c>
      <c r="U496" s="5">
        <v>28000</v>
      </c>
      <c r="V496" s="5">
        <v>7000</v>
      </c>
      <c r="W496">
        <v>0</v>
      </c>
      <c r="X496" s="5">
        <v>7000</v>
      </c>
      <c r="Y496">
        <v>0</v>
      </c>
      <c r="Z496" s="5">
        <v>7000</v>
      </c>
      <c r="AA496">
        <v>0</v>
      </c>
      <c r="AB496" t="s">
        <v>560</v>
      </c>
      <c r="AC496" s="5">
        <v>2000</v>
      </c>
      <c r="AD496" s="6">
        <f>DATEVALUE(Table2[[#This Row],[Last Payment Date]])</f>
        <v>46231</v>
      </c>
      <c r="AE496" t="str">
        <f ca="1">IF(Table2[[#This Row],[Date]]&lt;TODAY()-90,"Yes","No")</f>
        <v>No</v>
      </c>
    </row>
    <row r="497" spans="1:31" x14ac:dyDescent="0.3">
      <c r="A497" t="s">
        <v>4587</v>
      </c>
      <c r="B497" t="s">
        <v>27</v>
      </c>
      <c r="C497" t="s">
        <v>4588</v>
      </c>
      <c r="D497" t="s">
        <v>4589</v>
      </c>
      <c r="E497" t="s">
        <v>4590</v>
      </c>
      <c r="F497" t="s">
        <v>4591</v>
      </c>
      <c r="G497" t="s">
        <v>4592</v>
      </c>
      <c r="H497" t="s">
        <v>2466</v>
      </c>
      <c r="I497" t="s">
        <v>4593</v>
      </c>
      <c r="J497" t="s">
        <v>4594</v>
      </c>
      <c r="K497">
        <v>786782506</v>
      </c>
      <c r="L497" t="s">
        <v>2466</v>
      </c>
      <c r="M497" t="s">
        <v>30</v>
      </c>
      <c r="N497" s="5">
        <v>30000</v>
      </c>
      <c r="O497" s="5">
        <v>42000</v>
      </c>
      <c r="P497" t="s">
        <v>4560</v>
      </c>
      <c r="Q497">
        <v>3.17</v>
      </c>
      <c r="R497" s="5">
        <v>30000</v>
      </c>
      <c r="S497" s="5">
        <v>12000</v>
      </c>
      <c r="T497" s="5">
        <v>42000</v>
      </c>
      <c r="U497" s="5">
        <v>36550</v>
      </c>
      <c r="V497" s="5">
        <v>5450</v>
      </c>
      <c r="W497">
        <v>0</v>
      </c>
      <c r="X497" s="5">
        <v>5450</v>
      </c>
      <c r="Y497">
        <v>0</v>
      </c>
      <c r="Z497" s="5">
        <v>5450</v>
      </c>
      <c r="AA497">
        <v>0</v>
      </c>
      <c r="AB497" t="s">
        <v>839</v>
      </c>
      <c r="AC497" s="5">
        <v>1500</v>
      </c>
      <c r="AD497" s="6">
        <f>DATEVALUE(Table2[[#This Row],[Last Payment Date]])</f>
        <v>46240</v>
      </c>
      <c r="AE497" t="str">
        <f ca="1">IF(Table2[[#This Row],[Date]]&lt;TODAY()-90,"Yes","No")</f>
        <v>No</v>
      </c>
    </row>
    <row r="498" spans="1:31" x14ac:dyDescent="0.3">
      <c r="A498" t="s">
        <v>4595</v>
      </c>
      <c r="B498" t="s">
        <v>27</v>
      </c>
      <c r="C498" t="s">
        <v>4588</v>
      </c>
      <c r="D498" t="s">
        <v>4596</v>
      </c>
      <c r="E498" t="s">
        <v>4597</v>
      </c>
      <c r="F498" t="s">
        <v>4598</v>
      </c>
      <c r="G498" t="s">
        <v>4599</v>
      </c>
      <c r="H498" t="s">
        <v>2466</v>
      </c>
      <c r="I498" t="s">
        <v>4600</v>
      </c>
      <c r="J498" t="s">
        <v>4601</v>
      </c>
      <c r="K498">
        <v>754295975</v>
      </c>
      <c r="L498" t="s">
        <v>4602</v>
      </c>
      <c r="M498" t="s">
        <v>30</v>
      </c>
      <c r="N498" s="5">
        <v>30000</v>
      </c>
      <c r="O498" s="5">
        <v>42000</v>
      </c>
      <c r="P498" t="s">
        <v>4560</v>
      </c>
      <c r="Q498">
        <v>2.33</v>
      </c>
      <c r="R498" s="5">
        <v>30000</v>
      </c>
      <c r="S498" s="5">
        <v>12000</v>
      </c>
      <c r="T498" s="5">
        <v>42000</v>
      </c>
      <c r="U498" s="5">
        <v>38300</v>
      </c>
      <c r="V498" s="5">
        <v>3700</v>
      </c>
      <c r="W498">
        <v>0</v>
      </c>
      <c r="X498" s="5">
        <v>3700</v>
      </c>
      <c r="Y498">
        <v>0</v>
      </c>
      <c r="Z498" s="5">
        <v>3700</v>
      </c>
      <c r="AA498">
        <v>0</v>
      </c>
      <c r="AB498" t="s">
        <v>283</v>
      </c>
      <c r="AC498" s="5">
        <v>2600</v>
      </c>
      <c r="AD498" s="6">
        <f>DATEVALUE(Table2[[#This Row],[Last Payment Date]])</f>
        <v>46248</v>
      </c>
      <c r="AE498" t="str">
        <f ca="1">IF(Table2[[#This Row],[Date]]&lt;TODAY()-90,"Yes","No")</f>
        <v>No</v>
      </c>
    </row>
    <row r="499" spans="1:31" x14ac:dyDescent="0.3">
      <c r="A499" t="s">
        <v>4603</v>
      </c>
      <c r="B499" t="s">
        <v>27</v>
      </c>
      <c r="C499" t="s">
        <v>4588</v>
      </c>
      <c r="D499" t="s">
        <v>4604</v>
      </c>
      <c r="E499" t="s">
        <v>4605</v>
      </c>
      <c r="F499" t="s">
        <v>4606</v>
      </c>
      <c r="G499" t="s">
        <v>4607</v>
      </c>
      <c r="H499" t="s">
        <v>2466</v>
      </c>
      <c r="I499" t="s">
        <v>4608</v>
      </c>
      <c r="J499" t="s">
        <v>4609</v>
      </c>
      <c r="K499">
        <v>784304046</v>
      </c>
      <c r="L499" t="s">
        <v>2466</v>
      </c>
      <c r="M499" t="s">
        <v>30</v>
      </c>
      <c r="N499" s="5">
        <v>30000</v>
      </c>
      <c r="O499" s="5">
        <v>42000</v>
      </c>
      <c r="P499" t="s">
        <v>4560</v>
      </c>
      <c r="Q499">
        <v>5.14</v>
      </c>
      <c r="R499" s="5">
        <v>30000</v>
      </c>
      <c r="S499" s="5">
        <v>12000</v>
      </c>
      <c r="T499" s="5">
        <v>42000</v>
      </c>
      <c r="U499" s="5">
        <v>32400</v>
      </c>
      <c r="V499" s="5">
        <v>9600</v>
      </c>
      <c r="W499">
        <v>0</v>
      </c>
      <c r="X499" s="5">
        <v>9600</v>
      </c>
      <c r="Y499">
        <v>0</v>
      </c>
      <c r="Z499" s="5">
        <v>9600</v>
      </c>
      <c r="AA499">
        <v>0</v>
      </c>
      <c r="AB499" t="s">
        <v>977</v>
      </c>
      <c r="AC499" s="5">
        <v>2100</v>
      </c>
      <c r="AD499" s="6">
        <f>DATEVALUE(Table2[[#This Row],[Last Payment Date]])</f>
        <v>46245</v>
      </c>
      <c r="AE499" t="str">
        <f ca="1">IF(Table2[[#This Row],[Date]]&lt;TODAY()-90,"Yes","No")</f>
        <v>No</v>
      </c>
    </row>
    <row r="500" spans="1:31" x14ac:dyDescent="0.3">
      <c r="A500" t="s">
        <v>4610</v>
      </c>
      <c r="B500" t="s">
        <v>19</v>
      </c>
      <c r="C500" t="s">
        <v>1144</v>
      </c>
      <c r="D500" t="s">
        <v>4611</v>
      </c>
      <c r="E500" t="s">
        <v>4612</v>
      </c>
      <c r="F500" t="s">
        <v>4613</v>
      </c>
      <c r="G500" t="s">
        <v>1148</v>
      </c>
      <c r="H500" t="s">
        <v>4614</v>
      </c>
      <c r="I500" t="s">
        <v>4615</v>
      </c>
      <c r="J500" t="s">
        <v>4616</v>
      </c>
      <c r="K500">
        <v>755975687</v>
      </c>
      <c r="L500" t="s">
        <v>4617</v>
      </c>
      <c r="M500" t="s">
        <v>20</v>
      </c>
      <c r="N500" s="5">
        <v>30000</v>
      </c>
      <c r="O500" s="5">
        <v>42000</v>
      </c>
      <c r="P500" t="s">
        <v>874</v>
      </c>
      <c r="Q500">
        <v>3.57</v>
      </c>
      <c r="R500" s="5">
        <v>30000</v>
      </c>
      <c r="S500" s="5">
        <v>12000</v>
      </c>
      <c r="T500" s="5">
        <v>42000</v>
      </c>
      <c r="U500" s="5">
        <v>35700</v>
      </c>
      <c r="V500" s="5">
        <v>6300</v>
      </c>
      <c r="W500">
        <v>0</v>
      </c>
      <c r="X500" s="5">
        <v>6300</v>
      </c>
      <c r="Y500">
        <v>0</v>
      </c>
      <c r="Z500" s="5">
        <v>6300</v>
      </c>
      <c r="AA500">
        <v>0</v>
      </c>
      <c r="AB500" t="s">
        <v>2320</v>
      </c>
      <c r="AC500" s="5">
        <v>1000</v>
      </c>
      <c r="AD500" s="6">
        <f>DATEVALUE(Table2[[#This Row],[Last Payment Date]])</f>
        <v>46238</v>
      </c>
      <c r="AE500" t="str">
        <f ca="1">IF(Table2[[#This Row],[Date]]&lt;TODAY()-90,"Yes","No")</f>
        <v>No</v>
      </c>
    </row>
    <row r="501" spans="1:31" x14ac:dyDescent="0.3">
      <c r="A501" t="s">
        <v>4618</v>
      </c>
      <c r="B501" t="s">
        <v>19</v>
      </c>
      <c r="C501" t="s">
        <v>1144</v>
      </c>
      <c r="D501" t="s">
        <v>4619</v>
      </c>
      <c r="E501" t="s">
        <v>4620</v>
      </c>
      <c r="F501" t="s">
        <v>4621</v>
      </c>
      <c r="G501" t="s">
        <v>4622</v>
      </c>
      <c r="H501" t="s">
        <v>4623</v>
      </c>
      <c r="I501" t="s">
        <v>4624</v>
      </c>
      <c r="J501" t="s">
        <v>4625</v>
      </c>
      <c r="K501">
        <v>711504546</v>
      </c>
      <c r="L501" t="s">
        <v>4626</v>
      </c>
      <c r="M501" t="s">
        <v>20</v>
      </c>
      <c r="N501" s="5">
        <v>25000</v>
      </c>
      <c r="O501" s="5">
        <v>35000</v>
      </c>
      <c r="P501" t="s">
        <v>874</v>
      </c>
      <c r="Q501">
        <v>3.6</v>
      </c>
      <c r="R501" s="5">
        <v>25000</v>
      </c>
      <c r="S501" s="5">
        <v>10000</v>
      </c>
      <c r="T501" s="5">
        <v>35000</v>
      </c>
      <c r="U501" s="5">
        <v>29700</v>
      </c>
      <c r="V501" s="5">
        <v>5300</v>
      </c>
      <c r="W501">
        <v>0</v>
      </c>
      <c r="X501" s="5">
        <v>5300</v>
      </c>
      <c r="Y501">
        <v>0</v>
      </c>
      <c r="Z501" s="5">
        <v>5300</v>
      </c>
      <c r="AA501">
        <v>0</v>
      </c>
      <c r="AB501" t="s">
        <v>977</v>
      </c>
      <c r="AC501">
        <v>700</v>
      </c>
      <c r="AD501" s="6">
        <f>DATEVALUE(Table2[[#This Row],[Last Payment Date]])</f>
        <v>46245</v>
      </c>
      <c r="AE501" t="str">
        <f ca="1">IF(Table2[[#This Row],[Date]]&lt;TODAY()-90,"Yes","No")</f>
        <v>No</v>
      </c>
    </row>
    <row r="502" spans="1:31" x14ac:dyDescent="0.3">
      <c r="A502" t="s">
        <v>4627</v>
      </c>
      <c r="B502" t="s">
        <v>19</v>
      </c>
      <c r="C502" t="s">
        <v>4628</v>
      </c>
      <c r="D502" t="s">
        <v>4629</v>
      </c>
      <c r="E502" t="s">
        <v>4630</v>
      </c>
      <c r="F502" t="s">
        <v>4631</v>
      </c>
      <c r="G502" t="s">
        <v>4632</v>
      </c>
      <c r="H502" t="s">
        <v>4633</v>
      </c>
      <c r="I502" t="s">
        <v>4634</v>
      </c>
      <c r="J502" t="s">
        <v>4635</v>
      </c>
      <c r="K502">
        <v>773794443</v>
      </c>
      <c r="L502" t="s">
        <v>4633</v>
      </c>
      <c r="M502" t="s">
        <v>21</v>
      </c>
      <c r="N502" s="5">
        <v>25000</v>
      </c>
      <c r="O502" s="5">
        <v>35000</v>
      </c>
      <c r="P502" t="s">
        <v>874</v>
      </c>
      <c r="Q502">
        <v>3.37</v>
      </c>
      <c r="R502" s="5">
        <v>25000</v>
      </c>
      <c r="S502" s="5">
        <v>10000</v>
      </c>
      <c r="T502" s="5">
        <v>35000</v>
      </c>
      <c r="U502" s="5">
        <v>30100</v>
      </c>
      <c r="V502" s="5">
        <v>4900</v>
      </c>
      <c r="W502">
        <v>0</v>
      </c>
      <c r="X502" s="5">
        <v>4900</v>
      </c>
      <c r="Y502">
        <v>0</v>
      </c>
      <c r="Z502" s="5">
        <v>4900</v>
      </c>
      <c r="AA502">
        <v>0</v>
      </c>
      <c r="AB502" t="s">
        <v>839</v>
      </c>
      <c r="AC502" s="5">
        <v>1000</v>
      </c>
      <c r="AD502" s="6">
        <f>DATEVALUE(Table2[[#This Row],[Last Payment Date]])</f>
        <v>46240</v>
      </c>
      <c r="AE502" t="str">
        <f ca="1">IF(Table2[[#This Row],[Date]]&lt;TODAY()-90,"Yes","No")</f>
        <v>No</v>
      </c>
    </row>
    <row r="503" spans="1:31" x14ac:dyDescent="0.3">
      <c r="A503" t="s">
        <v>4636</v>
      </c>
      <c r="B503" t="s">
        <v>8</v>
      </c>
      <c r="C503" t="s">
        <v>4042</v>
      </c>
      <c r="D503" t="s">
        <v>4637</v>
      </c>
      <c r="E503" t="s">
        <v>4638</v>
      </c>
      <c r="F503" t="s">
        <v>4639</v>
      </c>
      <c r="G503" t="s">
        <v>4640</v>
      </c>
      <c r="H503" t="s">
        <v>4641</v>
      </c>
      <c r="I503" t="s">
        <v>4642</v>
      </c>
      <c r="J503" t="s">
        <v>4643</v>
      </c>
      <c r="K503">
        <v>783985251</v>
      </c>
      <c r="L503" t="s">
        <v>4641</v>
      </c>
      <c r="M503" t="s">
        <v>9</v>
      </c>
      <c r="N503" s="5">
        <v>25000</v>
      </c>
      <c r="O503" s="5">
        <v>35000</v>
      </c>
      <c r="P503" t="s">
        <v>874</v>
      </c>
      <c r="Q503">
        <v>7.4</v>
      </c>
      <c r="R503" s="5">
        <v>25000</v>
      </c>
      <c r="S503" s="5">
        <v>10000</v>
      </c>
      <c r="T503" s="5">
        <v>35000</v>
      </c>
      <c r="U503" s="5">
        <v>22800</v>
      </c>
      <c r="V503" s="5">
        <v>12200</v>
      </c>
      <c r="W503">
        <v>0</v>
      </c>
      <c r="X503" s="5">
        <v>12200</v>
      </c>
      <c r="Y503">
        <v>0</v>
      </c>
      <c r="Z503" s="5">
        <v>12200</v>
      </c>
      <c r="AA503">
        <v>0</v>
      </c>
      <c r="AB503" t="s">
        <v>283</v>
      </c>
      <c r="AC503" s="5">
        <v>1000</v>
      </c>
      <c r="AD503" s="6">
        <f>DATEVALUE(Table2[[#This Row],[Last Payment Date]])</f>
        <v>46248</v>
      </c>
      <c r="AE503" t="str">
        <f ca="1">IF(Table2[[#This Row],[Date]]&lt;TODAY()-90,"Yes","No")</f>
        <v>No</v>
      </c>
    </row>
    <row r="504" spans="1:31" x14ac:dyDescent="0.3">
      <c r="A504" t="s">
        <v>4644</v>
      </c>
      <c r="B504" t="s">
        <v>8</v>
      </c>
      <c r="C504" t="s">
        <v>4042</v>
      </c>
      <c r="D504" t="s">
        <v>4645</v>
      </c>
      <c r="E504" t="s">
        <v>4646</v>
      </c>
      <c r="F504" t="s">
        <v>4647</v>
      </c>
      <c r="G504" t="s">
        <v>4648</v>
      </c>
      <c r="H504" t="s">
        <v>4649</v>
      </c>
      <c r="I504" t="s">
        <v>4650</v>
      </c>
      <c r="J504" t="s">
        <v>4651</v>
      </c>
      <c r="K504">
        <v>757669442</v>
      </c>
      <c r="L504" t="s">
        <v>4649</v>
      </c>
      <c r="M504" t="s">
        <v>9</v>
      </c>
      <c r="N504" s="5">
        <v>25000</v>
      </c>
      <c r="O504" s="5">
        <v>35000</v>
      </c>
      <c r="P504" t="s">
        <v>874</v>
      </c>
      <c r="Q504">
        <v>8</v>
      </c>
      <c r="R504" s="5">
        <v>25000</v>
      </c>
      <c r="S504" s="5">
        <v>10000</v>
      </c>
      <c r="T504" s="5">
        <v>35000</v>
      </c>
      <c r="U504" s="5">
        <v>21750</v>
      </c>
      <c r="V504" s="5">
        <v>13250</v>
      </c>
      <c r="W504">
        <v>0</v>
      </c>
      <c r="X504" s="5">
        <v>13250</v>
      </c>
      <c r="Y504">
        <v>0</v>
      </c>
      <c r="Z504" s="5">
        <v>13250</v>
      </c>
      <c r="AA504">
        <v>0</v>
      </c>
      <c r="AB504" t="s">
        <v>283</v>
      </c>
      <c r="AC504" s="5">
        <v>1000</v>
      </c>
      <c r="AD504" s="6">
        <f>DATEVALUE(Table2[[#This Row],[Last Payment Date]])</f>
        <v>46248</v>
      </c>
      <c r="AE504" t="str">
        <f ca="1">IF(Table2[[#This Row],[Date]]&lt;TODAY()-90,"Yes","No")</f>
        <v>No</v>
      </c>
    </row>
    <row r="505" spans="1:31" x14ac:dyDescent="0.3">
      <c r="A505" t="s">
        <v>4652</v>
      </c>
      <c r="B505" t="s">
        <v>16</v>
      </c>
      <c r="C505" t="s">
        <v>4653</v>
      </c>
      <c r="D505" t="s">
        <v>4654</v>
      </c>
      <c r="E505" t="s">
        <v>4655</v>
      </c>
      <c r="F505" t="s">
        <v>4656</v>
      </c>
      <c r="G505" t="s">
        <v>4657</v>
      </c>
      <c r="H505" t="s">
        <v>4658</v>
      </c>
      <c r="I505" t="s">
        <v>4659</v>
      </c>
      <c r="J505" t="s">
        <v>4660</v>
      </c>
      <c r="K505">
        <v>761267801</v>
      </c>
      <c r="L505" t="s">
        <v>4661</v>
      </c>
      <c r="M505" t="s">
        <v>18</v>
      </c>
      <c r="N505" s="5">
        <v>25000</v>
      </c>
      <c r="O505" s="5">
        <v>35000</v>
      </c>
      <c r="P505" t="s">
        <v>874</v>
      </c>
      <c r="Q505">
        <v>2.86</v>
      </c>
      <c r="R505" s="5">
        <v>25000</v>
      </c>
      <c r="S505" s="5">
        <v>10000</v>
      </c>
      <c r="T505" s="5">
        <v>35000</v>
      </c>
      <c r="U505" s="5">
        <v>31250</v>
      </c>
      <c r="V505" s="5">
        <v>3750</v>
      </c>
      <c r="W505">
        <v>0</v>
      </c>
      <c r="X505" s="5">
        <v>3750</v>
      </c>
      <c r="Y505">
        <v>0</v>
      </c>
      <c r="Z505" s="5">
        <v>3750</v>
      </c>
      <c r="AA505">
        <v>0</v>
      </c>
      <c r="AB505" t="s">
        <v>560</v>
      </c>
      <c r="AC505" s="5">
        <v>3000</v>
      </c>
      <c r="AD505" s="6">
        <f>DATEVALUE(Table2[[#This Row],[Last Payment Date]])</f>
        <v>46231</v>
      </c>
      <c r="AE505" t="str">
        <f ca="1">IF(Table2[[#This Row],[Date]]&lt;TODAY()-90,"Yes","No")</f>
        <v>No</v>
      </c>
    </row>
    <row r="506" spans="1:31" x14ac:dyDescent="0.3">
      <c r="A506" t="s">
        <v>4662</v>
      </c>
      <c r="B506" t="s">
        <v>4</v>
      </c>
      <c r="C506" t="s">
        <v>2354</v>
      </c>
      <c r="D506" t="s">
        <v>4663</v>
      </c>
      <c r="E506" t="s">
        <v>4664</v>
      </c>
      <c r="F506" t="s">
        <v>4665</v>
      </c>
      <c r="G506" t="s">
        <v>4666</v>
      </c>
      <c r="H506" t="s">
        <v>4667</v>
      </c>
      <c r="I506" t="s">
        <v>4668</v>
      </c>
      <c r="J506" t="s">
        <v>4669</v>
      </c>
      <c r="K506">
        <v>753787216</v>
      </c>
      <c r="L506" t="s">
        <v>4667</v>
      </c>
      <c r="M506" t="s">
        <v>5</v>
      </c>
      <c r="N506" s="5">
        <v>25000</v>
      </c>
      <c r="O506" s="5">
        <v>33000</v>
      </c>
      <c r="P506" t="s">
        <v>4560</v>
      </c>
      <c r="Q506">
        <v>6.12</v>
      </c>
      <c r="R506" s="5">
        <v>25000</v>
      </c>
      <c r="S506" s="5">
        <v>8000</v>
      </c>
      <c r="T506" s="5">
        <v>33000</v>
      </c>
      <c r="U506" s="5">
        <v>30100</v>
      </c>
      <c r="V506" s="5">
        <v>2900</v>
      </c>
      <c r="W506">
        <v>0</v>
      </c>
      <c r="X506" s="5">
        <v>2900</v>
      </c>
      <c r="Y506">
        <v>0</v>
      </c>
      <c r="Z506" s="5">
        <v>2900</v>
      </c>
      <c r="AA506">
        <v>0</v>
      </c>
      <c r="AB506" t="s">
        <v>3597</v>
      </c>
      <c r="AC506" s="5">
        <v>5000</v>
      </c>
      <c r="AD506" s="6">
        <f>DATEVALUE(Table2[[#This Row],[Last Payment Date]])</f>
        <v>46218</v>
      </c>
      <c r="AE506" t="str">
        <f ca="1">IF(Table2[[#This Row],[Date]]&lt;TODAY()-90,"Yes","No")</f>
        <v>No</v>
      </c>
    </row>
    <row r="507" spans="1:31" x14ac:dyDescent="0.3">
      <c r="A507" t="s">
        <v>4670</v>
      </c>
      <c r="B507" t="s">
        <v>11</v>
      </c>
      <c r="C507" t="s">
        <v>1932</v>
      </c>
      <c r="D507" t="s">
        <v>4671</v>
      </c>
      <c r="E507" t="s">
        <v>4672</v>
      </c>
      <c r="F507" t="s">
        <v>4673</v>
      </c>
      <c r="G507" t="s">
        <v>4674</v>
      </c>
      <c r="H507" t="s">
        <v>4675</v>
      </c>
      <c r="I507" t="s">
        <v>4676</v>
      </c>
      <c r="J507" t="s">
        <v>4677</v>
      </c>
      <c r="K507">
        <v>0</v>
      </c>
      <c r="L507" t="s">
        <v>1704</v>
      </c>
      <c r="M507" t="s">
        <v>12</v>
      </c>
      <c r="N507" s="5">
        <v>30000</v>
      </c>
      <c r="O507" s="5">
        <v>42000</v>
      </c>
      <c r="P507" t="s">
        <v>4560</v>
      </c>
      <c r="Q507">
        <v>4.57</v>
      </c>
      <c r="R507" s="5">
        <v>30000</v>
      </c>
      <c r="S507" s="5">
        <v>12000</v>
      </c>
      <c r="T507" s="5">
        <v>42000</v>
      </c>
      <c r="U507" s="5">
        <v>33600</v>
      </c>
      <c r="V507" s="5">
        <v>8400</v>
      </c>
      <c r="W507">
        <v>0</v>
      </c>
      <c r="X507" s="5">
        <v>8400</v>
      </c>
      <c r="Y507">
        <v>0</v>
      </c>
      <c r="Z507" s="5">
        <v>8400</v>
      </c>
      <c r="AA507">
        <v>0</v>
      </c>
      <c r="AB507" t="s">
        <v>2583</v>
      </c>
      <c r="AC507" s="5">
        <v>2100</v>
      </c>
      <c r="AD507" s="6">
        <f>DATEVALUE(Table2[[#This Row],[Last Payment Date]])</f>
        <v>46246</v>
      </c>
      <c r="AE507" t="str">
        <f ca="1">IF(Table2[[#This Row],[Date]]&lt;TODAY()-90,"Yes","No")</f>
        <v>No</v>
      </c>
    </row>
    <row r="508" spans="1:31" x14ac:dyDescent="0.3">
      <c r="A508" t="s">
        <v>4678</v>
      </c>
      <c r="B508" t="s">
        <v>13</v>
      </c>
      <c r="C508" t="s">
        <v>4679</v>
      </c>
      <c r="D508" t="s">
        <v>4680</v>
      </c>
      <c r="E508" t="s">
        <v>4681</v>
      </c>
      <c r="F508" t="s">
        <v>4682</v>
      </c>
      <c r="G508" t="s">
        <v>4683</v>
      </c>
      <c r="H508" t="s">
        <v>4684</v>
      </c>
      <c r="I508" t="s">
        <v>4685</v>
      </c>
      <c r="J508" t="s">
        <v>4686</v>
      </c>
      <c r="K508">
        <v>750548283</v>
      </c>
      <c r="L508" t="s">
        <v>1704</v>
      </c>
      <c r="M508" t="s">
        <v>14</v>
      </c>
      <c r="N508" s="5">
        <v>25000</v>
      </c>
      <c r="O508" s="5">
        <v>35000</v>
      </c>
      <c r="P508" t="s">
        <v>3232</v>
      </c>
      <c r="Q508">
        <v>1.57</v>
      </c>
      <c r="R508" s="5">
        <v>25000</v>
      </c>
      <c r="S508" s="5">
        <v>10000</v>
      </c>
      <c r="T508" s="5">
        <v>35000</v>
      </c>
      <c r="U508" s="5">
        <v>33250</v>
      </c>
      <c r="V508" s="5">
        <v>1750</v>
      </c>
      <c r="W508">
        <v>0</v>
      </c>
      <c r="X508" s="5">
        <v>1750</v>
      </c>
      <c r="Y508">
        <v>0</v>
      </c>
      <c r="Z508" s="5">
        <v>1750</v>
      </c>
      <c r="AA508">
        <v>0</v>
      </c>
      <c r="AB508" t="s">
        <v>1737</v>
      </c>
      <c r="AC508" s="5">
        <v>1750</v>
      </c>
      <c r="AD508" s="6">
        <f>DATEVALUE(Table2[[#This Row],[Last Payment Date]])</f>
        <v>46239</v>
      </c>
      <c r="AE508" t="str">
        <f ca="1">IF(Table2[[#This Row],[Date]]&lt;TODAY()-90,"Yes","No")</f>
        <v>No</v>
      </c>
    </row>
    <row r="509" spans="1:31" x14ac:dyDescent="0.3">
      <c r="A509" t="s">
        <v>4687</v>
      </c>
      <c r="B509" t="s">
        <v>13</v>
      </c>
      <c r="C509" t="s">
        <v>4679</v>
      </c>
      <c r="D509" t="s">
        <v>4688</v>
      </c>
      <c r="E509" t="s">
        <v>4689</v>
      </c>
      <c r="F509" t="s">
        <v>4690</v>
      </c>
      <c r="G509" t="s">
        <v>4691</v>
      </c>
      <c r="H509" t="s">
        <v>4692</v>
      </c>
      <c r="I509" t="s">
        <v>4693</v>
      </c>
      <c r="J509" t="s">
        <v>4694</v>
      </c>
      <c r="K509">
        <v>773845093</v>
      </c>
      <c r="L509" t="s">
        <v>1704</v>
      </c>
      <c r="M509" t="s">
        <v>14</v>
      </c>
      <c r="N509" s="5">
        <v>25000</v>
      </c>
      <c r="O509" s="5">
        <v>35000</v>
      </c>
      <c r="P509" t="s">
        <v>3232</v>
      </c>
      <c r="Q509">
        <v>3.57</v>
      </c>
      <c r="R509" s="5">
        <v>25000</v>
      </c>
      <c r="S509" s="5">
        <v>10000</v>
      </c>
      <c r="T509" s="5">
        <v>35000</v>
      </c>
      <c r="U509" s="5">
        <v>29750</v>
      </c>
      <c r="V509" s="5">
        <v>5250</v>
      </c>
      <c r="W509">
        <v>0</v>
      </c>
      <c r="X509" s="5">
        <v>5250</v>
      </c>
      <c r="Y509">
        <v>0</v>
      </c>
      <c r="Z509" s="5">
        <v>5250</v>
      </c>
      <c r="AA509">
        <v>0</v>
      </c>
      <c r="AB509" t="s">
        <v>697</v>
      </c>
      <c r="AC509" s="5">
        <v>1750</v>
      </c>
      <c r="AD509" s="6">
        <f>DATEVALUE(Table2[[#This Row],[Last Payment Date]])</f>
        <v>46224</v>
      </c>
      <c r="AE509" t="str">
        <f ca="1">IF(Table2[[#This Row],[Date]]&lt;TODAY()-90,"Yes","No")</f>
        <v>No</v>
      </c>
    </row>
    <row r="510" spans="1:31" x14ac:dyDescent="0.3">
      <c r="A510" t="s">
        <v>4695</v>
      </c>
      <c r="B510" t="s">
        <v>11</v>
      </c>
      <c r="C510" t="s">
        <v>4696</v>
      </c>
      <c r="D510" t="s">
        <v>4697</v>
      </c>
      <c r="E510" t="s">
        <v>4698</v>
      </c>
      <c r="F510" t="s">
        <v>4699</v>
      </c>
      <c r="G510" t="s">
        <v>4700</v>
      </c>
      <c r="H510" t="s">
        <v>4701</v>
      </c>
      <c r="I510" t="s">
        <v>4702</v>
      </c>
      <c r="J510" t="s">
        <v>4703</v>
      </c>
      <c r="K510">
        <v>764835156</v>
      </c>
      <c r="L510" t="s">
        <v>1704</v>
      </c>
      <c r="M510" t="s">
        <v>12</v>
      </c>
      <c r="N510" s="5">
        <v>25000</v>
      </c>
      <c r="O510" s="5">
        <v>35000</v>
      </c>
      <c r="P510" t="s">
        <v>3232</v>
      </c>
      <c r="Q510">
        <v>4.71</v>
      </c>
      <c r="R510" s="5">
        <v>25000</v>
      </c>
      <c r="S510" s="5">
        <v>10000</v>
      </c>
      <c r="T510" s="5">
        <v>35000</v>
      </c>
      <c r="U510" s="5">
        <v>28000</v>
      </c>
      <c r="V510" s="5">
        <v>7000</v>
      </c>
      <c r="W510">
        <v>0</v>
      </c>
      <c r="X510" s="5">
        <v>7000</v>
      </c>
      <c r="Y510">
        <v>0</v>
      </c>
      <c r="Z510" s="5">
        <v>7000</v>
      </c>
      <c r="AA510">
        <v>0</v>
      </c>
      <c r="AB510" t="s">
        <v>2648</v>
      </c>
      <c r="AC510" s="5">
        <v>1750</v>
      </c>
      <c r="AD510" s="6">
        <f>DATEVALUE(Table2[[#This Row],[Last Payment Date]])</f>
        <v>46226</v>
      </c>
      <c r="AE510" t="str">
        <f ca="1">IF(Table2[[#This Row],[Date]]&lt;TODAY()-90,"Yes","No")</f>
        <v>No</v>
      </c>
    </row>
    <row r="511" spans="1:31" x14ac:dyDescent="0.3">
      <c r="A511" t="s">
        <v>4704</v>
      </c>
      <c r="B511" t="s">
        <v>11</v>
      </c>
      <c r="C511" t="s">
        <v>4696</v>
      </c>
      <c r="D511" t="s">
        <v>4705</v>
      </c>
      <c r="E511" t="s">
        <v>4706</v>
      </c>
      <c r="F511" t="s">
        <v>4707</v>
      </c>
      <c r="G511" t="s">
        <v>4708</v>
      </c>
      <c r="H511" t="s">
        <v>1704</v>
      </c>
      <c r="I511" t="s">
        <v>4709</v>
      </c>
      <c r="J511" t="s">
        <v>4710</v>
      </c>
      <c r="K511">
        <v>752143920</v>
      </c>
      <c r="L511" t="s">
        <v>1704</v>
      </c>
      <c r="M511" t="s">
        <v>12</v>
      </c>
      <c r="N511" s="5">
        <v>25000</v>
      </c>
      <c r="O511" s="5">
        <v>35000</v>
      </c>
      <c r="P511" t="s">
        <v>3232</v>
      </c>
      <c r="Q511">
        <v>7.71</v>
      </c>
      <c r="R511" s="5">
        <v>25000</v>
      </c>
      <c r="S511" s="5">
        <v>10000</v>
      </c>
      <c r="T511" s="5">
        <v>35000</v>
      </c>
      <c r="U511" s="5">
        <v>22750</v>
      </c>
      <c r="V511" s="5">
        <v>12250</v>
      </c>
      <c r="W511">
        <v>0</v>
      </c>
      <c r="X511" s="5">
        <v>12250</v>
      </c>
      <c r="Y511">
        <v>0</v>
      </c>
      <c r="Z511" s="5">
        <v>12250</v>
      </c>
      <c r="AA511">
        <v>0</v>
      </c>
      <c r="AB511" t="s">
        <v>4711</v>
      </c>
      <c r="AC511" s="5">
        <v>1750</v>
      </c>
      <c r="AD511" s="6">
        <f>DATEVALUE(Table2[[#This Row],[Last Payment Date]])</f>
        <v>46201</v>
      </c>
      <c r="AE511" t="str">
        <f ca="1">IF(Table2[[#This Row],[Date]]&lt;TODAY()-90,"Yes","No")</f>
        <v>No</v>
      </c>
    </row>
    <row r="512" spans="1:31" x14ac:dyDescent="0.3">
      <c r="A512" t="s">
        <v>4712</v>
      </c>
      <c r="B512" t="s">
        <v>19</v>
      </c>
      <c r="C512" t="s">
        <v>4713</v>
      </c>
      <c r="D512" t="s">
        <v>4714</v>
      </c>
      <c r="E512" t="s">
        <v>4715</v>
      </c>
      <c r="F512" t="s">
        <v>4716</v>
      </c>
      <c r="G512" t="s">
        <v>4717</v>
      </c>
      <c r="H512" t="s">
        <v>4718</v>
      </c>
      <c r="I512" t="s">
        <v>4719</v>
      </c>
      <c r="J512" t="s">
        <v>4720</v>
      </c>
      <c r="K512">
        <v>753384886</v>
      </c>
      <c r="L512" t="s">
        <v>4721</v>
      </c>
      <c r="M512" t="s">
        <v>20</v>
      </c>
      <c r="N512" s="5">
        <v>30000</v>
      </c>
      <c r="O512" s="5">
        <v>42000</v>
      </c>
      <c r="P512" t="s">
        <v>4560</v>
      </c>
      <c r="Q512">
        <v>11.93</v>
      </c>
      <c r="R512" s="5">
        <v>30000</v>
      </c>
      <c r="S512" s="5">
        <v>12000</v>
      </c>
      <c r="T512" s="5">
        <v>42000</v>
      </c>
      <c r="U512" s="5">
        <v>18150</v>
      </c>
      <c r="V512" s="5">
        <v>23850</v>
      </c>
      <c r="W512">
        <v>0</v>
      </c>
      <c r="X512" s="5">
        <v>23850</v>
      </c>
      <c r="Y512">
        <v>0</v>
      </c>
      <c r="Z512" s="5">
        <v>23850</v>
      </c>
      <c r="AA512">
        <v>0</v>
      </c>
      <c r="AB512" t="s">
        <v>1142</v>
      </c>
      <c r="AC512">
        <v>500</v>
      </c>
      <c r="AD512" s="6">
        <f>DATEVALUE(Table2[[#This Row],[Last Payment Date]])</f>
        <v>46247</v>
      </c>
      <c r="AE512" t="str">
        <f ca="1">IF(Table2[[#This Row],[Date]]&lt;TODAY()-90,"Yes","No")</f>
        <v>No</v>
      </c>
    </row>
    <row r="513" spans="1:31" x14ac:dyDescent="0.3">
      <c r="A513" t="s">
        <v>4722</v>
      </c>
      <c r="B513" t="s">
        <v>16</v>
      </c>
      <c r="C513" t="s">
        <v>4723</v>
      </c>
      <c r="D513" t="s">
        <v>4724</v>
      </c>
      <c r="E513" t="s">
        <v>4725</v>
      </c>
      <c r="F513" t="s">
        <v>4726</v>
      </c>
      <c r="G513" t="s">
        <v>4727</v>
      </c>
      <c r="H513" t="s">
        <v>4728</v>
      </c>
      <c r="I513" t="s">
        <v>4729</v>
      </c>
      <c r="J513" t="s">
        <v>4730</v>
      </c>
      <c r="K513">
        <v>775960849</v>
      </c>
      <c r="L513" t="s">
        <v>4728</v>
      </c>
      <c r="M513" t="s">
        <v>18</v>
      </c>
      <c r="N513" s="5">
        <v>30000</v>
      </c>
      <c r="O513" s="5">
        <v>42000</v>
      </c>
      <c r="P513" t="s">
        <v>3232</v>
      </c>
      <c r="Q513">
        <v>3.38</v>
      </c>
      <c r="R513" s="5">
        <v>30000</v>
      </c>
      <c r="S513" s="5">
        <v>12000</v>
      </c>
      <c r="T513" s="5">
        <v>42000</v>
      </c>
      <c r="U513" s="5">
        <v>35800</v>
      </c>
      <c r="V513" s="5">
        <v>6200</v>
      </c>
      <c r="W513">
        <v>0</v>
      </c>
      <c r="X513" s="5">
        <v>6200</v>
      </c>
      <c r="Y513">
        <v>0</v>
      </c>
      <c r="Z513" s="5">
        <v>6200</v>
      </c>
      <c r="AA513">
        <v>0</v>
      </c>
      <c r="AB513" t="s">
        <v>2648</v>
      </c>
      <c r="AC513" s="5">
        <v>2100</v>
      </c>
      <c r="AD513" s="6">
        <f>DATEVALUE(Table2[[#This Row],[Last Payment Date]])</f>
        <v>46226</v>
      </c>
      <c r="AE513" t="str">
        <f ca="1">IF(Table2[[#This Row],[Date]]&lt;TODAY()-90,"Yes","No")</f>
        <v>No</v>
      </c>
    </row>
    <row r="514" spans="1:31" x14ac:dyDescent="0.3">
      <c r="A514" t="s">
        <v>4731</v>
      </c>
      <c r="B514" t="s">
        <v>19</v>
      </c>
      <c r="C514" t="s">
        <v>3960</v>
      </c>
      <c r="D514" t="s">
        <v>4732</v>
      </c>
      <c r="E514" t="s">
        <v>4733</v>
      </c>
      <c r="F514" t="s">
        <v>4734</v>
      </c>
      <c r="G514" t="s">
        <v>4735</v>
      </c>
      <c r="H514" t="s">
        <v>4736</v>
      </c>
      <c r="I514" t="s">
        <v>4737</v>
      </c>
      <c r="J514" t="s">
        <v>4738</v>
      </c>
      <c r="K514">
        <v>781884135</v>
      </c>
      <c r="L514" t="s">
        <v>4736</v>
      </c>
      <c r="M514" t="s">
        <v>21</v>
      </c>
      <c r="N514" s="5">
        <v>25000</v>
      </c>
      <c r="O514" s="5">
        <v>35000</v>
      </c>
      <c r="P514" t="s">
        <v>3232</v>
      </c>
      <c r="Q514">
        <v>5.03</v>
      </c>
      <c r="R514" s="5">
        <v>25000</v>
      </c>
      <c r="S514" s="5">
        <v>10000</v>
      </c>
      <c r="T514" s="5">
        <v>35000</v>
      </c>
      <c r="U514" s="5">
        <v>26950</v>
      </c>
      <c r="V514" s="5">
        <v>8050</v>
      </c>
      <c r="W514">
        <v>0</v>
      </c>
      <c r="X514" s="5">
        <v>8050</v>
      </c>
      <c r="Y514">
        <v>0</v>
      </c>
      <c r="Z514" s="5">
        <v>8050</v>
      </c>
      <c r="AA514">
        <v>0</v>
      </c>
      <c r="AB514" t="s">
        <v>2583</v>
      </c>
      <c r="AC514">
        <v>250</v>
      </c>
      <c r="AD514" s="6">
        <f>DATEVALUE(Table2[[#This Row],[Last Payment Date]])</f>
        <v>46246</v>
      </c>
      <c r="AE514" t="str">
        <f ca="1">IF(Table2[[#This Row],[Date]]&lt;TODAY()-90,"Yes","No")</f>
        <v>No</v>
      </c>
    </row>
    <row r="515" spans="1:31" x14ac:dyDescent="0.3">
      <c r="A515" t="s">
        <v>4739</v>
      </c>
      <c r="B515" t="s">
        <v>23</v>
      </c>
      <c r="C515" t="s">
        <v>4740</v>
      </c>
      <c r="D515" t="s">
        <v>4741</v>
      </c>
      <c r="E515" t="s">
        <v>4742</v>
      </c>
      <c r="F515" t="s">
        <v>4743</v>
      </c>
      <c r="G515" t="s">
        <v>4744</v>
      </c>
      <c r="H515" t="s">
        <v>4745</v>
      </c>
      <c r="I515" t="s">
        <v>4746</v>
      </c>
      <c r="J515" t="s">
        <v>4747</v>
      </c>
      <c r="K515">
        <v>761365988</v>
      </c>
      <c r="L515" t="s">
        <v>4748</v>
      </c>
      <c r="M515" t="s">
        <v>26</v>
      </c>
      <c r="N515" s="5">
        <v>30000</v>
      </c>
      <c r="O515" s="5">
        <v>42000</v>
      </c>
      <c r="P515" t="s">
        <v>3232</v>
      </c>
      <c r="Q515">
        <v>1.57</v>
      </c>
      <c r="R515" s="5">
        <v>30000</v>
      </c>
      <c r="S515" s="5">
        <v>12000</v>
      </c>
      <c r="T515" s="5">
        <v>42000</v>
      </c>
      <c r="U515" s="5">
        <v>39900</v>
      </c>
      <c r="V515" s="5">
        <v>2100</v>
      </c>
      <c r="W515">
        <v>0</v>
      </c>
      <c r="X515" s="5">
        <v>2100</v>
      </c>
      <c r="Y515">
        <v>0</v>
      </c>
      <c r="Z515" s="5">
        <v>2100</v>
      </c>
      <c r="AA515">
        <v>0</v>
      </c>
      <c r="AB515" t="s">
        <v>2320</v>
      </c>
      <c r="AC515" s="5">
        <v>4200</v>
      </c>
      <c r="AD515" s="6">
        <f>DATEVALUE(Table2[[#This Row],[Last Payment Date]])</f>
        <v>46238</v>
      </c>
      <c r="AE515" t="str">
        <f ca="1">IF(Table2[[#This Row],[Date]]&lt;TODAY()-90,"Yes","No")</f>
        <v>No</v>
      </c>
    </row>
    <row r="516" spans="1:31" x14ac:dyDescent="0.3">
      <c r="A516" t="s">
        <v>4749</v>
      </c>
      <c r="B516" t="s">
        <v>8</v>
      </c>
      <c r="C516" t="s">
        <v>3970</v>
      </c>
      <c r="D516" t="s">
        <v>4750</v>
      </c>
      <c r="E516" t="s">
        <v>4751</v>
      </c>
      <c r="F516" t="s">
        <v>4752</v>
      </c>
      <c r="G516" t="s">
        <v>4753</v>
      </c>
      <c r="H516" t="s">
        <v>4754</v>
      </c>
      <c r="I516" t="s">
        <v>4755</v>
      </c>
      <c r="J516" t="s">
        <v>4756</v>
      </c>
      <c r="K516">
        <v>777534512</v>
      </c>
      <c r="L516" t="s">
        <v>4754</v>
      </c>
      <c r="M516" t="s">
        <v>9</v>
      </c>
      <c r="N516" s="5">
        <v>25000</v>
      </c>
      <c r="O516" s="5">
        <v>35000</v>
      </c>
      <c r="P516" t="s">
        <v>3232</v>
      </c>
      <c r="Q516">
        <v>3.49</v>
      </c>
      <c r="R516" s="5">
        <v>25000</v>
      </c>
      <c r="S516" s="5">
        <v>10000</v>
      </c>
      <c r="T516" s="5">
        <v>35000</v>
      </c>
      <c r="U516" s="5">
        <v>29900</v>
      </c>
      <c r="V516" s="5">
        <v>5100</v>
      </c>
      <c r="W516">
        <v>0</v>
      </c>
      <c r="X516" s="5">
        <v>5100</v>
      </c>
      <c r="Y516">
        <v>0</v>
      </c>
      <c r="Z516" s="5">
        <v>5100</v>
      </c>
      <c r="AA516">
        <v>0</v>
      </c>
      <c r="AB516" t="s">
        <v>977</v>
      </c>
      <c r="AC516" s="5">
        <v>1750</v>
      </c>
      <c r="AD516" s="6">
        <f>DATEVALUE(Table2[[#This Row],[Last Payment Date]])</f>
        <v>46245</v>
      </c>
      <c r="AE516" t="str">
        <f ca="1">IF(Table2[[#This Row],[Date]]&lt;TODAY()-90,"Yes","No")</f>
        <v>No</v>
      </c>
    </row>
    <row r="517" spans="1:31" x14ac:dyDescent="0.3">
      <c r="A517" t="s">
        <v>4757</v>
      </c>
      <c r="B517" t="s">
        <v>23</v>
      </c>
      <c r="C517" t="s">
        <v>2977</v>
      </c>
      <c r="D517" t="s">
        <v>4758</v>
      </c>
      <c r="E517" t="s">
        <v>4759</v>
      </c>
      <c r="F517" t="s">
        <v>4760</v>
      </c>
      <c r="G517" t="s">
        <v>4761</v>
      </c>
      <c r="H517" t="s">
        <v>4762</v>
      </c>
      <c r="I517" t="s">
        <v>4763</v>
      </c>
      <c r="J517" t="s">
        <v>4764</v>
      </c>
      <c r="K517">
        <v>760071027</v>
      </c>
      <c r="L517" t="s">
        <v>4762</v>
      </c>
      <c r="M517" t="s">
        <v>26</v>
      </c>
      <c r="N517" s="5">
        <v>35000</v>
      </c>
      <c r="O517" s="5">
        <v>49000</v>
      </c>
      <c r="P517" t="s">
        <v>3232</v>
      </c>
      <c r="Q517">
        <v>1.1000000000000001</v>
      </c>
      <c r="R517" s="5">
        <v>35000</v>
      </c>
      <c r="S517" s="5">
        <v>14000</v>
      </c>
      <c r="T517" s="5">
        <v>49000</v>
      </c>
      <c r="U517" s="5">
        <v>47700</v>
      </c>
      <c r="V517" s="5">
        <v>1300</v>
      </c>
      <c r="W517">
        <v>0</v>
      </c>
      <c r="X517" s="5">
        <v>1300</v>
      </c>
      <c r="Y517">
        <v>0</v>
      </c>
      <c r="Z517" s="5">
        <v>1300</v>
      </c>
      <c r="AA517">
        <v>0</v>
      </c>
      <c r="AB517" t="s">
        <v>4550</v>
      </c>
      <c r="AC517" s="5">
        <v>2000</v>
      </c>
      <c r="AD517" s="6">
        <f>DATEVALUE(Table2[[#This Row],[Last Payment Date]])</f>
        <v>46242</v>
      </c>
      <c r="AE517" t="str">
        <f ca="1">IF(Table2[[#This Row],[Date]]&lt;TODAY()-90,"Yes","No")</f>
        <v>No</v>
      </c>
    </row>
    <row r="518" spans="1:31" x14ac:dyDescent="0.3">
      <c r="A518" t="s">
        <v>4765</v>
      </c>
      <c r="B518" t="s">
        <v>19</v>
      </c>
      <c r="C518" t="s">
        <v>4766</v>
      </c>
      <c r="D518" t="s">
        <v>4767</v>
      </c>
      <c r="E518" t="s">
        <v>4768</v>
      </c>
      <c r="F518" t="s">
        <v>4769</v>
      </c>
      <c r="G518" t="s">
        <v>4770</v>
      </c>
      <c r="H518" t="s">
        <v>4771</v>
      </c>
      <c r="I518" t="s">
        <v>4772</v>
      </c>
      <c r="J518" t="s">
        <v>4773</v>
      </c>
      <c r="K518">
        <v>763787822</v>
      </c>
      <c r="L518" t="s">
        <v>4771</v>
      </c>
      <c r="M518" t="s">
        <v>20</v>
      </c>
      <c r="N518" s="5">
        <v>20000</v>
      </c>
      <c r="O518" s="5">
        <v>26000</v>
      </c>
      <c r="P518" t="s">
        <v>4774</v>
      </c>
      <c r="Q518">
        <v>4.2</v>
      </c>
      <c r="R518" s="5">
        <v>20000</v>
      </c>
      <c r="S518" s="5">
        <v>6000</v>
      </c>
      <c r="T518" s="5">
        <v>26000</v>
      </c>
      <c r="U518" s="5">
        <v>24750</v>
      </c>
      <c r="V518" s="5">
        <v>1250</v>
      </c>
      <c r="W518">
        <v>0</v>
      </c>
      <c r="X518" s="5">
        <v>1250</v>
      </c>
      <c r="Y518">
        <v>0</v>
      </c>
      <c r="Z518" s="5">
        <v>1250</v>
      </c>
      <c r="AA518">
        <v>0</v>
      </c>
      <c r="AB518" t="s">
        <v>3431</v>
      </c>
      <c r="AC518" s="5">
        <v>1650</v>
      </c>
      <c r="AD518" s="6">
        <f>DATEVALUE(Table2[[#This Row],[Last Payment Date]])</f>
        <v>46225</v>
      </c>
      <c r="AE518" t="str">
        <f ca="1">IF(Table2[[#This Row],[Date]]&lt;TODAY()-90,"Yes","No")</f>
        <v>No</v>
      </c>
    </row>
    <row r="519" spans="1:31" x14ac:dyDescent="0.3">
      <c r="A519" t="s">
        <v>4775</v>
      </c>
      <c r="B519" t="s">
        <v>19</v>
      </c>
      <c r="C519" t="s">
        <v>4776</v>
      </c>
      <c r="D519" t="s">
        <v>4777</v>
      </c>
      <c r="E519" t="s">
        <v>4778</v>
      </c>
      <c r="F519" t="s">
        <v>4779</v>
      </c>
      <c r="G519" t="s">
        <v>4780</v>
      </c>
      <c r="H519" t="s">
        <v>4781</v>
      </c>
      <c r="I519" t="s">
        <v>4782</v>
      </c>
      <c r="J519" t="s">
        <v>4783</v>
      </c>
      <c r="K519">
        <v>705285945</v>
      </c>
      <c r="L519" t="s">
        <v>4781</v>
      </c>
      <c r="M519" t="s">
        <v>20</v>
      </c>
      <c r="N519" s="5">
        <v>20000</v>
      </c>
      <c r="O519" s="5">
        <v>26000</v>
      </c>
      <c r="P519" t="s">
        <v>4774</v>
      </c>
      <c r="Q519">
        <v>9.77</v>
      </c>
      <c r="R519" s="5">
        <v>20000</v>
      </c>
      <c r="S519" s="5">
        <v>6000</v>
      </c>
      <c r="T519" s="5">
        <v>26000</v>
      </c>
      <c r="U519" s="5">
        <v>15700</v>
      </c>
      <c r="V519" s="5">
        <v>10300</v>
      </c>
      <c r="W519">
        <v>0</v>
      </c>
      <c r="X519" s="5">
        <v>10300</v>
      </c>
      <c r="Y519">
        <v>0</v>
      </c>
      <c r="Z519" s="5">
        <v>10300</v>
      </c>
      <c r="AA519">
        <v>0</v>
      </c>
      <c r="AB519" t="s">
        <v>4784</v>
      </c>
      <c r="AC519">
        <v>500</v>
      </c>
      <c r="AD519" s="6">
        <f>DATEVALUE(Table2[[#This Row],[Last Payment Date]])</f>
        <v>46235</v>
      </c>
      <c r="AE519" t="str">
        <f ca="1">IF(Table2[[#This Row],[Date]]&lt;TODAY()-90,"Yes","No")</f>
        <v>No</v>
      </c>
    </row>
    <row r="520" spans="1:31" x14ac:dyDescent="0.3">
      <c r="A520" t="s">
        <v>4785</v>
      </c>
      <c r="B520" t="s">
        <v>8</v>
      </c>
      <c r="C520" t="s">
        <v>4786</v>
      </c>
      <c r="D520" t="s">
        <v>4787</v>
      </c>
      <c r="E520" t="s">
        <v>4788</v>
      </c>
      <c r="F520" t="s">
        <v>4789</v>
      </c>
      <c r="G520" t="s">
        <v>4790</v>
      </c>
      <c r="H520" t="s">
        <v>4791</v>
      </c>
      <c r="I520" t="s">
        <v>4792</v>
      </c>
      <c r="J520" t="s">
        <v>4793</v>
      </c>
      <c r="K520">
        <v>762020455</v>
      </c>
      <c r="L520" t="s">
        <v>4794</v>
      </c>
      <c r="M520" t="s">
        <v>10</v>
      </c>
      <c r="N520" s="5">
        <v>30000</v>
      </c>
      <c r="O520" s="5">
        <v>39000</v>
      </c>
      <c r="P520" t="s">
        <v>1688</v>
      </c>
      <c r="Q520">
        <v>4.97</v>
      </c>
      <c r="R520" s="5">
        <v>30000</v>
      </c>
      <c r="S520" s="5">
        <v>9000</v>
      </c>
      <c r="T520" s="5">
        <v>39000</v>
      </c>
      <c r="U520" s="5">
        <v>33500</v>
      </c>
      <c r="V520" s="5">
        <v>5500</v>
      </c>
      <c r="W520">
        <v>0</v>
      </c>
      <c r="X520" s="5">
        <v>5500</v>
      </c>
      <c r="Y520">
        <v>0</v>
      </c>
      <c r="Z520" s="5">
        <v>5500</v>
      </c>
      <c r="AA520">
        <v>0</v>
      </c>
      <c r="AB520" t="s">
        <v>866</v>
      </c>
      <c r="AC520" s="5">
        <v>1500</v>
      </c>
      <c r="AD520" s="6">
        <f>DATEVALUE(Table2[[#This Row],[Last Payment Date]])</f>
        <v>46244</v>
      </c>
      <c r="AE520" t="str">
        <f ca="1">IF(Table2[[#This Row],[Date]]&lt;TODAY()-90,"Yes","No")</f>
        <v>No</v>
      </c>
    </row>
    <row r="521" spans="1:31" x14ac:dyDescent="0.3">
      <c r="A521" t="s">
        <v>4795</v>
      </c>
      <c r="B521" t="s">
        <v>13</v>
      </c>
      <c r="C521" t="s">
        <v>4796</v>
      </c>
      <c r="D521" t="s">
        <v>4797</v>
      </c>
      <c r="E521" t="s">
        <v>4798</v>
      </c>
      <c r="F521" t="s">
        <v>4799</v>
      </c>
      <c r="G521" t="s">
        <v>3805</v>
      </c>
      <c r="H521" t="s">
        <v>1704</v>
      </c>
      <c r="I521" t="s">
        <v>4800</v>
      </c>
      <c r="J521" t="s">
        <v>4801</v>
      </c>
      <c r="K521">
        <v>0</v>
      </c>
      <c r="L521" t="s">
        <v>1704</v>
      </c>
      <c r="M521" t="s">
        <v>41</v>
      </c>
      <c r="N521" s="5">
        <v>25000</v>
      </c>
      <c r="O521" s="5">
        <v>35000</v>
      </c>
      <c r="P521" t="s">
        <v>967</v>
      </c>
      <c r="Q521">
        <v>16.47</v>
      </c>
      <c r="R521" s="5">
        <v>25000</v>
      </c>
      <c r="S521" s="5">
        <v>10000</v>
      </c>
      <c r="T521" s="5">
        <v>35000</v>
      </c>
      <c r="U521" s="5">
        <v>13925</v>
      </c>
      <c r="V521" s="5">
        <v>21075</v>
      </c>
      <c r="W521">
        <v>0</v>
      </c>
      <c r="X521" s="5">
        <v>21075</v>
      </c>
      <c r="Y521">
        <v>0</v>
      </c>
      <c r="Z521" s="5">
        <v>21075</v>
      </c>
      <c r="AA521">
        <v>0</v>
      </c>
      <c r="AB521" t="s">
        <v>3685</v>
      </c>
      <c r="AC521" s="5">
        <v>1000</v>
      </c>
      <c r="AD521" s="6">
        <f>DATEVALUE(Table2[[#This Row],[Last Payment Date]])</f>
        <v>46185</v>
      </c>
      <c r="AE521" t="str">
        <f ca="1">IF(Table2[[#This Row],[Date]]&lt;TODAY()-90,"Yes","No")</f>
        <v>No</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F61301A-6ABF-4AE9-8EA0-4ACEF87DCB31}">
  <ds:schemaRefs/>
</ds:datastoreItem>
</file>

<file path=customXml/itemProps2.xml><?xml version="1.0" encoding="utf-8"?>
<ds:datastoreItem xmlns:ds="http://schemas.openxmlformats.org/officeDocument/2006/customXml" ds:itemID="{5FC4FF17-2344-4B80-B46F-43979DB49FCB}">
  <ds:schemaRefs/>
</ds:datastoreItem>
</file>

<file path=customXml/itemProps3.xml><?xml version="1.0" encoding="utf-8"?>
<ds:datastoreItem xmlns:ds="http://schemas.openxmlformats.org/officeDocument/2006/customXml" ds:itemID="{835B3740-BDCA-4835-BA94-58C8698BB39B}">
  <ds:schemaRefs/>
</ds:datastoreItem>
</file>

<file path=customXml/itemProps4.xml><?xml version="1.0" encoding="utf-8"?>
<ds:datastoreItem xmlns:ds="http://schemas.openxmlformats.org/officeDocument/2006/customXml" ds:itemID="{32F0ED95-3DE6-4FE7-8853-DC336EBB724D}">
  <ds:schemaRefs/>
</ds:datastoreItem>
</file>

<file path=customXml/itemProps5.xml><?xml version="1.0" encoding="utf-8"?>
<ds:datastoreItem xmlns:ds="http://schemas.openxmlformats.org/officeDocument/2006/customXml" ds:itemID="{4FFB1E99-B5CA-435D-9646-DE92FE45AD01}">
  <ds:schemaRefs/>
</ds:datastoreItem>
</file>

<file path=customXml/itemProps6.xml><?xml version="1.0" encoding="utf-8"?>
<ds:datastoreItem xmlns:ds="http://schemas.openxmlformats.org/officeDocument/2006/customXml" ds:itemID="{1A40758E-3965-4B4E-AC22-E2D24207D0F1}">
  <ds:schemaRefs/>
</ds:datastoreItem>
</file>

<file path=customXml/itemProps7.xml><?xml version="1.0" encoding="utf-8"?>
<ds:datastoreItem xmlns:ds="http://schemas.openxmlformats.org/officeDocument/2006/customXml" ds:itemID="{5ECDA90E-05D5-4F4D-830F-23886BD6A72B}">
  <ds:schemaRefs/>
</ds:datastoreItem>
</file>

<file path=customXml/itemProps8.xml><?xml version="1.0" encoding="utf-8"?>
<ds:datastoreItem xmlns:ds="http://schemas.openxmlformats.org/officeDocument/2006/customXml" ds:itemID="{5D6D0EDB-8D5D-468E-8517-15C6FF2F238B}">
  <ds:schemaRefs/>
</ds:datastoreItem>
</file>

<file path=customXml/itemProps9.xml><?xml version="1.0" encoding="utf-8"?>
<ds:datastoreItem xmlns:ds="http://schemas.openxmlformats.org/officeDocument/2006/customXml" ds:itemID="{1F36D767-91FE-40F7-936F-6BF2459EBD1F}">
  <ds:schemaRefs/>
</ds:datastoreItem>
</file>

<file path=customXml/itemProps10.xml><?xml version="1.0" encoding="utf-8"?>
<ds:datastoreItem xmlns:ds="http://schemas.openxmlformats.org/officeDocument/2006/customXml" ds:itemID="{60F9D84F-4717-419B-A8A8-435CB4CFA525}">
  <ds:schemaRefs/>
</ds:datastoreItem>
</file>

<file path=customXml/itemProps11.xml><?xml version="1.0" encoding="utf-8"?>
<ds:datastoreItem xmlns:ds="http://schemas.openxmlformats.org/officeDocument/2006/customXml" ds:itemID="{573EE764-1C34-4F3B-A0BC-AA14A260FEED}">
  <ds:schemaRefs/>
</ds:datastoreItem>
</file>

<file path=customXml/itemProps12.xml><?xml version="1.0" encoding="utf-8"?>
<ds:datastoreItem xmlns:ds="http://schemas.openxmlformats.org/officeDocument/2006/customXml" ds:itemID="{DBD5AC4C-4AF2-4F50-9DA2-EC0EF25DA5AD}">
  <ds:schemaRefs/>
</ds:datastoreItem>
</file>

<file path=customXml/itemProps13.xml><?xml version="1.0" encoding="utf-8"?>
<ds:datastoreItem xmlns:ds="http://schemas.openxmlformats.org/officeDocument/2006/customXml" ds:itemID="{9F2C6096-10CB-45C8-9ED9-33F1F4745145}">
  <ds:schemaRefs/>
</ds:datastoreItem>
</file>

<file path=customXml/itemProps14.xml><?xml version="1.0" encoding="utf-8"?>
<ds:datastoreItem xmlns:ds="http://schemas.openxmlformats.org/officeDocument/2006/customXml" ds:itemID="{7ADF247F-85AD-46A3-B714-7FD2CEBD348A}">
  <ds:schemaRefs/>
</ds:datastoreItem>
</file>

<file path=customXml/itemProps15.xml><?xml version="1.0" encoding="utf-8"?>
<ds:datastoreItem xmlns:ds="http://schemas.openxmlformats.org/officeDocument/2006/customXml" ds:itemID="{294B2EAE-6C13-4D8C-B130-701C07F38143}">
  <ds:schemaRefs/>
</ds:datastoreItem>
</file>

<file path=customXml/itemProps16.xml><?xml version="1.0" encoding="utf-8"?>
<ds:datastoreItem xmlns:ds="http://schemas.openxmlformats.org/officeDocument/2006/customXml" ds:itemID="{512FB30E-6172-4E23-AEAE-0B0AEDB79184}">
  <ds:schemaRefs/>
</ds:datastoreItem>
</file>

<file path=customXml/itemProps17.xml><?xml version="1.0" encoding="utf-8"?>
<ds:datastoreItem xmlns:ds="http://schemas.openxmlformats.org/officeDocument/2006/customXml" ds:itemID="{6DEA8CA6-55AE-4FDB-8D2F-E058F3C8AF05}">
  <ds:schemaRefs/>
</ds:datastoreItem>
</file>

<file path=customXml/itemProps18.xml><?xml version="1.0" encoding="utf-8"?>
<ds:datastoreItem xmlns:ds="http://schemas.openxmlformats.org/officeDocument/2006/customXml" ds:itemID="{9AD24A24-47B9-4CBE-8EF9-F5E6961D78F9}">
  <ds:schemaRefs/>
</ds:datastoreItem>
</file>

<file path=customXml/itemProps19.xml><?xml version="1.0" encoding="utf-8"?>
<ds:datastoreItem xmlns:ds="http://schemas.openxmlformats.org/officeDocument/2006/customXml" ds:itemID="{F8AAA86A-06B0-4441-9A0B-FAB009F013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Debtor_dataset</vt:lpstr>
      <vt:lpstr>PV</vt:lpstr>
      <vt:lpstr>Report</vt:lpstr>
      <vt:lpstr>ALL_Loans</vt:lpstr>
      <vt:lpstr>KEY</vt:lpstr>
      <vt:lpstr>All_OC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sachintha bandara</dc:creator>
  <cp:lastModifiedBy>sachintha bandara</cp:lastModifiedBy>
  <dcterms:created xsi:type="dcterms:W3CDTF">2026-08-15T06:34:47Z</dcterms:created>
  <dcterms:modified xsi:type="dcterms:W3CDTF">2026-08-16T14:40:37Z</dcterms:modified>
</cp:coreProperties>
</file>