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 for Business\Deepak-Data\RateGain\Training\DataScience\IIIT-Banglore-UpGrad\Course 3 - Predictive Analytics\assignment\"/>
    </mc:Choice>
  </mc:AlternateContent>
  <bookViews>
    <workbookView xWindow="0" yWindow="0" windowWidth="20220" windowHeight="7350"/>
  </bookViews>
  <sheets>
    <sheet name="Model2-vif" sheetId="1" r:id="rId1"/>
    <sheet name="Model2-Summary" sheetId="2" r:id="rId2"/>
    <sheet name="Model3-vif" sheetId="4" r:id="rId3"/>
    <sheet name="Model3-Summary" sheetId="3" r:id="rId4"/>
    <sheet name="Model4-vif" sheetId="6" r:id="rId5"/>
    <sheet name="Model4-Summary" sheetId="5" r:id="rId6"/>
    <sheet name="Model5-Summary" sheetId="7" r:id="rId7"/>
    <sheet name="Model6-Summary" sheetId="8" r:id="rId8"/>
  </sheets>
  <definedNames>
    <definedName name="_xlnm._FilterDatabase" localSheetId="1" hidden="1">'Model2-Summary'!$A$1:$F$40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5" l="1"/>
  <c r="G7" i="5"/>
  <c r="G3" i="5"/>
  <c r="G4" i="5"/>
  <c r="G5" i="5"/>
  <c r="G6" i="5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" i="7"/>
  <c r="L15" i="6"/>
  <c r="R15" i="6" s="1"/>
  <c r="K15" i="6"/>
  <c r="Q15" i="6" s="1"/>
  <c r="J15" i="6"/>
  <c r="P15" i="6" s="1"/>
  <c r="I15" i="6"/>
  <c r="O15" i="6" s="1"/>
  <c r="H15" i="6"/>
  <c r="N15" i="6" s="1"/>
  <c r="L13" i="6"/>
  <c r="R13" i="6" s="1"/>
  <c r="K13" i="6"/>
  <c r="Q13" i="6" s="1"/>
  <c r="J13" i="6"/>
  <c r="P13" i="6" s="1"/>
  <c r="I13" i="6"/>
  <c r="O13" i="6" s="1"/>
  <c r="H13" i="6"/>
  <c r="N13" i="6" s="1"/>
  <c r="L11" i="6"/>
  <c r="R11" i="6" s="1"/>
  <c r="K11" i="6"/>
  <c r="Q11" i="6" s="1"/>
  <c r="J11" i="6"/>
  <c r="P11" i="6" s="1"/>
  <c r="I11" i="6"/>
  <c r="O11" i="6" s="1"/>
  <c r="H11" i="6"/>
  <c r="N11" i="6" s="1"/>
  <c r="L9" i="6"/>
  <c r="R9" i="6" s="1"/>
  <c r="K9" i="6"/>
  <c r="Q9" i="6" s="1"/>
  <c r="J9" i="6"/>
  <c r="P9" i="6" s="1"/>
  <c r="I9" i="6"/>
  <c r="O9" i="6" s="1"/>
  <c r="H9" i="6"/>
  <c r="N9" i="6" s="1"/>
  <c r="L7" i="6"/>
  <c r="R7" i="6" s="1"/>
  <c r="K7" i="6"/>
  <c r="Q7" i="6" s="1"/>
  <c r="J7" i="6"/>
  <c r="P7" i="6" s="1"/>
  <c r="I7" i="6"/>
  <c r="O7" i="6" s="1"/>
  <c r="H7" i="6"/>
  <c r="N7" i="6" s="1"/>
  <c r="L5" i="6"/>
  <c r="R5" i="6" s="1"/>
  <c r="K5" i="6"/>
  <c r="Q5" i="6" s="1"/>
  <c r="J5" i="6"/>
  <c r="P5" i="6" s="1"/>
  <c r="I5" i="6"/>
  <c r="O5" i="6" s="1"/>
  <c r="H5" i="6"/>
  <c r="N5" i="6" s="1"/>
  <c r="L3" i="6"/>
  <c r="R3" i="6" s="1"/>
  <c r="K3" i="6"/>
  <c r="Q3" i="6" s="1"/>
  <c r="J3" i="6"/>
  <c r="P3" i="6" s="1"/>
  <c r="I3" i="6"/>
  <c r="O3" i="6" s="1"/>
  <c r="H3" i="6"/>
  <c r="N3" i="6" s="1"/>
  <c r="L15" i="4"/>
  <c r="K15" i="4"/>
  <c r="J15" i="4"/>
  <c r="I15" i="4"/>
  <c r="O15" i="4" s="1"/>
  <c r="H15" i="4"/>
  <c r="L13" i="4"/>
  <c r="K13" i="4"/>
  <c r="Q13" i="4" s="1"/>
  <c r="J13" i="4"/>
  <c r="P13" i="4" s="1"/>
  <c r="I13" i="4"/>
  <c r="O13" i="4" s="1"/>
  <c r="H13" i="4"/>
  <c r="L11" i="4"/>
  <c r="K11" i="4"/>
  <c r="J11" i="4"/>
  <c r="I11" i="4"/>
  <c r="O11" i="4" s="1"/>
  <c r="H11" i="4"/>
  <c r="L9" i="4"/>
  <c r="K9" i="4"/>
  <c r="J9" i="4"/>
  <c r="I9" i="4"/>
  <c r="O9" i="4" s="1"/>
  <c r="H9" i="4"/>
  <c r="L7" i="4"/>
  <c r="K7" i="4"/>
  <c r="J7" i="4"/>
  <c r="P7" i="4" s="1"/>
  <c r="I7" i="4"/>
  <c r="O7" i="4" s="1"/>
  <c r="H7" i="4"/>
  <c r="L5" i="4"/>
  <c r="R5" i="4" s="1"/>
  <c r="K5" i="4"/>
  <c r="J5" i="4"/>
  <c r="I5" i="4"/>
  <c r="O5" i="4" s="1"/>
  <c r="H5" i="4"/>
  <c r="N5" i="4" s="1"/>
  <c r="L3" i="4"/>
  <c r="R3" i="4" s="1"/>
  <c r="K3" i="4"/>
  <c r="J3" i="4"/>
  <c r="I3" i="4"/>
  <c r="O3" i="4" s="1"/>
  <c r="H3" i="4"/>
  <c r="N3" i="4" s="1"/>
  <c r="R15" i="4"/>
  <c r="Q15" i="4"/>
  <c r="P15" i="4"/>
  <c r="N15" i="4"/>
  <c r="R13" i="4"/>
  <c r="N13" i="4"/>
  <c r="R11" i="4"/>
  <c r="Q11" i="4"/>
  <c r="P11" i="4"/>
  <c r="N11" i="4"/>
  <c r="R9" i="4"/>
  <c r="Q9" i="4"/>
  <c r="P9" i="4"/>
  <c r="N9" i="4"/>
  <c r="R7" i="4"/>
  <c r="Q7" i="4"/>
  <c r="N7" i="4"/>
  <c r="Q5" i="4"/>
  <c r="P5" i="4"/>
  <c r="Q3" i="4"/>
  <c r="P3" i="4"/>
  <c r="L15" i="1"/>
  <c r="R15" i="1" s="1"/>
  <c r="L13" i="1"/>
  <c r="R13" i="1" s="1"/>
  <c r="L11" i="1"/>
  <c r="R11" i="1" s="1"/>
  <c r="L9" i="1"/>
  <c r="R9" i="1" s="1"/>
  <c r="L7" i="1"/>
  <c r="R7" i="1" s="1"/>
  <c r="L5" i="1"/>
  <c r="R5" i="1" s="1"/>
  <c r="L3" i="1"/>
  <c r="R3" i="1" s="1"/>
  <c r="J3" i="1"/>
  <c r="P3" i="1" s="1"/>
  <c r="I3" i="1"/>
  <c r="O3" i="1" s="1"/>
  <c r="H3" i="1"/>
  <c r="N3" i="1" s="1"/>
  <c r="K23" i="1"/>
  <c r="Q23" i="1" s="1"/>
  <c r="J23" i="1"/>
  <c r="P23" i="1" s="1"/>
  <c r="I23" i="1"/>
  <c r="O23" i="1" s="1"/>
  <c r="H23" i="1"/>
  <c r="N23" i="1" s="1"/>
  <c r="K21" i="1"/>
  <c r="Q21" i="1" s="1"/>
  <c r="J21" i="1"/>
  <c r="P21" i="1" s="1"/>
  <c r="I21" i="1"/>
  <c r="O21" i="1" s="1"/>
  <c r="H21" i="1"/>
  <c r="N21" i="1" s="1"/>
  <c r="K19" i="1"/>
  <c r="Q19" i="1" s="1"/>
  <c r="J19" i="1"/>
  <c r="P19" i="1" s="1"/>
  <c r="I19" i="1"/>
  <c r="O19" i="1" s="1"/>
  <c r="H19" i="1"/>
  <c r="N19" i="1" s="1"/>
  <c r="K17" i="1"/>
  <c r="Q17" i="1" s="1"/>
  <c r="J17" i="1"/>
  <c r="P17" i="1" s="1"/>
  <c r="I17" i="1"/>
  <c r="O17" i="1" s="1"/>
  <c r="H17" i="1"/>
  <c r="N17" i="1" s="1"/>
  <c r="K15" i="1"/>
  <c r="Q15" i="1" s="1"/>
  <c r="J15" i="1"/>
  <c r="P15" i="1" s="1"/>
  <c r="I15" i="1"/>
  <c r="O15" i="1" s="1"/>
  <c r="H15" i="1"/>
  <c r="N15" i="1" s="1"/>
  <c r="K13" i="1"/>
  <c r="Q13" i="1" s="1"/>
  <c r="J13" i="1"/>
  <c r="P13" i="1" s="1"/>
  <c r="I13" i="1"/>
  <c r="O13" i="1" s="1"/>
  <c r="H13" i="1"/>
  <c r="N13" i="1" s="1"/>
  <c r="K11" i="1"/>
  <c r="Q11" i="1" s="1"/>
  <c r="J11" i="1"/>
  <c r="P11" i="1" s="1"/>
  <c r="I11" i="1"/>
  <c r="O11" i="1" s="1"/>
  <c r="H11" i="1"/>
  <c r="N11" i="1" s="1"/>
  <c r="K9" i="1"/>
  <c r="Q9" i="1" s="1"/>
  <c r="J9" i="1"/>
  <c r="P9" i="1" s="1"/>
  <c r="I9" i="1"/>
  <c r="O9" i="1" s="1"/>
  <c r="H9" i="1"/>
  <c r="N9" i="1" s="1"/>
  <c r="K7" i="1"/>
  <c r="Q7" i="1" s="1"/>
  <c r="J7" i="1"/>
  <c r="P7" i="1" s="1"/>
  <c r="I7" i="1"/>
  <c r="O7" i="1" s="1"/>
  <c r="H7" i="1"/>
  <c r="N7" i="1" s="1"/>
  <c r="K5" i="1"/>
  <c r="Q5" i="1" s="1"/>
  <c r="J5" i="1"/>
  <c r="P5" i="1" s="1"/>
  <c r="I5" i="1"/>
  <c r="O5" i="1" s="1"/>
  <c r="H5" i="1"/>
  <c r="N5" i="1" s="1"/>
  <c r="K3" i="1"/>
  <c r="Q3" i="1" s="1"/>
  <c r="G1" i="6" l="1"/>
  <c r="H1" i="6" s="1"/>
  <c r="G1" i="4"/>
  <c r="H1" i="4" s="1"/>
  <c r="G1" i="1"/>
  <c r="H1" i="1" s="1"/>
</calcChain>
</file>

<file path=xl/sharedStrings.xml><?xml version="1.0" encoding="utf-8"?>
<sst xmlns="http://schemas.openxmlformats.org/spreadsheetml/2006/main" count="464" uniqueCount="49">
  <si>
    <t>aspiration</t>
  </si>
  <si>
    <t>enginelocation</t>
  </si>
  <si>
    <t>carwidth</t>
  </si>
  <si>
    <t>curbweight</t>
  </si>
  <si>
    <t>enginesize</t>
  </si>
  <si>
    <t>stroke</t>
  </si>
  <si>
    <t>peakrpm</t>
  </si>
  <si>
    <t>carbodyhardtop</t>
  </si>
  <si>
    <t>carbodyhatchback</t>
  </si>
  <si>
    <t>carbodysedan</t>
  </si>
  <si>
    <t>carbodywagon</t>
  </si>
  <si>
    <t>drivewheelrwd</t>
  </si>
  <si>
    <t>fuelsystem2bbl</t>
  </si>
  <si>
    <t>fuelsystemmpfi</t>
  </si>
  <si>
    <t>symboling1</t>
  </si>
  <si>
    <t>Brandbmw</t>
  </si>
  <si>
    <t>Brandbuick</t>
  </si>
  <si>
    <t>Branddodge</t>
  </si>
  <si>
    <t>Brandjaguar</t>
  </si>
  <si>
    <t>Brandmazda</t>
  </si>
  <si>
    <t>Brandmercury</t>
  </si>
  <si>
    <t>Brandmitsubishi</t>
  </si>
  <si>
    <t>Brandnissan</t>
  </si>
  <si>
    <t>Brandplymouth</t>
  </si>
  <si>
    <t>Brandrenault</t>
  </si>
  <si>
    <t>Brandsaab</t>
  </si>
  <si>
    <t>Brandtoyota</t>
  </si>
  <si>
    <t>Brandvolkswagen</t>
  </si>
  <si>
    <t>Estimate</t>
  </si>
  <si>
    <t>Std. Error</t>
  </si>
  <si>
    <t>t value</t>
  </si>
  <si>
    <t>Pr(&gt;|t|)</t>
  </si>
  <si>
    <t>(Intercept)</t>
  </si>
  <si>
    <t>***</t>
  </si>
  <si>
    <t>**</t>
  </si>
  <si>
    <t>*</t>
  </si>
  <si>
    <t>.</t>
  </si>
  <si>
    <t>citympg</t>
  </si>
  <si>
    <t>cylindernumberfour</t>
  </si>
  <si>
    <t>cylindernumbersix</t>
  </si>
  <si>
    <t>cylindernumbertwo</t>
  </si>
  <si>
    <t>Brandhonda</t>
  </si>
  <si>
    <t>Brandisuzu</t>
  </si>
  <si>
    <t>Brandpeugeot</t>
  </si>
  <si>
    <t>Brandporsche</t>
  </si>
  <si>
    <t>Brandsubaru</t>
  </si>
  <si>
    <t>Brandvolvo</t>
  </si>
  <si>
    <t>&lt; 2e-16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</si>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</sst>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/>
    <xf numFmtId="11" fontId="0" fillId="0" borderId="0" xfId="0" applyNumberFormat="1"/>
    <xf numFmtId="0" fontId="0" fillId="0" borderId="0" xfId="0" applyFill="1"/>
    <xf numFmtId="0" fontId="1" fillId="0" borderId="0" xfId="0" applyFont="1" applyFill="1" applyAlignment="1">
      <alignment vertical="center"/>
    </xf>
    <xf numFmtId="0" fontId="0" fillId="0" borderId="0" xfId="0" applyFill="1" applyAlignment="1">
      <alignment horizontal="right"/>
    </xf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1" fillId="0" borderId="0" xfId="0" applyFont="1" applyFill="1" applyBorder="1" applyAlignment="1">
      <alignment vertical="center"/>
    </xf>
    <xf numFmtId="0" fontId="0" fillId="2" borderId="0" xfId="0" applyFill="1" applyBorder="1"/>
    <xf numFmtId="0" fontId="0" fillId="3" borderId="0" xfId="0" applyFill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workbookViewId="0"/>
  </sheetViews>
  <sheetFormatPr defaultRowHeight="15" x14ac:dyDescent="0.25"/>
  <cols>
    <col min="2" max="2" width="18.28515625" style="4" customWidth="1"/>
    <col min="3" max="3" width="13.140625" style="4" customWidth="1"/>
    <col min="4" max="5" width="15.140625" style="4" customWidth="1"/>
    <col min="6" max="6" width="14" style="4" customWidth="1"/>
    <col min="7" max="7" width="6" customWidth="1"/>
    <col min="13" max="13" width="4.42578125" customWidth="1"/>
  </cols>
  <sheetData>
    <row r="1" spans="1:18" x14ac:dyDescent="0.25">
      <c r="G1">
        <f>COUNTIF(N:R,"=TRUE")</f>
        <v>5</v>
      </c>
      <c r="H1">
        <f>41-G1</f>
        <v>36</v>
      </c>
      <c r="M1" s="12"/>
    </row>
    <row r="2" spans="1:18" x14ac:dyDescent="0.25">
      <c r="A2" s="7"/>
      <c r="B2" s="8">
        <v>1</v>
      </c>
      <c r="C2" s="8">
        <v>2</v>
      </c>
      <c r="D2" s="8">
        <v>3</v>
      </c>
      <c r="E2" s="8">
        <v>4</v>
      </c>
      <c r="F2" s="8">
        <v>5</v>
      </c>
      <c r="G2" s="12"/>
      <c r="H2" s="8">
        <v>1</v>
      </c>
      <c r="I2" s="8">
        <v>2</v>
      </c>
      <c r="J2" s="8">
        <v>3</v>
      </c>
      <c r="K2" s="8">
        <v>4</v>
      </c>
      <c r="L2" s="8">
        <v>5</v>
      </c>
      <c r="M2" s="12"/>
      <c r="N2" s="8">
        <v>1</v>
      </c>
      <c r="O2" s="8">
        <v>2</v>
      </c>
      <c r="P2" s="8">
        <v>3</v>
      </c>
      <c r="Q2" s="8">
        <v>4</v>
      </c>
      <c r="R2" s="8">
        <v>5</v>
      </c>
    </row>
    <row r="3" spans="1:18" x14ac:dyDescent="0.25">
      <c r="A3" s="9" t="s">
        <v>48</v>
      </c>
      <c r="B3" s="1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12"/>
      <c r="H3" s="2">
        <f>VLOOKUP(B3,'Model2-Summary'!$A:$E,5,FALSE)</f>
        <v>1.04E-10</v>
      </c>
      <c r="I3" s="2">
        <f>VLOOKUP(C3,'Model2-Summary'!$A:$E,5,FALSE)</f>
        <v>1.1130000000000001E-3</v>
      </c>
      <c r="J3" s="2">
        <f>VLOOKUP(D3,'Model2-Summary'!$A:$E,5,FALSE)</f>
        <v>1.2030000000000001E-3</v>
      </c>
      <c r="K3" s="2">
        <f>VLOOKUP(E3,'Model2-Summary'!$A:$E,5,FALSE)</f>
        <v>8.61E-4</v>
      </c>
      <c r="L3" s="2" t="str">
        <f>VLOOKUP(F3,'Model2-Summary'!$A:$E,5,FALSE)</f>
        <v>&lt; 2e-16</v>
      </c>
      <c r="M3" s="12"/>
      <c r="N3" s="2" t="b">
        <f>AND(B4&gt;2, H3&gt;0.05)</f>
        <v>0</v>
      </c>
      <c r="O3" s="2" t="b">
        <f>AND(C4&gt;2, I3&gt;0.05)</f>
        <v>0</v>
      </c>
      <c r="P3" s="2" t="b">
        <f>AND(D4&gt;2, J3&gt;0.05)</f>
        <v>0</v>
      </c>
      <c r="Q3" s="2" t="b">
        <f>AND(E4&gt;2, K3&gt;0.05)</f>
        <v>0</v>
      </c>
      <c r="R3" s="2" t="b">
        <f>AND(F4&gt;2, L3&gt;0.05)</f>
        <v>1</v>
      </c>
    </row>
    <row r="4" spans="1:18" x14ac:dyDescent="0.25">
      <c r="A4" s="9"/>
      <c r="B4" s="1">
        <v>3.0200740000000001</v>
      </c>
      <c r="C4" s="8">
        <v>7.9913600000000002</v>
      </c>
      <c r="D4" s="8">
        <v>9.8180610000000001</v>
      </c>
      <c r="E4" s="8">
        <v>25.947258999999999</v>
      </c>
      <c r="F4" s="8">
        <v>13.970370000000001</v>
      </c>
      <c r="G4" s="12"/>
      <c r="M4" s="12"/>
    </row>
    <row r="5" spans="1:18" x14ac:dyDescent="0.25">
      <c r="A5" s="9"/>
      <c r="B5" s="1" t="s">
        <v>5</v>
      </c>
      <c r="C5" s="8" t="s">
        <v>6</v>
      </c>
      <c r="D5" s="8" t="s">
        <v>37</v>
      </c>
      <c r="E5" s="11" t="s">
        <v>14</v>
      </c>
      <c r="F5" s="8" t="s">
        <v>15</v>
      </c>
      <c r="G5" s="12"/>
      <c r="H5" s="2">
        <f>VLOOKUP(B5,'Model2-Summary'!$A:$E,5,FALSE)</f>
        <v>4.75E-4</v>
      </c>
      <c r="I5" s="2">
        <f>VLOOKUP(C5,'Model2-Summary'!$A:$E,5,FALSE)</f>
        <v>2.04E-4</v>
      </c>
      <c r="J5" s="2">
        <f>VLOOKUP(D5,'Model2-Summary'!$A:$E,5,FALSE)</f>
        <v>5.9959999999999996E-3</v>
      </c>
      <c r="K5" s="2">
        <f>VLOOKUP(E5,'Model2-Summary'!$A:$E,5,FALSE)</f>
        <v>0.154168</v>
      </c>
      <c r="L5" s="2">
        <f>VLOOKUP(F5,'Model2-Summary'!$A:$E,5,FALSE)</f>
        <v>1.2800000000000001E-7</v>
      </c>
      <c r="M5" s="12"/>
      <c r="N5" s="2" t="b">
        <f>AND(B6&gt;2, H5&gt;0.05)</f>
        <v>0</v>
      </c>
      <c r="O5" s="2" t="b">
        <f>AND(C6&gt;2, I5&gt;0.05)</f>
        <v>0</v>
      </c>
      <c r="P5" s="2" t="b">
        <f>AND(D6&gt;2, J5&gt;0.05)</f>
        <v>0</v>
      </c>
      <c r="Q5" s="2" t="b">
        <f>AND(E6&gt;2, K5&gt;0.05)</f>
        <v>1</v>
      </c>
      <c r="R5" s="2" t="b">
        <f>AND(F6&gt;2, L5&gt;0.05)</f>
        <v>0</v>
      </c>
    </row>
    <row r="6" spans="1:18" x14ac:dyDescent="0.25">
      <c r="A6" s="9"/>
      <c r="B6" s="1">
        <v>4.3603649999999998</v>
      </c>
      <c r="C6" s="8">
        <v>4.2677500000000004</v>
      </c>
      <c r="D6" s="8">
        <v>6.9919929999999999</v>
      </c>
      <c r="E6" s="8">
        <v>2.0105490000000001</v>
      </c>
      <c r="F6" s="8">
        <v>2.1069079999999998</v>
      </c>
      <c r="G6" s="12"/>
      <c r="M6" s="12"/>
    </row>
    <row r="7" spans="1:18" x14ac:dyDescent="0.25">
      <c r="A7" s="9"/>
      <c r="B7" s="1" t="s">
        <v>16</v>
      </c>
      <c r="C7" s="8" t="s">
        <v>17</v>
      </c>
      <c r="D7" s="8" t="s">
        <v>41</v>
      </c>
      <c r="E7" s="8" t="s">
        <v>42</v>
      </c>
      <c r="F7" s="8" t="s">
        <v>19</v>
      </c>
      <c r="G7" s="12"/>
      <c r="H7" s="2">
        <f>VLOOKUP(B7,'Model2-Summary'!$A:$E,5,FALSE)</f>
        <v>8.6199999999999995E-5</v>
      </c>
      <c r="I7" s="2">
        <f>VLOOKUP(C7,'Model2-Summary'!$A:$E,5,FALSE)</f>
        <v>2.8799999999999998E-7</v>
      </c>
      <c r="J7" s="2">
        <f>VLOOKUP(D7,'Model2-Summary'!$A:$E,5,FALSE)</f>
        <v>9.4730000000000005E-3</v>
      </c>
      <c r="K7" s="2">
        <f>VLOOKUP(E7,'Model2-Summary'!$A:$E,5,FALSE)</f>
        <v>0.17766999999999999</v>
      </c>
      <c r="L7" s="2">
        <f>VLOOKUP(F7,'Model2-Summary'!$A:$E,5,FALSE)</f>
        <v>3.9299999999999996E-6</v>
      </c>
      <c r="M7" s="12"/>
      <c r="N7" s="2" t="b">
        <f>AND(B8&gt;2, H7&gt;0.05)</f>
        <v>0</v>
      </c>
      <c r="O7" s="2" t="b">
        <f>AND(C8&gt;2, I7&gt;0.05)</f>
        <v>0</v>
      </c>
      <c r="P7" s="2" t="b">
        <f>AND(D8&gt;2, J7&gt;0.05)</f>
        <v>0</v>
      </c>
      <c r="Q7" s="2" t="b">
        <f>AND(E8&gt;2, K7&gt;0.05)</f>
        <v>0</v>
      </c>
      <c r="R7" s="2" t="b">
        <f>AND(F8&gt;2, L7&gt;0.05)</f>
        <v>0</v>
      </c>
    </row>
    <row r="8" spans="1:18" x14ac:dyDescent="0.25">
      <c r="A8" s="9"/>
      <c r="B8" s="1">
        <v>6.0920180000000004</v>
      </c>
      <c r="C8" s="8">
        <v>2.6897609999999998</v>
      </c>
      <c r="D8" s="8">
        <v>6.4342319999999997</v>
      </c>
      <c r="E8" s="8">
        <v>1.6341969999999999</v>
      </c>
      <c r="F8" s="8">
        <v>5.3833719999999996</v>
      </c>
      <c r="G8" s="12"/>
      <c r="M8" s="12"/>
    </row>
    <row r="9" spans="1:18" x14ac:dyDescent="0.25">
      <c r="A9" s="9"/>
      <c r="B9" s="1" t="s">
        <v>20</v>
      </c>
      <c r="C9" s="8" t="s">
        <v>21</v>
      </c>
      <c r="D9" s="8" t="s">
        <v>22</v>
      </c>
      <c r="E9" s="8" t="s">
        <v>43</v>
      </c>
      <c r="F9" s="8" t="s">
        <v>23</v>
      </c>
      <c r="G9" s="12"/>
      <c r="H9" s="2">
        <f>VLOOKUP(B9,'Model2-Summary'!$A:$E,5,FALSE)</f>
        <v>1.4461999999999999E-2</v>
      </c>
      <c r="I9" s="2">
        <f>VLOOKUP(C9,'Model2-Summary'!$A:$E,5,FALSE)</f>
        <v>1.31E-8</v>
      </c>
      <c r="J9" s="2">
        <f>VLOOKUP(D9,'Model2-Summary'!$A:$E,5,FALSE)</f>
        <v>3.5300000000000001E-6</v>
      </c>
      <c r="K9" s="2">
        <f>VLOOKUP(E9,'Model2-Summary'!$A:$E,5,FALSE)</f>
        <v>3.722E-3</v>
      </c>
      <c r="L9" s="2">
        <f>VLOOKUP(F9,'Model2-Summary'!$A:$E,5,FALSE)</f>
        <v>1.8899999999999999E-6</v>
      </c>
      <c r="M9" s="12"/>
      <c r="N9" s="2" t="b">
        <f>AND(B10&gt;2, H9&gt;0.05)</f>
        <v>0</v>
      </c>
      <c r="O9" s="2" t="b">
        <f>AND(C10&gt;2, I9&gt;0.05)</f>
        <v>0</v>
      </c>
      <c r="P9" s="2" t="b">
        <f>AND(D10&gt;2, J9&gt;0.05)</f>
        <v>0</v>
      </c>
      <c r="Q9" s="2" t="b">
        <f>AND(E10&gt;2, K9&gt;0.05)</f>
        <v>0</v>
      </c>
      <c r="R9" s="2" t="b">
        <f>AND(F10&gt;2, L9&gt;0.05)</f>
        <v>0</v>
      </c>
    </row>
    <row r="10" spans="1:18" x14ac:dyDescent="0.25">
      <c r="A10" s="9"/>
      <c r="B10" s="1">
        <v>1.5697140000000001</v>
      </c>
      <c r="C10" s="8">
        <v>4.1770620000000003</v>
      </c>
      <c r="D10" s="8">
        <v>5.2686310000000001</v>
      </c>
      <c r="E10" s="8">
        <v>4.4842079999999997</v>
      </c>
      <c r="F10" s="8">
        <v>3.3851399999999998</v>
      </c>
      <c r="G10" s="12"/>
      <c r="M10" s="12"/>
    </row>
    <row r="11" spans="1:18" x14ac:dyDescent="0.25">
      <c r="A11" s="9"/>
      <c r="B11" s="1" t="s">
        <v>44</v>
      </c>
      <c r="C11" s="8" t="s">
        <v>24</v>
      </c>
      <c r="D11" s="8" t="s">
        <v>25</v>
      </c>
      <c r="E11" s="8" t="s">
        <v>45</v>
      </c>
      <c r="F11" s="8" t="s">
        <v>26</v>
      </c>
      <c r="G11" s="12"/>
      <c r="H11" s="2">
        <f>VLOOKUP(B11,'Model2-Summary'!$A:$E,5,FALSE)</f>
        <v>1.3050000000000001E-2</v>
      </c>
      <c r="I11" s="2">
        <f>VLOOKUP(C11,'Model2-Summary'!$A:$E,5,FALSE)</f>
        <v>2.2699999999999999E-4</v>
      </c>
      <c r="J11" s="2">
        <f>VLOOKUP(D11,'Model2-Summary'!$A:$E,5,FALSE)</f>
        <v>1.5429E-2</v>
      </c>
      <c r="K11" s="2">
        <f>VLOOKUP(E11,'Model2-Summary'!$A:$E,5,FALSE)</f>
        <v>2.4699999999999999E-8</v>
      </c>
      <c r="L11" s="2">
        <f>VLOOKUP(F11,'Model2-Summary'!$A:$E,5,FALSE)</f>
        <v>1.3699999999999999E-5</v>
      </c>
      <c r="M11" s="12"/>
      <c r="N11" s="2" t="b">
        <f>AND(B12&gt;2, H11&gt;0.05)</f>
        <v>0</v>
      </c>
      <c r="O11" s="2" t="b">
        <f>AND(C12&gt;2, I11&gt;0.05)</f>
        <v>0</v>
      </c>
      <c r="P11" s="2" t="b">
        <f>AND(D12&gt;2, J11&gt;0.05)</f>
        <v>0</v>
      </c>
      <c r="Q11" s="2" t="b">
        <f>AND(E12&gt;2, K11&gt;0.05)</f>
        <v>0</v>
      </c>
      <c r="R11" s="2" t="b">
        <f>AND(F12&gt;2, L11&gt;0.05)</f>
        <v>0</v>
      </c>
    </row>
    <row r="12" spans="1:18" x14ac:dyDescent="0.25">
      <c r="A12" s="9"/>
      <c r="B12" s="1">
        <v>6.9030659999999999</v>
      </c>
      <c r="C12" s="8">
        <v>1.993951</v>
      </c>
      <c r="D12" s="8">
        <v>3.3293840000000001</v>
      </c>
      <c r="E12" s="8">
        <v>3.7946710000000001</v>
      </c>
      <c r="F12" s="8">
        <v>7.7241920000000004</v>
      </c>
      <c r="G12" s="12"/>
      <c r="M12" s="12"/>
    </row>
    <row r="13" spans="1:18" x14ac:dyDescent="0.25">
      <c r="A13" s="9"/>
      <c r="B13" s="1" t="s">
        <v>27</v>
      </c>
      <c r="C13" s="8" t="s">
        <v>46</v>
      </c>
      <c r="D13" s="8" t="s">
        <v>7</v>
      </c>
      <c r="E13" s="8" t="s">
        <v>8</v>
      </c>
      <c r="F13" s="8" t="s">
        <v>9</v>
      </c>
      <c r="G13" s="12"/>
      <c r="H13" s="2">
        <f>VLOOKUP(B13,'Model2-Summary'!$A:$E,5,FALSE)</f>
        <v>4.1900000000000002E-5</v>
      </c>
      <c r="I13" s="2">
        <f>VLOOKUP(C13,'Model2-Summary'!$A:$E,5,FALSE)</f>
        <v>0.137991</v>
      </c>
      <c r="J13" s="2">
        <f>VLOOKUP(D13,'Model2-Summary'!$A:$E,5,FALSE)</f>
        <v>1.7290000000000001E-3</v>
      </c>
      <c r="K13" s="2">
        <f>VLOOKUP(E13,'Model2-Summary'!$A:$E,5,FALSE)</f>
        <v>1.9380000000000001E-3</v>
      </c>
      <c r="L13" s="2">
        <f>VLOOKUP(F13,'Model2-Summary'!$A:$E,5,FALSE)</f>
        <v>4.5719999999999997E-3</v>
      </c>
      <c r="M13" s="12"/>
      <c r="N13" s="2" t="b">
        <f>AND(B14&gt;2, H13&gt;0.05)</f>
        <v>0</v>
      </c>
      <c r="O13" s="2" t="b">
        <f>AND(C14&gt;2, I13&gt;0.05)</f>
        <v>1</v>
      </c>
      <c r="P13" s="2" t="b">
        <f>AND(D14&gt;2, J13&gt;0.05)</f>
        <v>0</v>
      </c>
      <c r="Q13" s="2" t="b">
        <f>AND(E14&gt;2, K13&gt;0.05)</f>
        <v>0</v>
      </c>
      <c r="R13" s="2" t="b">
        <f>AND(F14&gt;2, L13&gt;0.05)</f>
        <v>0</v>
      </c>
    </row>
    <row r="14" spans="1:18" x14ac:dyDescent="0.25">
      <c r="A14" s="9"/>
      <c r="B14" s="1">
        <v>3.2662399999999998</v>
      </c>
      <c r="C14" s="8">
        <v>4.3100719999999999</v>
      </c>
      <c r="D14" s="8">
        <v>3.7801459999999998</v>
      </c>
      <c r="E14" s="8">
        <v>14.603678</v>
      </c>
      <c r="F14" s="8">
        <v>14.830488000000001</v>
      </c>
      <c r="G14" s="12"/>
      <c r="M14" s="12"/>
    </row>
    <row r="15" spans="1:18" x14ac:dyDescent="0.25">
      <c r="A15" s="9"/>
      <c r="B15" s="1" t="s">
        <v>10</v>
      </c>
      <c r="C15" s="8" t="s">
        <v>11</v>
      </c>
      <c r="D15" s="8" t="s">
        <v>38</v>
      </c>
      <c r="E15" s="8" t="s">
        <v>39</v>
      </c>
      <c r="F15" s="8" t="s">
        <v>40</v>
      </c>
      <c r="G15" s="12"/>
      <c r="H15" s="2">
        <f>VLOOKUP(B15,'Model2-Summary'!$A:$E,5,FALSE)</f>
        <v>2.2070000000000002E-3</v>
      </c>
      <c r="I15" s="2">
        <f>VLOOKUP(C15,'Model2-Summary'!$A:$E,5,FALSE)</f>
        <v>1.93E-4</v>
      </c>
      <c r="J15" s="2">
        <f>VLOOKUP(D15,'Model2-Summary'!$A:$E,5,FALSE)</f>
        <v>0.110975</v>
      </c>
      <c r="K15" s="2">
        <f>VLOOKUP(E15,'Model2-Summary'!$A:$E,5,FALSE)</f>
        <v>0.100327</v>
      </c>
      <c r="L15" s="2">
        <f>VLOOKUP(F15,'Model2-Summary'!$A:$E,5,FALSE)</f>
        <v>1.9300000000000001E-10</v>
      </c>
      <c r="M15" s="12"/>
      <c r="N15" s="2" t="b">
        <f>AND(B16&gt;2, H15&gt;0.05)</f>
        <v>0</v>
      </c>
      <c r="O15" s="2" t="b">
        <f>AND(C16&gt;2, I15&gt;0.05)</f>
        <v>0</v>
      </c>
      <c r="P15" s="2" t="b">
        <f>AND(D16&gt;2, J15&gt;0.05)</f>
        <v>1</v>
      </c>
      <c r="Q15" s="2" t="b">
        <f>AND(E16&gt;2, K15&gt;0.05)</f>
        <v>1</v>
      </c>
      <c r="R15" s="2" t="b">
        <f>AND(F16&gt;2, L15&gt;0.05)</f>
        <v>0</v>
      </c>
    </row>
    <row r="16" spans="1:18" x14ac:dyDescent="0.25">
      <c r="A16" s="9"/>
      <c r="B16" s="1">
        <v>7.6852559999999999</v>
      </c>
      <c r="C16" s="8">
        <v>6.5596779999999999</v>
      </c>
      <c r="D16" s="8">
        <v>11.858632999999999</v>
      </c>
      <c r="E16" s="8">
        <v>8.7858180000000008</v>
      </c>
      <c r="F16" s="8">
        <v>4.95322</v>
      </c>
      <c r="G16" s="12"/>
      <c r="M16" s="12"/>
    </row>
    <row r="17" spans="1:17" x14ac:dyDescent="0.25">
      <c r="A17" s="9"/>
      <c r="B17" s="1" t="s">
        <v>12</v>
      </c>
      <c r="C17" s="8" t="s">
        <v>13</v>
      </c>
      <c r="D17" s="8" t="s">
        <v>18</v>
      </c>
      <c r="E17" s="8"/>
      <c r="F17" s="8"/>
      <c r="G17" s="12"/>
      <c r="H17" s="2">
        <f>VLOOKUP(B17,'Model2-Summary'!$A:$E,5,FALSE)</f>
        <v>2.7590000000000002E-3</v>
      </c>
      <c r="I17" s="2">
        <f>VLOOKUP(C17,'Model2-Summary'!$A:$E,5,FALSE)</f>
        <v>2.0565E-2</v>
      </c>
      <c r="J17" s="2">
        <f>VLOOKUP(D17,'Model2-Summary'!$A:$E,5,FALSE)</f>
        <v>3.5008999999999998E-2</v>
      </c>
      <c r="K17" s="2" t="e">
        <f>VLOOKUP(E17,'Model2-Summary'!$A:$E,5,FALSE)</f>
        <v>#N/A</v>
      </c>
      <c r="L17" s="7"/>
      <c r="M17" s="12" t="s">
        <v>47</v>
      </c>
      <c r="N17" s="2" t="b">
        <f>AND(B18&gt;2, H17&gt;0.05)</f>
        <v>0</v>
      </c>
      <c r="O17" s="2" t="b">
        <f>AND(C18&gt;2, I17&gt;0.05)</f>
        <v>0</v>
      </c>
      <c r="P17" s="2" t="b">
        <f>AND(D18&gt;2, J17&gt;0.05)</f>
        <v>0</v>
      </c>
      <c r="Q17" s="2" t="e">
        <f>AND(E18&gt;2, K17&gt;0.05)</f>
        <v>#N/A</v>
      </c>
    </row>
    <row r="18" spans="1:17" x14ac:dyDescent="0.25">
      <c r="A18" s="9"/>
      <c r="B18" s="1">
        <v>5.2085429999999997</v>
      </c>
      <c r="C18" s="8">
        <v>6.9748190000000001</v>
      </c>
      <c r="D18" s="8">
        <v>2.8333710000000001</v>
      </c>
      <c r="E18" s="8"/>
      <c r="F18" s="8"/>
      <c r="G18" s="12"/>
      <c r="M18" s="12"/>
    </row>
    <row r="19" spans="1:17" x14ac:dyDescent="0.25">
      <c r="A19" s="9"/>
      <c r="B19" s="10"/>
      <c r="C19" s="8"/>
      <c r="D19" s="8"/>
      <c r="E19" s="8"/>
      <c r="F19" s="8"/>
      <c r="G19" s="12"/>
      <c r="H19" s="2" t="e">
        <f>VLOOKUP(B19,'Model2-Summary'!$A:$E,5,FALSE)</f>
        <v>#N/A</v>
      </c>
      <c r="I19" s="2" t="e">
        <f>VLOOKUP(C19,'Model2-Summary'!$A:$E,5,FALSE)</f>
        <v>#N/A</v>
      </c>
      <c r="J19" s="2" t="e">
        <f>VLOOKUP(D19,'Model2-Summary'!$A:$E,5,FALSE)</f>
        <v>#N/A</v>
      </c>
      <c r="K19" s="2" t="e">
        <f>VLOOKUP(E19,'Model2-Summary'!$A:$E,5,FALSE)</f>
        <v>#N/A</v>
      </c>
      <c r="L19" s="7"/>
      <c r="M19" s="12"/>
      <c r="N19" s="2" t="e">
        <f>AND(B20&gt;2, H19&gt;0.05)</f>
        <v>#N/A</v>
      </c>
      <c r="O19" s="2" t="e">
        <f>AND(C20&gt;2, I19&gt;0.05)</f>
        <v>#N/A</v>
      </c>
      <c r="P19" s="2" t="e">
        <f>AND(D20&gt;2, J19&gt;0.05)</f>
        <v>#N/A</v>
      </c>
      <c r="Q19" s="2" t="e">
        <f>AND(E20&gt;2, K19&gt;0.05)</f>
        <v>#N/A</v>
      </c>
    </row>
    <row r="20" spans="1:17" x14ac:dyDescent="0.25">
      <c r="A20" s="9"/>
      <c r="B20" s="10"/>
      <c r="C20" s="8"/>
      <c r="D20" s="8"/>
      <c r="E20" s="8"/>
      <c r="F20" s="8"/>
      <c r="G20" s="12"/>
      <c r="M20" s="12"/>
    </row>
    <row r="21" spans="1:17" x14ac:dyDescent="0.25">
      <c r="A21" s="9"/>
      <c r="B21" s="10"/>
      <c r="C21" s="8"/>
      <c r="D21" s="8"/>
      <c r="E21" s="8"/>
      <c r="F21" s="8"/>
      <c r="G21" s="12"/>
      <c r="H21" s="2" t="e">
        <f>VLOOKUP(B21,'Model2-Summary'!$A:$E,5,FALSE)</f>
        <v>#N/A</v>
      </c>
      <c r="I21" s="2" t="e">
        <f>VLOOKUP(C21,'Model2-Summary'!$A:$E,5,FALSE)</f>
        <v>#N/A</v>
      </c>
      <c r="J21" s="2" t="e">
        <f>VLOOKUP(D21,'Model2-Summary'!$A:$E,5,FALSE)</f>
        <v>#N/A</v>
      </c>
      <c r="K21" s="2" t="e">
        <f>VLOOKUP(E21,'Model2-Summary'!$A:$E,5,FALSE)</f>
        <v>#N/A</v>
      </c>
      <c r="L21" s="7"/>
      <c r="M21" s="12"/>
      <c r="N21" s="2" t="e">
        <f>AND(B22&gt;2, H21&gt;0.05)</f>
        <v>#N/A</v>
      </c>
      <c r="O21" s="2" t="e">
        <f>AND(C22&gt;2, I21&gt;0.05)</f>
        <v>#N/A</v>
      </c>
      <c r="P21" s="2" t="e">
        <f>AND(D22&gt;2, J21&gt;0.05)</f>
        <v>#N/A</v>
      </c>
      <c r="Q21" s="2" t="e">
        <f>AND(E22&gt;2, K21&gt;0.05)</f>
        <v>#N/A</v>
      </c>
    </row>
    <row r="22" spans="1:17" x14ac:dyDescent="0.25">
      <c r="A22" s="9"/>
      <c r="B22" s="10"/>
      <c r="C22" s="8"/>
      <c r="D22" s="8"/>
      <c r="E22" s="8"/>
      <c r="F22" s="8"/>
      <c r="G22" s="12"/>
      <c r="M22" s="12"/>
    </row>
    <row r="23" spans="1:17" x14ac:dyDescent="0.25">
      <c r="A23" s="9"/>
      <c r="B23" s="10"/>
      <c r="C23" s="8"/>
      <c r="D23" s="8"/>
      <c r="E23" s="8"/>
      <c r="F23" s="8"/>
      <c r="H23" s="2" t="e">
        <f>VLOOKUP(B23,'Model2-Summary'!$A:$E,5,FALSE)</f>
        <v>#N/A</v>
      </c>
      <c r="I23" s="2" t="e">
        <f>VLOOKUP(C23,'Model2-Summary'!$A:$E,5,FALSE)</f>
        <v>#N/A</v>
      </c>
      <c r="J23" s="2" t="e">
        <f>VLOOKUP(D23,'Model2-Summary'!$A:$E,5,FALSE)</f>
        <v>#N/A</v>
      </c>
      <c r="K23" s="2" t="e">
        <f>VLOOKUP(E23,'Model2-Summary'!$A:$E,5,FALSE)</f>
        <v>#N/A</v>
      </c>
      <c r="L23" s="7"/>
      <c r="N23" s="2" t="e">
        <f>AND(B24&gt;2, H23&gt;0.05)</f>
        <v>#N/A</v>
      </c>
      <c r="O23" s="2" t="e">
        <f>AND(C24&gt;2, I23&gt;0.05)</f>
        <v>#N/A</v>
      </c>
      <c r="P23" s="2" t="e">
        <f>AND(D24&gt;2, J23&gt;0.05)</f>
        <v>#N/A</v>
      </c>
      <c r="Q23" s="2" t="e">
        <f>AND(E24&gt;2, K23&gt;0.05)</f>
        <v>#N/A</v>
      </c>
    </row>
    <row r="24" spans="1:17" x14ac:dyDescent="0.25">
      <c r="A24" s="9"/>
      <c r="B24" s="10"/>
      <c r="C24" s="8"/>
      <c r="D24" s="8"/>
      <c r="E24" s="8"/>
      <c r="F24" s="8"/>
    </row>
    <row r="25" spans="1:17" x14ac:dyDescent="0.25">
      <c r="A25" s="9"/>
      <c r="B25" s="8"/>
      <c r="C25" s="8"/>
      <c r="D25" s="8"/>
      <c r="E25" s="8"/>
      <c r="F25" s="8"/>
    </row>
    <row r="26" spans="1:17" x14ac:dyDescent="0.25">
      <c r="A26" s="9"/>
      <c r="B26" s="8"/>
      <c r="C26" s="8"/>
      <c r="D26" s="8"/>
      <c r="E26" s="8"/>
      <c r="F26" s="8"/>
    </row>
    <row r="27" spans="1:17" x14ac:dyDescent="0.25">
      <c r="A27" s="9"/>
      <c r="B27" s="8"/>
      <c r="C27" s="8"/>
      <c r="D27" s="8"/>
      <c r="E27" s="8"/>
      <c r="F27" s="8"/>
    </row>
    <row r="28" spans="1:17" x14ac:dyDescent="0.25">
      <c r="A28" s="9"/>
      <c r="B28" s="8"/>
      <c r="C28" s="8"/>
      <c r="D28" s="8"/>
      <c r="E28" s="8"/>
      <c r="F28" s="8"/>
    </row>
    <row r="29" spans="1:17" x14ac:dyDescent="0.25">
      <c r="A29" s="9"/>
      <c r="B29" s="8"/>
      <c r="C29" s="8"/>
      <c r="D29" s="8"/>
      <c r="E29" s="8"/>
      <c r="F29" s="8"/>
    </row>
    <row r="30" spans="1:17" x14ac:dyDescent="0.25">
      <c r="A30" s="9"/>
      <c r="B30" s="8"/>
      <c r="C30" s="8"/>
      <c r="D30" s="8"/>
      <c r="E30" s="8"/>
      <c r="F30" s="8"/>
    </row>
    <row r="31" spans="1:17" x14ac:dyDescent="0.25">
      <c r="A31" s="9"/>
      <c r="B31" s="8"/>
      <c r="C31" s="8"/>
      <c r="D31" s="8"/>
      <c r="E31" s="8"/>
      <c r="F31" s="8"/>
    </row>
    <row r="32" spans="1:17" x14ac:dyDescent="0.25">
      <c r="A32" s="9"/>
      <c r="B32" s="8"/>
      <c r="C32" s="8"/>
      <c r="D32" s="8"/>
      <c r="E32" s="8"/>
      <c r="F32" s="8"/>
    </row>
    <row r="33" spans="1:6" x14ac:dyDescent="0.25">
      <c r="A33" s="9"/>
      <c r="B33" s="8"/>
      <c r="C33" s="8"/>
      <c r="D33" s="8"/>
      <c r="E33" s="8"/>
      <c r="F33" s="8"/>
    </row>
    <row r="34" spans="1:6" x14ac:dyDescent="0.25">
      <c r="A34" s="9"/>
      <c r="B34" s="8"/>
      <c r="C34" s="8"/>
      <c r="D34" s="8"/>
      <c r="E34" s="8"/>
      <c r="F34" s="8"/>
    </row>
    <row r="35" spans="1:6" x14ac:dyDescent="0.25">
      <c r="A35" s="9"/>
      <c r="B35" s="8"/>
      <c r="C35" s="8"/>
      <c r="D35" s="8"/>
      <c r="E35" s="8"/>
      <c r="F35" s="8"/>
    </row>
    <row r="36" spans="1:6" x14ac:dyDescent="0.25">
      <c r="A36" s="9"/>
      <c r="B36" s="8"/>
      <c r="C36" s="8"/>
      <c r="D36" s="8"/>
      <c r="E36" s="8"/>
      <c r="F36" s="8"/>
    </row>
    <row r="37" spans="1:6" x14ac:dyDescent="0.25">
      <c r="A37" s="9"/>
      <c r="B37" s="8"/>
      <c r="C37" s="8"/>
      <c r="D37" s="8"/>
      <c r="E37" s="8"/>
      <c r="F37" s="8"/>
    </row>
    <row r="38" spans="1:6" x14ac:dyDescent="0.25">
      <c r="A38" s="9"/>
      <c r="B38" s="8"/>
      <c r="C38" s="8"/>
      <c r="D38" s="8"/>
      <c r="E38" s="8"/>
      <c r="F38" s="8"/>
    </row>
    <row r="39" spans="1:6" x14ac:dyDescent="0.25">
      <c r="A39" s="9"/>
      <c r="B39" s="8"/>
      <c r="C39" s="8"/>
      <c r="D39" s="8"/>
      <c r="E39" s="8"/>
      <c r="F39" s="8"/>
    </row>
    <row r="40" spans="1:6" x14ac:dyDescent="0.25">
      <c r="A40" s="9"/>
      <c r="B40" s="8"/>
      <c r="C40" s="8"/>
      <c r="D40" s="8"/>
      <c r="E40" s="8"/>
      <c r="F40" s="8"/>
    </row>
    <row r="41" spans="1:6" x14ac:dyDescent="0.25">
      <c r="A41" s="9"/>
      <c r="B41" s="8"/>
      <c r="C41" s="8"/>
      <c r="D41" s="8"/>
      <c r="E41" s="8"/>
      <c r="F41" s="8"/>
    </row>
    <row r="42" spans="1:6" x14ac:dyDescent="0.25">
      <c r="A42" s="9"/>
      <c r="B42" s="8"/>
      <c r="C42" s="8"/>
      <c r="D42" s="8"/>
      <c r="E42" s="8"/>
      <c r="F42" s="8"/>
    </row>
    <row r="43" spans="1:6" x14ac:dyDescent="0.25">
      <c r="A43" s="9"/>
      <c r="B43" s="8"/>
      <c r="C43" s="8"/>
      <c r="D43" s="8"/>
      <c r="E43" s="8"/>
      <c r="F43" s="8"/>
    </row>
    <row r="44" spans="1:6" x14ac:dyDescent="0.25">
      <c r="A44" s="9"/>
      <c r="B44" s="10"/>
      <c r="C44" s="8"/>
      <c r="D44" s="8"/>
      <c r="E44" s="8"/>
      <c r="F44" s="8"/>
    </row>
    <row r="45" spans="1:6" x14ac:dyDescent="0.25">
      <c r="A45" s="9"/>
      <c r="B45" s="8"/>
      <c r="C45" s="8"/>
      <c r="D45" s="8"/>
      <c r="E45" s="8"/>
      <c r="F45" s="8"/>
    </row>
    <row r="46" spans="1:6" x14ac:dyDescent="0.25">
      <c r="A46" s="8"/>
      <c r="B46" s="8"/>
      <c r="C46" s="8"/>
      <c r="D46" s="8"/>
      <c r="E46" s="8"/>
      <c r="F46" s="8"/>
    </row>
    <row r="47" spans="1:6" x14ac:dyDescent="0.25">
      <c r="A47" s="7"/>
      <c r="B47" s="8"/>
      <c r="C47" s="8"/>
      <c r="D47" s="8"/>
      <c r="E47" s="8"/>
      <c r="F47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>
      <selection activeCell="A36" sqref="A36"/>
    </sheetView>
  </sheetViews>
  <sheetFormatPr defaultRowHeight="15" x14ac:dyDescent="0.25"/>
  <cols>
    <col min="1" max="1" width="23.140625" bestFit="1" customWidth="1"/>
    <col min="5" max="5" width="9" bestFit="1" customWidth="1"/>
  </cols>
  <sheetData>
    <row r="1" spans="1:6" x14ac:dyDescent="0.25">
      <c r="A1" s="1"/>
      <c r="B1" t="s">
        <v>28</v>
      </c>
      <c r="C1" t="s">
        <v>29</v>
      </c>
      <c r="D1" t="s">
        <v>30</v>
      </c>
      <c r="E1" t="s">
        <v>31</v>
      </c>
    </row>
    <row r="2" spans="1:6" x14ac:dyDescent="0.25">
      <c r="A2" s="1" t="s">
        <v>32</v>
      </c>
      <c r="B2" s="3">
        <v>-33100</v>
      </c>
      <c r="C2" s="3">
        <v>9189</v>
      </c>
      <c r="D2">
        <v>-3.6019999999999999</v>
      </c>
      <c r="E2">
        <v>4.8500000000000003E-4</v>
      </c>
      <c r="F2" t="s">
        <v>33</v>
      </c>
    </row>
    <row r="3" spans="1:6" x14ac:dyDescent="0.25">
      <c r="A3" s="1" t="s">
        <v>0</v>
      </c>
      <c r="B3" s="3">
        <v>-3345</v>
      </c>
      <c r="C3" s="3">
        <v>465.3</v>
      </c>
      <c r="D3">
        <v>-7.1879999999999997</v>
      </c>
      <c r="E3" s="3">
        <v>1.04E-10</v>
      </c>
      <c r="F3" t="s">
        <v>33</v>
      </c>
    </row>
    <row r="4" spans="1:6" x14ac:dyDescent="0.25">
      <c r="A4" s="1" t="s">
        <v>1</v>
      </c>
      <c r="B4" s="3">
        <v>-7029</v>
      </c>
      <c r="C4" s="3">
        <v>2096</v>
      </c>
      <c r="D4">
        <v>-3.3540000000000001</v>
      </c>
      <c r="E4" s="3">
        <v>1.1130000000000001E-3</v>
      </c>
      <c r="F4" t="s">
        <v>34</v>
      </c>
    </row>
    <row r="5" spans="1:6" x14ac:dyDescent="0.25">
      <c r="A5" s="1" t="s">
        <v>2</v>
      </c>
      <c r="B5" s="3">
        <v>509</v>
      </c>
      <c r="C5" s="3">
        <v>152.9</v>
      </c>
      <c r="D5">
        <v>3.33</v>
      </c>
      <c r="E5">
        <v>1.2030000000000001E-3</v>
      </c>
      <c r="F5" t="s">
        <v>34</v>
      </c>
    </row>
    <row r="6" spans="1:6" x14ac:dyDescent="0.25">
      <c r="A6" s="1" t="s">
        <v>3</v>
      </c>
      <c r="B6" s="3">
        <v>3.5339999999999998</v>
      </c>
      <c r="C6" s="3">
        <v>1.03</v>
      </c>
      <c r="D6">
        <v>3.4319999999999999</v>
      </c>
      <c r="E6" s="3">
        <v>8.61E-4</v>
      </c>
      <c r="F6" t="s">
        <v>33</v>
      </c>
    </row>
    <row r="7" spans="1:6" x14ac:dyDescent="0.25">
      <c r="A7" s="1" t="s">
        <v>4</v>
      </c>
      <c r="B7" s="3">
        <v>103</v>
      </c>
      <c r="C7" s="3">
        <v>9.5380000000000003</v>
      </c>
      <c r="D7">
        <v>10.803000000000001</v>
      </c>
      <c r="E7" t="s">
        <v>47</v>
      </c>
      <c r="F7" t="s">
        <v>33</v>
      </c>
    </row>
    <row r="8" spans="1:6" x14ac:dyDescent="0.25">
      <c r="A8" s="1" t="s">
        <v>5</v>
      </c>
      <c r="B8" s="3">
        <v>-2576</v>
      </c>
      <c r="C8" s="3">
        <v>713.7</v>
      </c>
      <c r="D8">
        <v>-3.609</v>
      </c>
      <c r="E8" s="3">
        <v>4.75E-4</v>
      </c>
      <c r="F8" t="s">
        <v>33</v>
      </c>
    </row>
    <row r="9" spans="1:6" x14ac:dyDescent="0.25">
      <c r="A9" s="1" t="s">
        <v>6</v>
      </c>
      <c r="B9" s="3">
        <v>1.7450000000000001</v>
      </c>
      <c r="C9" s="3">
        <v>0.45340000000000003</v>
      </c>
      <c r="D9">
        <v>3.85</v>
      </c>
      <c r="E9" s="3">
        <v>2.04E-4</v>
      </c>
      <c r="F9" t="s">
        <v>33</v>
      </c>
    </row>
    <row r="10" spans="1:6" x14ac:dyDescent="0.25">
      <c r="A10" s="1" t="s">
        <v>37</v>
      </c>
      <c r="B10" s="3">
        <v>118.8</v>
      </c>
      <c r="C10" s="3">
        <v>42.34</v>
      </c>
      <c r="D10">
        <v>2.806</v>
      </c>
      <c r="E10">
        <v>5.9959999999999996E-3</v>
      </c>
      <c r="F10" t="s">
        <v>34</v>
      </c>
    </row>
    <row r="11" spans="1:6" x14ac:dyDescent="0.25">
      <c r="A11" s="1" t="s">
        <v>14</v>
      </c>
      <c r="B11" s="3">
        <v>485.6</v>
      </c>
      <c r="C11" s="3">
        <v>338.3</v>
      </c>
      <c r="D11">
        <v>1.4350000000000001</v>
      </c>
      <c r="E11">
        <v>0.154168</v>
      </c>
    </row>
    <row r="12" spans="1:6" x14ac:dyDescent="0.25">
      <c r="A12" s="1" t="s">
        <v>15</v>
      </c>
      <c r="B12" s="3">
        <v>6104</v>
      </c>
      <c r="C12" s="3">
        <v>1076</v>
      </c>
      <c r="D12">
        <v>5.6719999999999997</v>
      </c>
      <c r="E12" s="3">
        <v>1.2800000000000001E-7</v>
      </c>
      <c r="F12" t="s">
        <v>33</v>
      </c>
    </row>
    <row r="13" spans="1:6" x14ac:dyDescent="0.25">
      <c r="A13" s="1" t="s">
        <v>16</v>
      </c>
      <c r="B13" s="3">
        <v>4967</v>
      </c>
      <c r="C13" s="3">
        <v>1215</v>
      </c>
      <c r="D13">
        <v>4.0869999999999997</v>
      </c>
      <c r="E13" s="3">
        <v>8.6199999999999995E-5</v>
      </c>
      <c r="F13" t="s">
        <v>33</v>
      </c>
    </row>
    <row r="14" spans="1:6" x14ac:dyDescent="0.25">
      <c r="A14" s="1" t="s">
        <v>17</v>
      </c>
      <c r="B14" s="3">
        <v>-5800</v>
      </c>
      <c r="C14" s="3">
        <v>1057</v>
      </c>
      <c r="D14">
        <v>-5.4880000000000004</v>
      </c>
      <c r="E14" s="3">
        <v>2.8799999999999998E-7</v>
      </c>
      <c r="F14" t="s">
        <v>33</v>
      </c>
    </row>
    <row r="15" spans="1:6" x14ac:dyDescent="0.25">
      <c r="A15" s="1" t="s">
        <v>41</v>
      </c>
      <c r="B15" s="3">
        <v>-2570</v>
      </c>
      <c r="C15" s="3">
        <v>972</v>
      </c>
      <c r="D15">
        <v>-2.6440000000000001</v>
      </c>
      <c r="E15">
        <v>9.4730000000000005E-3</v>
      </c>
      <c r="F15" t="s">
        <v>34</v>
      </c>
    </row>
    <row r="16" spans="1:6" x14ac:dyDescent="0.25">
      <c r="A16" s="1" t="s">
        <v>42</v>
      </c>
      <c r="B16" s="3">
        <v>-2212</v>
      </c>
      <c r="C16" s="3">
        <v>1630</v>
      </c>
      <c r="D16">
        <v>-1.357</v>
      </c>
      <c r="E16" s="3">
        <v>0.17766999999999999</v>
      </c>
    </row>
    <row r="17" spans="1:6" x14ac:dyDescent="0.25">
      <c r="A17" s="1" t="s">
        <v>19</v>
      </c>
      <c r="B17" s="3">
        <v>-4334</v>
      </c>
      <c r="C17" s="3">
        <v>889.1</v>
      </c>
      <c r="D17">
        <v>-4.8739999999999997</v>
      </c>
      <c r="E17" s="3">
        <v>3.9299999999999996E-6</v>
      </c>
      <c r="F17" t="s">
        <v>33</v>
      </c>
    </row>
    <row r="18" spans="1:6" x14ac:dyDescent="0.25">
      <c r="A18" s="1" t="s">
        <v>20</v>
      </c>
      <c r="B18" s="3">
        <v>-3973</v>
      </c>
      <c r="C18" s="3">
        <v>1597</v>
      </c>
      <c r="D18">
        <v>-2.4870000000000001</v>
      </c>
      <c r="E18">
        <v>1.4461999999999999E-2</v>
      </c>
      <c r="F18" t="s">
        <v>35</v>
      </c>
    </row>
    <row r="19" spans="1:6" x14ac:dyDescent="0.25">
      <c r="A19" s="1" t="s">
        <v>21</v>
      </c>
      <c r="B19" s="3">
        <v>-5834</v>
      </c>
      <c r="C19" s="3">
        <v>944.9</v>
      </c>
      <c r="D19">
        <v>-6.1740000000000004</v>
      </c>
      <c r="E19" s="3">
        <v>1.31E-8</v>
      </c>
      <c r="F19" t="s">
        <v>33</v>
      </c>
    </row>
    <row r="20" spans="1:6" x14ac:dyDescent="0.25">
      <c r="A20" s="1" t="s">
        <v>22</v>
      </c>
      <c r="B20" s="3">
        <v>-4157</v>
      </c>
      <c r="C20" s="3">
        <v>848.3</v>
      </c>
      <c r="D20">
        <v>-4.9009999999999998</v>
      </c>
      <c r="E20" s="3">
        <v>3.5300000000000001E-6</v>
      </c>
      <c r="F20" t="s">
        <v>33</v>
      </c>
    </row>
    <row r="21" spans="1:6" x14ac:dyDescent="0.25">
      <c r="A21" s="1" t="s">
        <v>43</v>
      </c>
      <c r="B21" s="3">
        <v>-3331</v>
      </c>
      <c r="C21" s="3">
        <v>1122</v>
      </c>
      <c r="D21">
        <v>-2.968</v>
      </c>
      <c r="E21" s="3">
        <v>3.722E-3</v>
      </c>
      <c r="F21" t="s">
        <v>34</v>
      </c>
    </row>
    <row r="22" spans="1:6" x14ac:dyDescent="0.25">
      <c r="A22" s="1" t="s">
        <v>23</v>
      </c>
      <c r="B22" s="3">
        <v>-4924</v>
      </c>
      <c r="C22" s="3">
        <v>975</v>
      </c>
      <c r="D22">
        <v>-5.05</v>
      </c>
      <c r="E22" s="3">
        <v>1.8899999999999999E-6</v>
      </c>
      <c r="F22" t="s">
        <v>33</v>
      </c>
    </row>
    <row r="23" spans="1:6" x14ac:dyDescent="0.25">
      <c r="A23" s="1" t="s">
        <v>44</v>
      </c>
      <c r="B23" s="3">
        <v>4276</v>
      </c>
      <c r="C23" s="3">
        <v>1693</v>
      </c>
      <c r="D23">
        <v>2.5259999999999998</v>
      </c>
      <c r="E23">
        <v>1.3050000000000001E-2</v>
      </c>
      <c r="F23" t="s">
        <v>35</v>
      </c>
    </row>
    <row r="24" spans="1:6" x14ac:dyDescent="0.25">
      <c r="A24" s="1" t="s">
        <v>24</v>
      </c>
      <c r="B24" s="3">
        <v>-4882</v>
      </c>
      <c r="C24" s="3">
        <v>1278</v>
      </c>
      <c r="D24">
        <v>-3.8210000000000002</v>
      </c>
      <c r="E24">
        <v>2.2699999999999999E-4</v>
      </c>
      <c r="F24" t="s">
        <v>33</v>
      </c>
    </row>
    <row r="25" spans="1:6" x14ac:dyDescent="0.25">
      <c r="A25" s="1" t="s">
        <v>25</v>
      </c>
      <c r="B25" s="3">
        <v>-2599</v>
      </c>
      <c r="C25" s="3">
        <v>1055</v>
      </c>
      <c r="D25">
        <v>-2.4630000000000001</v>
      </c>
      <c r="E25">
        <v>1.5429E-2</v>
      </c>
      <c r="F25" t="s">
        <v>35</v>
      </c>
    </row>
    <row r="26" spans="1:6" x14ac:dyDescent="0.25">
      <c r="A26" s="1" t="s">
        <v>45</v>
      </c>
      <c r="B26" s="3">
        <v>-6231</v>
      </c>
      <c r="C26" s="3">
        <v>1032</v>
      </c>
      <c r="D26">
        <v>-6.0350000000000001</v>
      </c>
      <c r="E26" s="3">
        <v>2.4699999999999999E-8</v>
      </c>
      <c r="F26" t="s">
        <v>33</v>
      </c>
    </row>
    <row r="27" spans="1:6" x14ac:dyDescent="0.25">
      <c r="A27" s="1" t="s">
        <v>26</v>
      </c>
      <c r="B27" s="3">
        <v>-3445</v>
      </c>
      <c r="C27" s="3">
        <v>754.5</v>
      </c>
      <c r="D27">
        <v>-4.5650000000000004</v>
      </c>
      <c r="E27" s="3">
        <v>1.3699999999999999E-5</v>
      </c>
      <c r="F27" t="s">
        <v>33</v>
      </c>
    </row>
    <row r="28" spans="1:6" x14ac:dyDescent="0.25">
      <c r="A28" s="1" t="s">
        <v>27</v>
      </c>
      <c r="B28" s="3">
        <v>-3383</v>
      </c>
      <c r="C28" s="3">
        <v>790.7</v>
      </c>
      <c r="D28">
        <v>-4.2779999999999996</v>
      </c>
      <c r="E28" s="3">
        <v>4.1900000000000002E-5</v>
      </c>
      <c r="F28" t="s">
        <v>33</v>
      </c>
    </row>
    <row r="29" spans="1:6" x14ac:dyDescent="0.25">
      <c r="A29" s="1" t="s">
        <v>46</v>
      </c>
      <c r="B29" s="3">
        <v>-1528</v>
      </c>
      <c r="C29" s="3">
        <v>1022</v>
      </c>
      <c r="D29">
        <v>-1.4950000000000001</v>
      </c>
      <c r="E29" s="3">
        <v>0.137991</v>
      </c>
    </row>
    <row r="30" spans="1:6" x14ac:dyDescent="0.25">
      <c r="A30" s="1" t="s">
        <v>7</v>
      </c>
      <c r="B30" s="3">
        <v>-2736</v>
      </c>
      <c r="C30" s="3">
        <v>850.6</v>
      </c>
      <c r="D30">
        <v>-3.2170000000000001</v>
      </c>
      <c r="E30">
        <v>1.7290000000000001E-3</v>
      </c>
      <c r="F30" t="s">
        <v>34</v>
      </c>
    </row>
    <row r="31" spans="1:6" x14ac:dyDescent="0.25">
      <c r="A31" s="1" t="s">
        <v>8</v>
      </c>
      <c r="B31" s="3">
        <v>-2696</v>
      </c>
      <c r="C31" s="3">
        <v>847.6</v>
      </c>
      <c r="D31">
        <v>-3.18</v>
      </c>
      <c r="E31">
        <v>1.9380000000000001E-3</v>
      </c>
      <c r="F31" t="s">
        <v>34</v>
      </c>
    </row>
    <row r="32" spans="1:6" x14ac:dyDescent="0.25">
      <c r="A32" s="1" t="s">
        <v>9</v>
      </c>
      <c r="B32" s="3">
        <v>-2398</v>
      </c>
      <c r="C32" s="3">
        <v>827.3</v>
      </c>
      <c r="D32">
        <v>-2.899</v>
      </c>
      <c r="E32" s="3">
        <v>4.5719999999999997E-3</v>
      </c>
      <c r="F32" t="s">
        <v>34</v>
      </c>
    </row>
    <row r="33" spans="1:6" x14ac:dyDescent="0.25">
      <c r="A33" s="1" t="s">
        <v>10</v>
      </c>
      <c r="B33" s="3">
        <v>-2787</v>
      </c>
      <c r="C33" s="3">
        <v>888</v>
      </c>
      <c r="D33">
        <v>-3.1389999999999998</v>
      </c>
      <c r="E33">
        <v>2.2070000000000002E-3</v>
      </c>
      <c r="F33" t="s">
        <v>34</v>
      </c>
    </row>
    <row r="34" spans="1:6" x14ac:dyDescent="0.25">
      <c r="A34" s="1" t="s">
        <v>11</v>
      </c>
      <c r="B34" s="3">
        <v>-2178</v>
      </c>
      <c r="C34" s="3">
        <v>563.4</v>
      </c>
      <c r="D34">
        <v>-3.8650000000000002</v>
      </c>
      <c r="E34" s="3">
        <v>1.93E-4</v>
      </c>
      <c r="F34" t="s">
        <v>33</v>
      </c>
    </row>
    <row r="35" spans="1:6" x14ac:dyDescent="0.25">
      <c r="A35" s="1" t="s">
        <v>38</v>
      </c>
      <c r="B35" s="3">
        <v>1396</v>
      </c>
      <c r="C35" s="3">
        <v>868.4</v>
      </c>
      <c r="D35">
        <v>1.6080000000000001</v>
      </c>
      <c r="E35">
        <v>0.110975</v>
      </c>
    </row>
    <row r="36" spans="1:6" x14ac:dyDescent="0.25">
      <c r="A36" s="1" t="s">
        <v>39</v>
      </c>
      <c r="B36" s="3">
        <v>1656</v>
      </c>
      <c r="C36" s="3">
        <v>999.1</v>
      </c>
      <c r="D36">
        <v>1.6579999999999999</v>
      </c>
      <c r="E36">
        <v>0.100327</v>
      </c>
    </row>
    <row r="37" spans="1:6" x14ac:dyDescent="0.25">
      <c r="A37" s="1" t="s">
        <v>40</v>
      </c>
      <c r="B37" s="3">
        <v>11650</v>
      </c>
      <c r="C37" s="3">
        <v>1650</v>
      </c>
      <c r="D37">
        <v>7.0609999999999999</v>
      </c>
      <c r="E37" s="3">
        <v>1.9300000000000001E-10</v>
      </c>
      <c r="F37" t="s">
        <v>33</v>
      </c>
    </row>
    <row r="38" spans="1:6" x14ac:dyDescent="0.25">
      <c r="A38" s="1" t="s">
        <v>12</v>
      </c>
      <c r="B38" s="3">
        <v>1592</v>
      </c>
      <c r="C38" s="3">
        <v>519.1</v>
      </c>
      <c r="D38">
        <v>3.0670000000000002</v>
      </c>
      <c r="E38">
        <v>2.7590000000000002E-3</v>
      </c>
      <c r="F38" t="s">
        <v>34</v>
      </c>
    </row>
    <row r="39" spans="1:6" x14ac:dyDescent="0.25">
      <c r="A39" s="1" t="s">
        <v>13</v>
      </c>
      <c r="B39" s="3">
        <v>1332</v>
      </c>
      <c r="C39" s="3">
        <v>566.20000000000005</v>
      </c>
      <c r="D39">
        <v>2.3519999999999999</v>
      </c>
      <c r="E39">
        <v>2.0565E-2</v>
      </c>
      <c r="F39" t="s">
        <v>35</v>
      </c>
    </row>
    <row r="40" spans="1:6" x14ac:dyDescent="0.25">
      <c r="A40" s="1" t="s">
        <v>18</v>
      </c>
      <c r="B40" s="3">
        <v>3253</v>
      </c>
      <c r="C40" s="3">
        <v>1523</v>
      </c>
      <c r="D40">
        <v>2.1360000000000001</v>
      </c>
      <c r="E40" s="3">
        <v>3.5008999999999998E-2</v>
      </c>
      <c r="F40" t="s">
        <v>35</v>
      </c>
    </row>
    <row r="41" spans="1:6" x14ac:dyDescent="0.25">
      <c r="A41" s="1"/>
      <c r="B41" s="3"/>
      <c r="C41" s="3"/>
    </row>
    <row r="42" spans="1:6" x14ac:dyDescent="0.25">
      <c r="A42" s="1"/>
      <c r="B42" s="3"/>
      <c r="C42" s="3"/>
    </row>
    <row r="43" spans="1:6" x14ac:dyDescent="0.25">
      <c r="A43" s="1"/>
      <c r="B43" s="3"/>
      <c r="C43" s="3"/>
    </row>
    <row r="44" spans="1:6" x14ac:dyDescent="0.25">
      <c r="A44" s="1"/>
    </row>
    <row r="45" spans="1:6" x14ac:dyDescent="0.25">
      <c r="A45" s="1"/>
    </row>
    <row r="46" spans="1:6" x14ac:dyDescent="0.25">
      <c r="A46" s="1"/>
    </row>
    <row r="47" spans="1:6" x14ac:dyDescent="0.25">
      <c r="A47" s="1"/>
    </row>
    <row r="48" spans="1:6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</sheetData>
  <autoFilter ref="A1:F40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opLeftCell="C1" workbookViewId="0">
      <selection activeCell="H1" sqref="H1"/>
    </sheetView>
  </sheetViews>
  <sheetFormatPr defaultRowHeight="15" x14ac:dyDescent="0.25"/>
  <cols>
    <col min="2" max="2" width="18.28515625" style="4" customWidth="1"/>
    <col min="3" max="3" width="15.140625" style="4" bestFit="1" customWidth="1"/>
    <col min="4" max="4" width="17" style="4" bestFit="1" customWidth="1"/>
    <col min="5" max="5" width="20.28515625" style="4" bestFit="1" customWidth="1"/>
    <col min="6" max="6" width="20.28515625" style="4" customWidth="1"/>
    <col min="7" max="7" width="6" customWidth="1"/>
    <col min="13" max="13" width="4.42578125" customWidth="1"/>
  </cols>
  <sheetData>
    <row r="1" spans="1:18" x14ac:dyDescent="0.25">
      <c r="G1">
        <f>COUNTIF(N:R,"=TRUE")</f>
        <v>2</v>
      </c>
      <c r="H1">
        <f>41-G1</f>
        <v>39</v>
      </c>
      <c r="M1" s="12"/>
    </row>
    <row r="2" spans="1:18" x14ac:dyDescent="0.25">
      <c r="A2" s="7"/>
      <c r="B2" s="8">
        <v>1</v>
      </c>
      <c r="C2" s="8">
        <v>2</v>
      </c>
      <c r="D2" s="8">
        <v>3</v>
      </c>
      <c r="E2" s="8">
        <v>4</v>
      </c>
      <c r="F2" s="8">
        <v>5</v>
      </c>
      <c r="G2" s="12"/>
      <c r="H2" s="8">
        <v>1</v>
      </c>
      <c r="I2" s="8">
        <v>2</v>
      </c>
      <c r="J2" s="8">
        <v>3</v>
      </c>
      <c r="K2" s="8">
        <v>4</v>
      </c>
      <c r="L2" s="8">
        <v>5</v>
      </c>
      <c r="M2" s="12"/>
      <c r="N2" s="8">
        <v>1</v>
      </c>
      <c r="O2" s="8">
        <v>2</v>
      </c>
      <c r="P2" s="8">
        <v>3</v>
      </c>
      <c r="Q2" s="8">
        <v>4</v>
      </c>
      <c r="R2" s="8">
        <v>5</v>
      </c>
    </row>
    <row r="3" spans="1:18" x14ac:dyDescent="0.25">
      <c r="A3" s="9" t="s">
        <v>48</v>
      </c>
      <c r="B3" s="1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12"/>
      <c r="H3" s="2">
        <f>VLOOKUP(B3,'Model3-Summary'!$A:$E,5,FALSE)</f>
        <v>6.2200000000000002E-11</v>
      </c>
      <c r="I3" s="2">
        <f>VLOOKUP(C3,'Model3-Summary'!$A:$E,5,FALSE)</f>
        <v>2.55E-5</v>
      </c>
      <c r="J3" s="2">
        <f>VLOOKUP(D3,'Model3-Summary'!$A:$E,5,FALSE)</f>
        <v>1.7060000000000001E-3</v>
      </c>
      <c r="K3" s="2">
        <f>VLOOKUP(E3,'Model3-Summary'!$A:$E,5,FALSE)</f>
        <v>1.8710000000000001E-3</v>
      </c>
      <c r="L3" s="2" t="str">
        <f>VLOOKUP(F3,'Model3-Summary'!$A:$E,5,FALSE)</f>
        <v>&lt; 2e-16</v>
      </c>
      <c r="M3" s="12"/>
      <c r="N3" s="2" t="b">
        <f>AND(B4&gt;2, H3&gt;0.05)</f>
        <v>0</v>
      </c>
      <c r="O3" s="2" t="b">
        <f>AND(C4&gt;2, I3&gt;0.05)</f>
        <v>0</v>
      </c>
      <c r="P3" s="2" t="b">
        <f>AND(D4&gt;2, J3&gt;0.05)</f>
        <v>0</v>
      </c>
      <c r="Q3" s="2" t="b">
        <f>AND(E4&gt;2, K3&gt;0.05)</f>
        <v>0</v>
      </c>
      <c r="R3" s="2" t="b">
        <f>AND(F4&gt;2, L3&gt;0.05)</f>
        <v>1</v>
      </c>
    </row>
    <row r="4" spans="1:18" x14ac:dyDescent="0.25">
      <c r="A4" s="9"/>
      <c r="B4" s="1">
        <v>2.7423139999999999</v>
      </c>
      <c r="C4" s="8">
        <v>5.5838720000000004</v>
      </c>
      <c r="D4" s="8">
        <v>9.1565270000000005</v>
      </c>
      <c r="E4" s="8">
        <v>21.953578</v>
      </c>
      <c r="F4" s="8">
        <v>13.06906</v>
      </c>
      <c r="G4" s="12"/>
      <c r="M4" s="12"/>
    </row>
    <row r="5" spans="1:18" x14ac:dyDescent="0.25">
      <c r="A5" s="9"/>
      <c r="B5" s="1" t="s">
        <v>5</v>
      </c>
      <c r="C5" s="8" t="s">
        <v>6</v>
      </c>
      <c r="D5" s="8" t="s">
        <v>37</v>
      </c>
      <c r="E5" s="11" t="s">
        <v>15</v>
      </c>
      <c r="F5" s="8" t="s">
        <v>16</v>
      </c>
      <c r="G5" s="12"/>
      <c r="H5" s="2">
        <f>VLOOKUP(B5,'Model3-Summary'!$A:$E,5,FALSE)</f>
        <v>2.4600000000000002E-4</v>
      </c>
      <c r="I5" s="2">
        <f>VLOOKUP(C5,'Model3-Summary'!$A:$E,5,FALSE)</f>
        <v>2.05E-4</v>
      </c>
      <c r="J5" s="2">
        <f>VLOOKUP(D5,'Model3-Summary'!$A:$E,5,FALSE)</f>
        <v>1.2919E-2</v>
      </c>
      <c r="K5" s="2">
        <f>VLOOKUP(E5,'Model3-Summary'!$A:$E,5,FALSE)</f>
        <v>4.9500000000000001E-13</v>
      </c>
      <c r="L5" s="2">
        <f>VLOOKUP(F5,'Model3-Summary'!$A:$E,5,FALSE)</f>
        <v>2.5800000000000001E-7</v>
      </c>
      <c r="M5" s="12"/>
      <c r="N5" s="2" t="b">
        <f>AND(B6&gt;2, H5&gt;0.05)</f>
        <v>0</v>
      </c>
      <c r="O5" s="2" t="b">
        <f>AND(C6&gt;2, I5&gt;0.05)</f>
        <v>0</v>
      </c>
      <c r="P5" s="2" t="b">
        <f>AND(D6&gt;2, J5&gt;0.05)</f>
        <v>0</v>
      </c>
      <c r="Q5" s="2" t="b">
        <f>AND(E6&gt;2, K5&gt;0.05)</f>
        <v>0</v>
      </c>
      <c r="R5" s="2" t="b">
        <f>AND(F6&gt;2, L5&gt;0.05)</f>
        <v>0</v>
      </c>
    </row>
    <row r="6" spans="1:18" x14ac:dyDescent="0.25">
      <c r="A6" s="9"/>
      <c r="B6" s="1">
        <v>3.8380480000000001</v>
      </c>
      <c r="C6" s="8">
        <v>3.9268380000000001</v>
      </c>
      <c r="D6" s="8">
        <v>6.7837949999999996</v>
      </c>
      <c r="E6" s="8">
        <v>1.3757109999999999</v>
      </c>
      <c r="F6" s="8">
        <v>3.321161</v>
      </c>
      <c r="G6" s="12"/>
      <c r="M6" s="12"/>
    </row>
    <row r="7" spans="1:18" x14ac:dyDescent="0.25">
      <c r="A7" s="9"/>
      <c r="B7" s="1" t="s">
        <v>17</v>
      </c>
      <c r="C7" s="8" t="s">
        <v>41</v>
      </c>
      <c r="D7" s="8" t="s">
        <v>42</v>
      </c>
      <c r="E7" s="8" t="s">
        <v>19</v>
      </c>
      <c r="F7" s="8" t="s">
        <v>20</v>
      </c>
      <c r="G7" s="12"/>
      <c r="H7" s="2">
        <f>VLOOKUP(B7,'Model3-Summary'!$A:$E,5,FALSE)</f>
        <v>7.4600000000000004E-7</v>
      </c>
      <c r="I7" s="2">
        <f>VLOOKUP(C7,'Model3-Summary'!$A:$E,5,FALSE)</f>
        <v>5.6596E-2</v>
      </c>
      <c r="J7" s="2">
        <f>VLOOKUP(D7,'Model3-Summary'!$A:$E,5,FALSE)</f>
        <v>0.33946500000000002</v>
      </c>
      <c r="K7" s="2">
        <f>VLOOKUP(E7,'Model3-Summary'!$A:$E,5,FALSE)</f>
        <v>1.6699999999999999E-5</v>
      </c>
      <c r="L7" s="2">
        <f>VLOOKUP(F7,'Model3-Summary'!$A:$E,5,FALSE)</f>
        <v>8.0950999999999995E-2</v>
      </c>
      <c r="M7" s="12"/>
      <c r="N7" s="2" t="b">
        <f>AND(B8&gt;2, H7&gt;0.05)</f>
        <v>0</v>
      </c>
      <c r="O7" s="2" t="b">
        <f>AND(C8&gt;2, I7&gt;0.05)</f>
        <v>1</v>
      </c>
      <c r="P7" s="2" t="b">
        <f>AND(D8&gt;2, J7&gt;0.05)</f>
        <v>0</v>
      </c>
      <c r="Q7" s="2" t="b">
        <f>AND(E8&gt;2, K7&gt;0.05)</f>
        <v>0</v>
      </c>
      <c r="R7" s="2" t="b">
        <f>AND(F8&gt;2, L7&gt;0.05)</f>
        <v>0</v>
      </c>
    </row>
    <row r="8" spans="1:18" x14ac:dyDescent="0.25">
      <c r="A8" s="9"/>
      <c r="B8" s="1">
        <v>1.757666</v>
      </c>
      <c r="C8" s="8">
        <v>4.0811900000000003</v>
      </c>
      <c r="D8" s="8">
        <v>1.440364</v>
      </c>
      <c r="E8" s="8">
        <v>2.9957310000000001</v>
      </c>
      <c r="F8" s="8">
        <v>1.150477</v>
      </c>
      <c r="G8" s="12"/>
      <c r="M8" s="12"/>
    </row>
    <row r="9" spans="1:18" x14ac:dyDescent="0.25">
      <c r="A9" s="9"/>
      <c r="B9" s="1" t="s">
        <v>21</v>
      </c>
      <c r="C9" s="8" t="s">
        <v>22</v>
      </c>
      <c r="D9" s="8" t="s">
        <v>43</v>
      </c>
      <c r="E9" s="8" t="s">
        <v>23</v>
      </c>
      <c r="F9" s="8" t="s">
        <v>44</v>
      </c>
      <c r="G9" s="12"/>
      <c r="H9" s="2">
        <f>VLOOKUP(B9,'Model3-Summary'!$A:$E,5,FALSE)</f>
        <v>6.3000000000000002E-9</v>
      </c>
      <c r="I9" s="2">
        <f>VLOOKUP(C9,'Model3-Summary'!$A:$E,5,FALSE)</f>
        <v>1.1E-5</v>
      </c>
      <c r="J9" s="2">
        <f>VLOOKUP(D9,'Model3-Summary'!$A:$E,5,FALSE)</f>
        <v>6.8890000000000002E-3</v>
      </c>
      <c r="K9" s="2">
        <f>VLOOKUP(E9,'Model3-Summary'!$A:$E,5,FALSE)</f>
        <v>7.6799999999999993E-6</v>
      </c>
      <c r="L9" s="2">
        <f>VLOOKUP(F9,'Model3-Summary'!$A:$E,5,FALSE)</f>
        <v>2.9030000000000002E-3</v>
      </c>
      <c r="M9" s="12"/>
      <c r="N9" s="2" t="b">
        <f>AND(B10&gt;2, H9&gt;0.05)</f>
        <v>0</v>
      </c>
      <c r="O9" s="2" t="b">
        <f>AND(C10&gt;2, I9&gt;0.05)</f>
        <v>0</v>
      </c>
      <c r="P9" s="2" t="b">
        <f>AND(D10&gt;2, J9&gt;0.05)</f>
        <v>0</v>
      </c>
      <c r="Q9" s="2" t="b">
        <f>AND(E10&gt;2, K9&gt;0.05)</f>
        <v>0</v>
      </c>
      <c r="R9" s="2" t="b">
        <f>AND(F10&gt;2, L9&gt;0.05)</f>
        <v>0</v>
      </c>
    </row>
    <row r="10" spans="1:18" x14ac:dyDescent="0.25">
      <c r="A10" s="9"/>
      <c r="B10" s="1">
        <v>2.402072</v>
      </c>
      <c r="C10" s="8">
        <v>2.6462729999999999</v>
      </c>
      <c r="D10" s="8">
        <v>2.024699</v>
      </c>
      <c r="E10" s="8">
        <v>2.0986099999999999</v>
      </c>
      <c r="F10" s="8">
        <v>5.3381259999999999</v>
      </c>
      <c r="G10" s="12"/>
      <c r="M10" s="12"/>
    </row>
    <row r="11" spans="1:18" x14ac:dyDescent="0.25">
      <c r="A11" s="9"/>
      <c r="B11" s="1" t="s">
        <v>24</v>
      </c>
      <c r="C11" s="8" t="s">
        <v>25</v>
      </c>
      <c r="D11" s="8" t="s">
        <v>45</v>
      </c>
      <c r="E11" s="8" t="s">
        <v>26</v>
      </c>
      <c r="F11" s="8" t="s">
        <v>27</v>
      </c>
      <c r="G11" s="12"/>
      <c r="H11" s="2">
        <f>VLOOKUP(B11,'Model3-Summary'!$A:$E,5,FALSE)</f>
        <v>9.810000000000001E-4</v>
      </c>
      <c r="I11" s="2">
        <f>VLOOKUP(C11,'Model3-Summary'!$A:$E,5,FALSE)</f>
        <v>7.7801999999999996E-2</v>
      </c>
      <c r="J11" s="2">
        <f>VLOOKUP(D11,'Model3-Summary'!$A:$E,5,FALSE)</f>
        <v>2.1000000000000002E-9</v>
      </c>
      <c r="K11" s="2">
        <f>VLOOKUP(E11,'Model3-Summary'!$A:$E,5,FALSE)</f>
        <v>1.0900000000000001E-5</v>
      </c>
      <c r="L11" s="2">
        <f>VLOOKUP(F11,'Model3-Summary'!$A:$E,5,FALSE)</f>
        <v>1.3899999999999999E-4</v>
      </c>
      <c r="M11" s="12"/>
      <c r="N11" s="2" t="b">
        <f>AND(B12&gt;2, H11&gt;0.05)</f>
        <v>0</v>
      </c>
      <c r="O11" s="2" t="b">
        <f>AND(C12&gt;2, I11&gt;0.05)</f>
        <v>0</v>
      </c>
      <c r="P11" s="2" t="b">
        <f>AND(D12&gt;2, J11&gt;0.05)</f>
        <v>0</v>
      </c>
      <c r="Q11" s="2" t="b">
        <f>AND(E12&gt;2, K11&gt;0.05)</f>
        <v>0</v>
      </c>
      <c r="R11" s="2" t="b">
        <f>AND(F12&gt;2, L11&gt;0.05)</f>
        <v>0</v>
      </c>
    </row>
    <row r="12" spans="1:18" x14ac:dyDescent="0.25">
      <c r="A12" s="9"/>
      <c r="B12" s="1">
        <v>1.531712</v>
      </c>
      <c r="C12" s="8">
        <v>1.8311489999999999</v>
      </c>
      <c r="D12" s="8">
        <v>2.2113239999999998</v>
      </c>
      <c r="E12" s="8">
        <v>3.3842279999999998</v>
      </c>
      <c r="F12" s="8">
        <v>2.0245510000000002</v>
      </c>
      <c r="G12" s="12"/>
      <c r="M12" s="12"/>
    </row>
    <row r="13" spans="1:18" x14ac:dyDescent="0.25">
      <c r="A13" s="9"/>
      <c r="B13" s="1" t="s">
        <v>7</v>
      </c>
      <c r="C13" s="8" t="s">
        <v>8</v>
      </c>
      <c r="D13" s="8" t="s">
        <v>9</v>
      </c>
      <c r="E13" s="8" t="s">
        <v>10</v>
      </c>
      <c r="F13" s="8" t="s">
        <v>11</v>
      </c>
      <c r="G13" s="12"/>
      <c r="H13" s="2">
        <f>VLOOKUP(B13,'Model3-Summary'!$A:$E,5,FALSE)</f>
        <v>5.2800000000000004E-4</v>
      </c>
      <c r="I13" s="2">
        <f>VLOOKUP(C13,'Model3-Summary'!$A:$E,5,FALSE)</f>
        <v>7.85E-4</v>
      </c>
      <c r="J13" s="2">
        <f>VLOOKUP(D13,'Model3-Summary'!$A:$E,5,FALSE)</f>
        <v>1.735E-3</v>
      </c>
      <c r="K13" s="2">
        <f>VLOOKUP(E13,'Model3-Summary'!$A:$E,5,FALSE)</f>
        <v>8.6399999999999997E-4</v>
      </c>
      <c r="L13" s="2">
        <f>VLOOKUP(F13,'Model3-Summary'!$A:$E,5,FALSE)</f>
        <v>7.3399999999999995E-5</v>
      </c>
      <c r="M13" s="12"/>
      <c r="N13" s="2" t="b">
        <f>AND(B14&gt;2, H13&gt;0.05)</f>
        <v>0</v>
      </c>
      <c r="O13" s="2" t="b">
        <f>AND(C14&gt;2, I13&gt;0.05)</f>
        <v>0</v>
      </c>
      <c r="P13" s="2" t="b">
        <f>AND(D14&gt;2, J13&gt;0.05)</f>
        <v>0</v>
      </c>
      <c r="Q13" s="2" t="b">
        <f>AND(E14&gt;2, K13&gt;0.05)</f>
        <v>0</v>
      </c>
      <c r="R13" s="2" t="b">
        <f>AND(F14&gt;2, L13&gt;0.05)</f>
        <v>0</v>
      </c>
    </row>
    <row r="14" spans="1:18" x14ac:dyDescent="0.25">
      <c r="A14" s="9"/>
      <c r="B14" s="1">
        <v>3.6361599999999998</v>
      </c>
      <c r="C14" s="8">
        <v>13.085718</v>
      </c>
      <c r="D14" s="8">
        <v>13.461558</v>
      </c>
      <c r="E14" s="8">
        <v>7.0162969999999998</v>
      </c>
      <c r="F14" s="8">
        <v>4.5736169999999996</v>
      </c>
      <c r="G14" s="12"/>
      <c r="M14" s="12"/>
    </row>
    <row r="15" spans="1:18" x14ac:dyDescent="0.25">
      <c r="A15" s="9"/>
      <c r="B15" s="1" t="s">
        <v>40</v>
      </c>
      <c r="C15" s="8" t="s">
        <v>12</v>
      </c>
      <c r="D15" s="8" t="s">
        <v>13</v>
      </c>
      <c r="E15" s="8" t="s">
        <v>18</v>
      </c>
      <c r="F15" s="8"/>
      <c r="G15" s="12"/>
      <c r="H15" s="2">
        <f>VLOOKUP(B15,'Model3-Summary'!$A:$E,5,FALSE)</f>
        <v>3.9899999999999999E-11</v>
      </c>
      <c r="I15" s="2">
        <f>VLOOKUP(C15,'Model3-Summary'!$A:$E,5,FALSE)</f>
        <v>5.2310000000000004E-3</v>
      </c>
      <c r="J15" s="2">
        <f>VLOOKUP(D15,'Model3-Summary'!$A:$E,5,FALSE)</f>
        <v>2.8402E-2</v>
      </c>
      <c r="K15" s="2">
        <f>VLOOKUP(E15,'Model3-Summary'!$A:$E,5,FALSE)</f>
        <v>5.3600000000000002E-4</v>
      </c>
      <c r="L15" s="2" t="e">
        <f>VLOOKUP(F15,'Model3-Summary'!$A:$E,5,FALSE)</f>
        <v>#N/A</v>
      </c>
      <c r="M15" s="12"/>
      <c r="N15" s="2" t="b">
        <f>AND(B16&gt;2, H15&gt;0.05)</f>
        <v>0</v>
      </c>
      <c r="O15" s="2" t="b">
        <f>AND(C16&gt;2, I15&gt;0.05)</f>
        <v>0</v>
      </c>
      <c r="P15" s="2" t="b">
        <f>AND(D16&gt;2, J15&gt;0.05)</f>
        <v>0</v>
      </c>
      <c r="Q15" s="2" t="b">
        <f>AND(E16&gt;2, K15&gt;0.05)</f>
        <v>0</v>
      </c>
      <c r="R15" s="2" t="e">
        <f>AND(F16&gt;2, L15&gt;0.05)</f>
        <v>#N/A</v>
      </c>
    </row>
    <row r="16" spans="1:18" x14ac:dyDescent="0.25">
      <c r="A16" s="9"/>
      <c r="B16" s="1">
        <v>3.05796</v>
      </c>
      <c r="C16" s="8">
        <v>5.0077720000000001</v>
      </c>
      <c r="D16" s="8">
        <v>6.9364319999999999</v>
      </c>
      <c r="E16" s="8">
        <v>2.2497639999999999</v>
      </c>
      <c r="F16" s="8"/>
      <c r="G16" s="12"/>
      <c r="M16" s="12"/>
    </row>
    <row r="17" spans="1:18" x14ac:dyDescent="0.25">
      <c r="A17" s="9"/>
      <c r="B17" s="1"/>
      <c r="C17" s="8"/>
      <c r="D17" s="8"/>
      <c r="E17" s="8"/>
      <c r="F17" s="8"/>
      <c r="G17" s="12"/>
      <c r="H17" s="2"/>
      <c r="I17" s="2"/>
      <c r="J17" s="2"/>
      <c r="K17" s="2"/>
      <c r="L17" s="2"/>
      <c r="M17" s="12"/>
      <c r="N17" s="2"/>
      <c r="O17" s="2"/>
      <c r="P17" s="2"/>
      <c r="Q17" s="2"/>
      <c r="R17" s="2"/>
    </row>
    <row r="18" spans="1:18" x14ac:dyDescent="0.25">
      <c r="A18" s="9"/>
      <c r="B18" s="1"/>
      <c r="C18" s="8"/>
      <c r="D18" s="8"/>
      <c r="E18" s="8"/>
      <c r="F18" s="8"/>
      <c r="G18" s="12"/>
      <c r="M18" s="12"/>
    </row>
    <row r="19" spans="1:18" x14ac:dyDescent="0.25">
      <c r="A19" s="9"/>
      <c r="B19" s="10"/>
      <c r="C19" s="8"/>
      <c r="D19" s="8"/>
      <c r="E19" s="8"/>
      <c r="F19" s="8"/>
      <c r="G19" s="12"/>
      <c r="H19" s="2"/>
      <c r="I19" s="2"/>
      <c r="J19" s="2"/>
      <c r="K19" s="2"/>
      <c r="L19" s="7"/>
      <c r="M19" s="12"/>
      <c r="N19" s="2"/>
      <c r="O19" s="2"/>
      <c r="P19" s="2"/>
      <c r="Q19" s="2"/>
    </row>
    <row r="20" spans="1:18" x14ac:dyDescent="0.25">
      <c r="A20" s="9"/>
      <c r="B20" s="10"/>
      <c r="C20" s="8"/>
      <c r="D20" s="8"/>
      <c r="E20" s="8"/>
      <c r="F20" s="8"/>
      <c r="G20" s="12"/>
      <c r="M20" s="12"/>
    </row>
    <row r="21" spans="1:18" x14ac:dyDescent="0.25">
      <c r="A21" s="9"/>
      <c r="B21" s="10"/>
      <c r="C21" s="8"/>
      <c r="D21" s="8"/>
      <c r="E21" s="8"/>
      <c r="F21" s="8"/>
      <c r="G21" s="12"/>
      <c r="H21" s="2"/>
      <c r="I21" s="2"/>
      <c r="J21" s="2"/>
      <c r="K21" s="2"/>
      <c r="L21" s="7"/>
      <c r="M21" s="12"/>
      <c r="N21" s="2"/>
      <c r="O21" s="2"/>
      <c r="P21" s="2"/>
      <c r="Q21" s="2"/>
    </row>
    <row r="22" spans="1:18" x14ac:dyDescent="0.25">
      <c r="A22" s="9"/>
      <c r="B22" s="10"/>
      <c r="C22" s="8"/>
      <c r="D22" s="8"/>
      <c r="E22" s="8"/>
      <c r="F22" s="8"/>
      <c r="G22" s="12"/>
      <c r="M22" s="12"/>
    </row>
    <row r="23" spans="1:18" x14ac:dyDescent="0.25">
      <c r="A23" s="9"/>
      <c r="B23" s="10"/>
      <c r="C23" s="8"/>
      <c r="D23" s="8"/>
      <c r="E23" s="8"/>
      <c r="F23" s="8"/>
      <c r="H23" s="2"/>
      <c r="I23" s="2"/>
      <c r="J23" s="2"/>
      <c r="K23" s="2"/>
      <c r="L23" s="7"/>
      <c r="N23" s="2"/>
      <c r="O23" s="2"/>
      <c r="P23" s="2"/>
      <c r="Q23" s="2"/>
    </row>
    <row r="24" spans="1:18" x14ac:dyDescent="0.25">
      <c r="A24" s="9"/>
      <c r="B24" s="8"/>
      <c r="C24" s="8"/>
      <c r="D24" s="8"/>
      <c r="E24" s="8"/>
      <c r="F24" s="8"/>
    </row>
    <row r="25" spans="1:18" x14ac:dyDescent="0.25">
      <c r="A25" s="9"/>
      <c r="B25" s="8"/>
      <c r="C25" s="8"/>
      <c r="D25" s="8"/>
      <c r="E25" s="8"/>
      <c r="F25" s="8"/>
    </row>
    <row r="26" spans="1:18" x14ac:dyDescent="0.25">
      <c r="A26" s="9"/>
      <c r="B26" s="8"/>
      <c r="C26" s="8"/>
      <c r="D26" s="8"/>
      <c r="E26" s="8"/>
      <c r="F26" s="8"/>
    </row>
    <row r="27" spans="1:18" x14ac:dyDescent="0.25">
      <c r="A27" s="9"/>
      <c r="B27" s="8"/>
      <c r="C27" s="8"/>
      <c r="D27" s="8"/>
      <c r="E27" s="8"/>
      <c r="F27" s="8"/>
    </row>
    <row r="28" spans="1:18" x14ac:dyDescent="0.25">
      <c r="A28" s="9"/>
      <c r="B28" s="8"/>
      <c r="C28" s="8"/>
      <c r="D28" s="8"/>
      <c r="E28" s="8"/>
      <c r="F28" s="8"/>
    </row>
    <row r="29" spans="1:18" x14ac:dyDescent="0.25">
      <c r="A29" s="9"/>
      <c r="B29" s="8"/>
      <c r="C29" s="8"/>
      <c r="D29" s="8"/>
      <c r="E29" s="8"/>
      <c r="F29" s="8"/>
    </row>
    <row r="30" spans="1:18" x14ac:dyDescent="0.25">
      <c r="A30" s="9"/>
      <c r="B30" s="8"/>
      <c r="C30" s="8"/>
      <c r="D30" s="8"/>
      <c r="E30" s="8"/>
      <c r="F30" s="8"/>
    </row>
    <row r="31" spans="1:18" x14ac:dyDescent="0.25">
      <c r="A31" s="9"/>
      <c r="B31" s="8"/>
      <c r="C31" s="8"/>
      <c r="D31" s="8"/>
      <c r="E31" s="8"/>
      <c r="F31" s="8"/>
    </row>
    <row r="32" spans="1:18" x14ac:dyDescent="0.25">
      <c r="A32" s="9"/>
      <c r="B32" s="8"/>
      <c r="C32" s="8"/>
      <c r="D32" s="8"/>
      <c r="E32" s="8"/>
      <c r="F32" s="8"/>
    </row>
    <row r="33" spans="1:6" x14ac:dyDescent="0.25">
      <c r="A33" s="9"/>
      <c r="B33" s="8"/>
      <c r="C33" s="8"/>
      <c r="D33" s="8"/>
      <c r="E33" s="8"/>
      <c r="F33" s="8"/>
    </row>
    <row r="34" spans="1:6" x14ac:dyDescent="0.25">
      <c r="A34" s="9"/>
      <c r="B34" s="8"/>
      <c r="C34" s="8"/>
      <c r="D34" s="8"/>
      <c r="E34" s="8"/>
      <c r="F34" s="8"/>
    </row>
    <row r="35" spans="1:6" x14ac:dyDescent="0.25">
      <c r="A35" s="9"/>
      <c r="B35" s="8"/>
      <c r="C35" s="8"/>
      <c r="D35" s="8"/>
      <c r="E35" s="8"/>
      <c r="F35" s="8"/>
    </row>
    <row r="36" spans="1:6" x14ac:dyDescent="0.25">
      <c r="A36" s="9"/>
      <c r="B36" s="8"/>
      <c r="C36" s="8"/>
      <c r="D36" s="8"/>
      <c r="E36" s="8"/>
      <c r="F36" s="8"/>
    </row>
    <row r="37" spans="1:6" x14ac:dyDescent="0.25">
      <c r="A37" s="9"/>
      <c r="B37" s="8"/>
      <c r="C37" s="8"/>
      <c r="D37" s="8"/>
      <c r="E37" s="8"/>
      <c r="F37" s="8"/>
    </row>
    <row r="38" spans="1:6" x14ac:dyDescent="0.25">
      <c r="A38" s="9"/>
      <c r="B38" s="8"/>
      <c r="C38" s="8"/>
      <c r="D38" s="8"/>
      <c r="E38" s="8"/>
      <c r="F38" s="8"/>
    </row>
    <row r="39" spans="1:6" x14ac:dyDescent="0.25">
      <c r="A39" s="9"/>
      <c r="B39" s="8"/>
      <c r="C39" s="8"/>
      <c r="D39" s="8"/>
      <c r="E39" s="8"/>
      <c r="F39" s="8"/>
    </row>
    <row r="40" spans="1:6" x14ac:dyDescent="0.25">
      <c r="A40" s="9"/>
      <c r="B40" s="8"/>
      <c r="C40" s="8"/>
      <c r="D40" s="8"/>
      <c r="E40" s="8"/>
      <c r="F40" s="8"/>
    </row>
    <row r="41" spans="1:6" x14ac:dyDescent="0.25">
      <c r="A41" s="9"/>
      <c r="B41" s="8"/>
      <c r="C41" s="8"/>
      <c r="D41" s="8"/>
      <c r="E41" s="8"/>
      <c r="F41" s="8"/>
    </row>
    <row r="42" spans="1:6" x14ac:dyDescent="0.25">
      <c r="A42" s="9"/>
      <c r="B42" s="8"/>
      <c r="C42" s="8"/>
      <c r="D42" s="8"/>
      <c r="E42" s="8"/>
      <c r="F42" s="8"/>
    </row>
    <row r="43" spans="1:6" x14ac:dyDescent="0.25">
      <c r="A43" s="9"/>
      <c r="B43" s="10"/>
      <c r="C43" s="8"/>
      <c r="D43" s="8"/>
      <c r="E43" s="8"/>
      <c r="F43" s="8"/>
    </row>
    <row r="44" spans="1:6" x14ac:dyDescent="0.25">
      <c r="A44" s="9"/>
      <c r="B44" s="8"/>
      <c r="C44" s="8"/>
      <c r="D44" s="8"/>
      <c r="E44" s="8"/>
      <c r="F44" s="8"/>
    </row>
    <row r="45" spans="1:6" x14ac:dyDescent="0.25">
      <c r="A45" s="8"/>
      <c r="B45" s="8"/>
      <c r="C45" s="8"/>
      <c r="D45" s="8"/>
      <c r="E45" s="8"/>
      <c r="F45" s="8"/>
    </row>
    <row r="46" spans="1:6" x14ac:dyDescent="0.25">
      <c r="A46" s="7"/>
      <c r="B46" s="8"/>
      <c r="C46" s="8"/>
      <c r="D46" s="8"/>
      <c r="E46" s="8"/>
      <c r="F46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10" workbookViewId="0">
      <selection activeCell="F10" sqref="F10"/>
    </sheetView>
  </sheetViews>
  <sheetFormatPr defaultRowHeight="15" x14ac:dyDescent="0.25"/>
  <cols>
    <col min="1" max="1" width="23.140625" bestFit="1" customWidth="1"/>
    <col min="2" max="2" width="9.28515625" bestFit="1" customWidth="1"/>
    <col min="4" max="4" width="7.7109375" bestFit="1" customWidth="1"/>
    <col min="5" max="5" width="9" bestFit="1" customWidth="1"/>
  </cols>
  <sheetData>
    <row r="1" spans="1:6" x14ac:dyDescent="0.25">
      <c r="A1" s="1"/>
      <c r="B1" t="s">
        <v>28</v>
      </c>
      <c r="C1" t="s">
        <v>29</v>
      </c>
      <c r="D1" t="s">
        <v>30</v>
      </c>
      <c r="E1" t="s">
        <v>31</v>
      </c>
    </row>
    <row r="2" spans="1:6" x14ac:dyDescent="0.25">
      <c r="A2" s="1" t="s">
        <v>32</v>
      </c>
      <c r="B2" s="3">
        <v>-28460</v>
      </c>
      <c r="C2" s="3">
        <v>8813</v>
      </c>
      <c r="D2">
        <v>-3.2290000000000001</v>
      </c>
      <c r="E2">
        <v>1.6459999999999999E-3</v>
      </c>
      <c r="F2" t="s">
        <v>34</v>
      </c>
    </row>
    <row r="3" spans="1:6" x14ac:dyDescent="0.25">
      <c r="A3" s="1" t="s">
        <v>0</v>
      </c>
      <c r="B3" s="3">
        <v>-3263</v>
      </c>
      <c r="C3" s="3">
        <v>449.4</v>
      </c>
      <c r="D3">
        <v>-7.2619999999999996</v>
      </c>
      <c r="E3" s="3">
        <v>6.2200000000000002E-11</v>
      </c>
      <c r="F3" t="s">
        <v>33</v>
      </c>
    </row>
    <row r="4" spans="1:6" x14ac:dyDescent="0.25">
      <c r="A4" s="1" t="s">
        <v>1</v>
      </c>
      <c r="B4" s="3">
        <v>-7812</v>
      </c>
      <c r="C4" s="3">
        <v>1776</v>
      </c>
      <c r="D4">
        <v>-4.4000000000000004</v>
      </c>
      <c r="E4" s="3">
        <v>2.55E-5</v>
      </c>
      <c r="F4" t="s">
        <v>33</v>
      </c>
    </row>
    <row r="5" spans="1:6" x14ac:dyDescent="0.25">
      <c r="A5" s="1" t="s">
        <v>2</v>
      </c>
      <c r="B5" s="3">
        <v>481.4</v>
      </c>
      <c r="C5" s="3">
        <v>149.6</v>
      </c>
      <c r="D5">
        <v>3.218</v>
      </c>
      <c r="E5" s="3">
        <v>1.7060000000000001E-3</v>
      </c>
      <c r="F5" t="s">
        <v>34</v>
      </c>
    </row>
    <row r="6" spans="1:6" x14ac:dyDescent="0.25">
      <c r="A6" s="1" t="s">
        <v>3</v>
      </c>
      <c r="B6" s="3">
        <v>3.0609999999999999</v>
      </c>
      <c r="C6" s="3">
        <v>0.96009999999999995</v>
      </c>
      <c r="D6">
        <v>3.1890000000000001</v>
      </c>
      <c r="E6" s="3">
        <v>1.8710000000000001E-3</v>
      </c>
      <c r="F6" t="s">
        <v>34</v>
      </c>
    </row>
    <row r="7" spans="1:6" x14ac:dyDescent="0.25">
      <c r="A7" s="1" t="s">
        <v>4</v>
      </c>
      <c r="B7" s="3">
        <v>104.3</v>
      </c>
      <c r="C7" s="3">
        <v>9.35</v>
      </c>
      <c r="D7">
        <v>11.157</v>
      </c>
      <c r="E7" s="3" t="s">
        <v>47</v>
      </c>
      <c r="F7" t="s">
        <v>33</v>
      </c>
    </row>
    <row r="8" spans="1:6" x14ac:dyDescent="0.25">
      <c r="A8" s="1" t="s">
        <v>5</v>
      </c>
      <c r="B8" s="3">
        <v>-2574</v>
      </c>
      <c r="C8" s="3">
        <v>678.7</v>
      </c>
      <c r="D8">
        <v>-3.7930000000000001</v>
      </c>
      <c r="E8" s="3">
        <v>2.4600000000000002E-4</v>
      </c>
      <c r="F8" t="s">
        <v>33</v>
      </c>
    </row>
    <row r="9" spans="1:6" x14ac:dyDescent="0.25">
      <c r="A9" s="1" t="s">
        <v>6</v>
      </c>
      <c r="B9" s="3">
        <v>1.694</v>
      </c>
      <c r="C9" s="3">
        <v>0.44080000000000003</v>
      </c>
      <c r="D9">
        <v>3.8439999999999999</v>
      </c>
      <c r="E9">
        <v>2.05E-4</v>
      </c>
      <c r="F9" t="s">
        <v>33</v>
      </c>
    </row>
    <row r="10" spans="1:6" x14ac:dyDescent="0.25">
      <c r="A10" s="1" t="s">
        <v>37</v>
      </c>
      <c r="B10" s="3">
        <v>106.9</v>
      </c>
      <c r="C10" s="3">
        <v>42.27</v>
      </c>
      <c r="D10">
        <v>2.528</v>
      </c>
      <c r="E10" s="3">
        <v>1.2919E-2</v>
      </c>
      <c r="F10" t="s">
        <v>35</v>
      </c>
    </row>
    <row r="11" spans="1:6" x14ac:dyDescent="0.25">
      <c r="A11" s="1" t="s">
        <v>15</v>
      </c>
      <c r="B11" s="3">
        <v>7243</v>
      </c>
      <c r="C11" s="3">
        <v>881.3</v>
      </c>
      <c r="D11">
        <v>8.218</v>
      </c>
      <c r="E11" s="3">
        <v>4.9500000000000001E-13</v>
      </c>
      <c r="F11" t="s">
        <v>33</v>
      </c>
    </row>
    <row r="12" spans="1:6" x14ac:dyDescent="0.25">
      <c r="A12" s="1" t="s">
        <v>16</v>
      </c>
      <c r="B12" s="3">
        <v>5001</v>
      </c>
      <c r="C12" s="3">
        <v>909.6</v>
      </c>
      <c r="D12">
        <v>5.4989999999999997</v>
      </c>
      <c r="E12" s="3">
        <v>2.5800000000000001E-7</v>
      </c>
      <c r="F12" t="s">
        <v>33</v>
      </c>
    </row>
    <row r="13" spans="1:6" x14ac:dyDescent="0.25">
      <c r="A13" s="1" t="s">
        <v>17</v>
      </c>
      <c r="B13" s="3">
        <v>-4551</v>
      </c>
      <c r="C13" s="3">
        <v>865.8</v>
      </c>
      <c r="D13">
        <v>-5.2569999999999997</v>
      </c>
      <c r="E13" s="3">
        <v>7.4600000000000004E-7</v>
      </c>
      <c r="F13" t="s">
        <v>33</v>
      </c>
    </row>
    <row r="14" spans="1:6" x14ac:dyDescent="0.25">
      <c r="A14" s="1" t="s">
        <v>41</v>
      </c>
      <c r="B14" s="3">
        <v>-1512</v>
      </c>
      <c r="C14" s="3">
        <v>784.6</v>
      </c>
      <c r="D14">
        <v>-1.927</v>
      </c>
      <c r="E14">
        <v>5.6596E-2</v>
      </c>
      <c r="F14" t="s">
        <v>36</v>
      </c>
    </row>
    <row r="15" spans="1:6" x14ac:dyDescent="0.25">
      <c r="A15" s="1" t="s">
        <v>42</v>
      </c>
      <c r="B15" s="3">
        <v>-1488</v>
      </c>
      <c r="C15" s="3">
        <v>1551</v>
      </c>
      <c r="D15">
        <v>-0.95899999999999996</v>
      </c>
      <c r="E15" s="3">
        <v>0.33946500000000002</v>
      </c>
    </row>
    <row r="16" spans="1:6" x14ac:dyDescent="0.25">
      <c r="A16" s="1" t="s">
        <v>19</v>
      </c>
      <c r="B16" s="3">
        <v>-3030</v>
      </c>
      <c r="C16" s="3">
        <v>672.2</v>
      </c>
      <c r="D16">
        <v>-4.508</v>
      </c>
      <c r="E16" s="3">
        <v>1.6699999999999999E-5</v>
      </c>
      <c r="F16" t="s">
        <v>33</v>
      </c>
    </row>
    <row r="17" spans="1:6" x14ac:dyDescent="0.25">
      <c r="A17" s="1" t="s">
        <v>20</v>
      </c>
      <c r="B17" s="3">
        <v>-2442</v>
      </c>
      <c r="C17" s="3">
        <v>1386</v>
      </c>
      <c r="D17">
        <v>-1.762</v>
      </c>
      <c r="E17" s="3">
        <v>8.0950999999999995E-2</v>
      </c>
      <c r="F17" t="s">
        <v>36</v>
      </c>
    </row>
    <row r="18" spans="1:6" x14ac:dyDescent="0.25">
      <c r="A18" s="1" t="s">
        <v>21</v>
      </c>
      <c r="B18" s="3">
        <v>-4582</v>
      </c>
      <c r="C18" s="3">
        <v>726.2</v>
      </c>
      <c r="D18">
        <v>-6.31</v>
      </c>
      <c r="E18" s="3">
        <v>6.3000000000000002E-9</v>
      </c>
      <c r="F18" t="s">
        <v>33</v>
      </c>
    </row>
    <row r="19" spans="1:6" x14ac:dyDescent="0.25">
      <c r="A19" s="1" t="s">
        <v>22</v>
      </c>
      <c r="B19" s="3">
        <v>-2811</v>
      </c>
      <c r="C19" s="3">
        <v>609.4</v>
      </c>
      <c r="D19">
        <v>-4.6120000000000001</v>
      </c>
      <c r="E19" s="3">
        <v>1.1E-5</v>
      </c>
      <c r="F19" t="s">
        <v>33</v>
      </c>
    </row>
    <row r="20" spans="1:6" x14ac:dyDescent="0.25">
      <c r="A20" s="1" t="s">
        <v>43</v>
      </c>
      <c r="B20" s="3">
        <v>-2106</v>
      </c>
      <c r="C20" s="3">
        <v>764.3</v>
      </c>
      <c r="D20">
        <v>-2.7549999999999999</v>
      </c>
      <c r="E20">
        <v>6.8890000000000002E-3</v>
      </c>
      <c r="F20" t="s">
        <v>34</v>
      </c>
    </row>
    <row r="21" spans="1:6" x14ac:dyDescent="0.25">
      <c r="A21" s="1" t="s">
        <v>23</v>
      </c>
      <c r="B21" s="3">
        <v>-3658</v>
      </c>
      <c r="C21" s="3">
        <v>778.1</v>
      </c>
      <c r="D21">
        <v>-4.7009999999999996</v>
      </c>
      <c r="E21" s="3">
        <v>7.6799999999999993E-6</v>
      </c>
      <c r="F21" t="s">
        <v>33</v>
      </c>
    </row>
    <row r="22" spans="1:6" x14ac:dyDescent="0.25">
      <c r="A22" s="1" t="s">
        <v>44</v>
      </c>
      <c r="B22" s="3">
        <v>4598</v>
      </c>
      <c r="C22" s="3">
        <v>1509</v>
      </c>
      <c r="D22">
        <v>3.0470000000000002</v>
      </c>
      <c r="E22" s="3">
        <v>2.9030000000000002E-3</v>
      </c>
      <c r="F22" t="s">
        <v>34</v>
      </c>
    </row>
    <row r="23" spans="1:6" x14ac:dyDescent="0.25">
      <c r="A23" s="1" t="s">
        <v>24</v>
      </c>
      <c r="B23" s="3">
        <v>-3846</v>
      </c>
      <c r="C23" s="3">
        <v>1135</v>
      </c>
      <c r="D23">
        <v>-3.3889999999999998</v>
      </c>
      <c r="E23">
        <v>9.810000000000001E-4</v>
      </c>
      <c r="F23" t="s">
        <v>33</v>
      </c>
    </row>
    <row r="24" spans="1:6" x14ac:dyDescent="0.25">
      <c r="A24" s="1" t="s">
        <v>25</v>
      </c>
      <c r="B24" s="3">
        <v>-1412</v>
      </c>
      <c r="C24" s="3">
        <v>793.3</v>
      </c>
      <c r="D24">
        <v>-1.7809999999999999</v>
      </c>
      <c r="E24" s="3">
        <v>7.7801999999999996E-2</v>
      </c>
      <c r="F24" t="s">
        <v>36</v>
      </c>
    </row>
    <row r="25" spans="1:6" x14ac:dyDescent="0.25">
      <c r="A25" s="1" t="s">
        <v>45</v>
      </c>
      <c r="B25" s="3">
        <v>-5225</v>
      </c>
      <c r="C25" s="3">
        <v>798.7</v>
      </c>
      <c r="D25">
        <v>-6.5410000000000004</v>
      </c>
      <c r="E25" s="3">
        <v>2.1000000000000002E-9</v>
      </c>
      <c r="F25" t="s">
        <v>33</v>
      </c>
    </row>
    <row r="26" spans="1:6" x14ac:dyDescent="0.25">
      <c r="A26" s="1" t="s">
        <v>26</v>
      </c>
      <c r="B26" s="3">
        <v>-2336</v>
      </c>
      <c r="C26" s="3">
        <v>506.2</v>
      </c>
      <c r="D26">
        <v>-4.6139999999999999</v>
      </c>
      <c r="E26" s="3">
        <v>1.0900000000000001E-5</v>
      </c>
      <c r="F26" t="s">
        <v>33</v>
      </c>
    </row>
    <row r="27" spans="1:6" x14ac:dyDescent="0.25">
      <c r="A27" s="1" t="s">
        <v>27</v>
      </c>
      <c r="B27" s="3">
        <v>-2493</v>
      </c>
      <c r="C27" s="3">
        <v>630.9</v>
      </c>
      <c r="D27">
        <v>-3.952</v>
      </c>
      <c r="E27">
        <v>1.3899999999999999E-4</v>
      </c>
      <c r="F27" t="s">
        <v>33</v>
      </c>
    </row>
    <row r="28" spans="1:6" x14ac:dyDescent="0.25">
      <c r="A28" s="1" t="s">
        <v>7</v>
      </c>
      <c r="B28" s="3">
        <v>-3021</v>
      </c>
      <c r="C28" s="3">
        <v>845.6</v>
      </c>
      <c r="D28">
        <v>-3.573</v>
      </c>
      <c r="E28" s="3">
        <v>5.2800000000000004E-4</v>
      </c>
      <c r="F28" t="s">
        <v>33</v>
      </c>
    </row>
    <row r="29" spans="1:6" x14ac:dyDescent="0.25">
      <c r="A29" s="1" t="s">
        <v>8</v>
      </c>
      <c r="B29" s="3">
        <v>-2811</v>
      </c>
      <c r="C29" s="3">
        <v>813.2</v>
      </c>
      <c r="D29">
        <v>-3.456</v>
      </c>
      <c r="E29">
        <v>7.85E-4</v>
      </c>
      <c r="F29" t="s">
        <v>33</v>
      </c>
    </row>
    <row r="30" spans="1:6" x14ac:dyDescent="0.25">
      <c r="A30" s="1" t="s">
        <v>9</v>
      </c>
      <c r="B30" s="3">
        <v>-2566</v>
      </c>
      <c r="C30" s="3">
        <v>798.9</v>
      </c>
      <c r="D30">
        <v>-3.2120000000000002</v>
      </c>
      <c r="E30">
        <v>1.735E-3</v>
      </c>
      <c r="F30" t="s">
        <v>34</v>
      </c>
    </row>
    <row r="31" spans="1:6" x14ac:dyDescent="0.25">
      <c r="A31" s="1" t="s">
        <v>10</v>
      </c>
      <c r="B31" s="3">
        <v>-2947</v>
      </c>
      <c r="C31" s="3">
        <v>859.9</v>
      </c>
      <c r="D31">
        <v>-3.427</v>
      </c>
      <c r="E31">
        <v>8.6399999999999997E-4</v>
      </c>
      <c r="F31" t="s">
        <v>33</v>
      </c>
    </row>
    <row r="32" spans="1:6" x14ac:dyDescent="0.25">
      <c r="A32" s="1" t="s">
        <v>11</v>
      </c>
      <c r="B32" s="3">
        <v>-1966</v>
      </c>
      <c r="C32" s="3">
        <v>476.8</v>
      </c>
      <c r="D32">
        <v>-4.1239999999999997</v>
      </c>
      <c r="E32" s="3">
        <v>7.3399999999999995E-5</v>
      </c>
      <c r="F32" t="s">
        <v>33</v>
      </c>
    </row>
    <row r="33" spans="1:6" x14ac:dyDescent="0.25">
      <c r="A33" s="1" t="s">
        <v>40</v>
      </c>
      <c r="B33" s="3">
        <v>9659</v>
      </c>
      <c r="C33" s="3">
        <v>1314</v>
      </c>
      <c r="D33">
        <v>7.351</v>
      </c>
      <c r="E33" s="3">
        <v>3.9899999999999999E-11</v>
      </c>
      <c r="F33" t="s">
        <v>33</v>
      </c>
    </row>
    <row r="34" spans="1:6" x14ac:dyDescent="0.25">
      <c r="A34" s="1" t="s">
        <v>12</v>
      </c>
      <c r="B34" s="3">
        <v>1471</v>
      </c>
      <c r="C34" s="3">
        <v>515.9</v>
      </c>
      <c r="D34">
        <v>2.85</v>
      </c>
      <c r="E34">
        <v>5.2310000000000004E-3</v>
      </c>
      <c r="F34" t="s">
        <v>34</v>
      </c>
    </row>
    <row r="35" spans="1:6" x14ac:dyDescent="0.25">
      <c r="A35" s="1" t="s">
        <v>13</v>
      </c>
      <c r="B35" s="3">
        <v>1271</v>
      </c>
      <c r="C35" s="3">
        <v>572.29999999999995</v>
      </c>
      <c r="D35">
        <v>2.222</v>
      </c>
      <c r="E35">
        <v>2.8402E-2</v>
      </c>
      <c r="F35" t="s">
        <v>35</v>
      </c>
    </row>
    <row r="36" spans="1:6" x14ac:dyDescent="0.25">
      <c r="A36" s="1" t="s">
        <v>18</v>
      </c>
      <c r="B36" s="3">
        <v>4909</v>
      </c>
      <c r="C36" s="3">
        <v>1375</v>
      </c>
      <c r="D36">
        <v>3.569</v>
      </c>
      <c r="E36">
        <v>5.3600000000000002E-4</v>
      </c>
      <c r="F36" t="s">
        <v>33</v>
      </c>
    </row>
    <row r="37" spans="1:6" x14ac:dyDescent="0.25">
      <c r="A37" s="1"/>
      <c r="B37" s="3"/>
      <c r="C37" s="3"/>
    </row>
    <row r="38" spans="1:6" x14ac:dyDescent="0.25">
      <c r="A38" s="1"/>
      <c r="B38" s="3"/>
      <c r="C38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opLeftCell="B1" workbookViewId="0">
      <selection activeCell="F4" sqref="F4"/>
    </sheetView>
  </sheetViews>
  <sheetFormatPr defaultRowHeight="15" x14ac:dyDescent="0.25"/>
  <cols>
    <col min="2" max="2" width="23.140625" bestFit="1" customWidth="1"/>
    <col min="3" max="3" width="18.42578125" bestFit="1" customWidth="1"/>
    <col min="4" max="4" width="13.7109375" bestFit="1" customWidth="1"/>
    <col min="5" max="5" width="17.28515625" bestFit="1" customWidth="1"/>
    <col min="6" max="6" width="20.28515625" bestFit="1" customWidth="1"/>
  </cols>
  <sheetData>
    <row r="1" spans="1:18" x14ac:dyDescent="0.25">
      <c r="B1" s="4"/>
      <c r="C1" s="4"/>
      <c r="D1" s="4"/>
      <c r="E1" s="4"/>
      <c r="F1" s="4"/>
      <c r="G1">
        <f>COUNTIF(N:R,"=TRUE")</f>
        <v>1</v>
      </c>
      <c r="H1">
        <f>41-G1</f>
        <v>40</v>
      </c>
      <c r="M1" s="12"/>
    </row>
    <row r="2" spans="1:18" x14ac:dyDescent="0.25">
      <c r="A2" s="7"/>
      <c r="B2" s="8">
        <v>1</v>
      </c>
      <c r="C2" s="8">
        <v>2</v>
      </c>
      <c r="D2" s="8">
        <v>3</v>
      </c>
      <c r="E2" s="8">
        <v>4</v>
      </c>
      <c r="F2" s="8">
        <v>5</v>
      </c>
      <c r="G2" s="12"/>
      <c r="H2" s="8">
        <v>1</v>
      </c>
      <c r="I2" s="8">
        <v>2</v>
      </c>
      <c r="J2" s="8">
        <v>3</v>
      </c>
      <c r="K2" s="8">
        <v>4</v>
      </c>
      <c r="L2" s="8">
        <v>5</v>
      </c>
      <c r="M2" s="12"/>
      <c r="N2" s="8">
        <v>1</v>
      </c>
      <c r="O2" s="8">
        <v>2</v>
      </c>
      <c r="P2" s="8">
        <v>3</v>
      </c>
      <c r="Q2" s="8">
        <v>4</v>
      </c>
      <c r="R2" s="8">
        <v>5</v>
      </c>
    </row>
    <row r="3" spans="1:18" x14ac:dyDescent="0.25">
      <c r="A3" s="9" t="s">
        <v>48</v>
      </c>
      <c r="B3" s="1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12"/>
      <c r="H3" s="2">
        <f>VLOOKUP(B3,'Model3-Summary'!$A:$E,5,FALSE)</f>
        <v>6.2200000000000002E-11</v>
      </c>
      <c r="I3" s="2">
        <f>VLOOKUP(C3,'Model3-Summary'!$A:$E,5,FALSE)</f>
        <v>2.55E-5</v>
      </c>
      <c r="J3" s="2">
        <f>VLOOKUP(D3,'Model3-Summary'!$A:$E,5,FALSE)</f>
        <v>1.7060000000000001E-3</v>
      </c>
      <c r="K3" s="2">
        <f>VLOOKUP(E3,'Model3-Summary'!$A:$E,5,FALSE)</f>
        <v>1.8710000000000001E-3</v>
      </c>
      <c r="L3" s="2" t="str">
        <f>VLOOKUP(F3,'Model3-Summary'!$A:$E,5,FALSE)</f>
        <v>&lt; 2e-16</v>
      </c>
      <c r="M3" s="12"/>
      <c r="N3" s="2" t="b">
        <f>AND(B4&gt;2, H3&gt;0.05)</f>
        <v>0</v>
      </c>
      <c r="O3" s="2" t="b">
        <f>AND(C4&gt;2, I3&gt;0.05)</f>
        <v>0</v>
      </c>
      <c r="P3" s="2" t="b">
        <f>AND(D4&gt;2, J3&gt;0.05)</f>
        <v>0</v>
      </c>
      <c r="Q3" s="2" t="b">
        <f>AND(E4&gt;2, K3&gt;0.05)</f>
        <v>0</v>
      </c>
      <c r="R3" s="2" t="b">
        <f>AND(F4&gt;2, L3&gt;0.05)</f>
        <v>1</v>
      </c>
    </row>
    <row r="4" spans="1:18" x14ac:dyDescent="0.25">
      <c r="A4" s="9"/>
      <c r="B4" s="1">
        <v>2.5784530000000001</v>
      </c>
      <c r="C4" s="8">
        <v>5.540724</v>
      </c>
      <c r="D4" s="8">
        <v>9.0590860000000006</v>
      </c>
      <c r="E4" s="8">
        <v>21.446625000000001</v>
      </c>
      <c r="F4" s="8">
        <v>12.587507</v>
      </c>
      <c r="G4" s="12"/>
      <c r="M4" s="12"/>
    </row>
    <row r="5" spans="1:18" x14ac:dyDescent="0.25">
      <c r="A5" s="9"/>
      <c r="B5" s="1" t="s">
        <v>5</v>
      </c>
      <c r="C5" s="8" t="s">
        <v>6</v>
      </c>
      <c r="D5" s="8" t="s">
        <v>37</v>
      </c>
      <c r="E5" s="11" t="s">
        <v>15</v>
      </c>
      <c r="F5" s="8" t="s">
        <v>16</v>
      </c>
      <c r="G5" s="12"/>
      <c r="H5" s="2">
        <f>VLOOKUP(B5,'Model3-Summary'!$A:$E,5,FALSE)</f>
        <v>2.4600000000000002E-4</v>
      </c>
      <c r="I5" s="2">
        <f>VLOOKUP(C5,'Model3-Summary'!$A:$E,5,FALSE)</f>
        <v>2.05E-4</v>
      </c>
      <c r="J5" s="2">
        <f>VLOOKUP(D5,'Model3-Summary'!$A:$E,5,FALSE)</f>
        <v>1.2919E-2</v>
      </c>
      <c r="K5" s="2">
        <f>VLOOKUP(E5,'Model3-Summary'!$A:$E,5,FALSE)</f>
        <v>4.9500000000000001E-13</v>
      </c>
      <c r="L5" s="2">
        <f>VLOOKUP(F5,'Model3-Summary'!$A:$E,5,FALSE)</f>
        <v>2.5800000000000001E-7</v>
      </c>
      <c r="M5" s="12"/>
      <c r="N5" s="2" t="b">
        <f>AND(B6&gt;2, H5&gt;0.05)</f>
        <v>0</v>
      </c>
      <c r="O5" s="2" t="b">
        <f>AND(C6&gt;2, I5&gt;0.05)</f>
        <v>0</v>
      </c>
      <c r="P5" s="2" t="b">
        <f>AND(D6&gt;2, J5&gt;0.05)</f>
        <v>0</v>
      </c>
      <c r="Q5" s="2" t="b">
        <f>AND(E6&gt;2, K5&gt;0.05)</f>
        <v>0</v>
      </c>
      <c r="R5" s="2" t="b">
        <f>AND(F6&gt;2, L5&gt;0.05)</f>
        <v>0</v>
      </c>
    </row>
    <row r="6" spans="1:18" x14ac:dyDescent="0.25">
      <c r="A6" s="9"/>
      <c r="B6" s="1">
        <v>3.5938189999999999</v>
      </c>
      <c r="C6" s="8">
        <v>3.38076</v>
      </c>
      <c r="D6" s="8">
        <v>6.7379939999999996</v>
      </c>
      <c r="E6" s="8">
        <v>1.3404659999999999</v>
      </c>
      <c r="F6" s="8">
        <v>3.2712270000000001</v>
      </c>
      <c r="G6" s="12"/>
      <c r="M6" s="12"/>
    </row>
    <row r="7" spans="1:18" x14ac:dyDescent="0.25">
      <c r="A7" s="9"/>
      <c r="B7" s="1" t="s">
        <v>17</v>
      </c>
      <c r="C7" s="8" t="s">
        <v>42</v>
      </c>
      <c r="D7" s="8" t="s">
        <v>19</v>
      </c>
      <c r="E7" s="8" t="s">
        <v>20</v>
      </c>
      <c r="F7" s="8" t="s">
        <v>21</v>
      </c>
      <c r="G7" s="12"/>
      <c r="H7" s="2">
        <f>VLOOKUP(B7,'Model3-Summary'!$A:$E,5,FALSE)</f>
        <v>7.4600000000000004E-7</v>
      </c>
      <c r="I7" s="2">
        <f>VLOOKUP(C7,'Model3-Summary'!$A:$E,5,FALSE)</f>
        <v>0.33946500000000002</v>
      </c>
      <c r="J7" s="2">
        <f>VLOOKUP(D7,'Model3-Summary'!$A:$E,5,FALSE)</f>
        <v>1.6699999999999999E-5</v>
      </c>
      <c r="K7" s="2">
        <f>VLOOKUP(E7,'Model3-Summary'!$A:$E,5,FALSE)</f>
        <v>8.0950999999999995E-2</v>
      </c>
      <c r="L7" s="2">
        <f>VLOOKUP(F7,'Model3-Summary'!$A:$E,5,FALSE)</f>
        <v>6.3000000000000002E-9</v>
      </c>
      <c r="M7" s="12"/>
      <c r="N7" s="2" t="b">
        <f>AND(B8&gt;2, H7&gt;0.05)</f>
        <v>0</v>
      </c>
      <c r="O7" s="2" t="b">
        <f>AND(C8&gt;2, I7&gt;0.05)</f>
        <v>0</v>
      </c>
      <c r="P7" s="2" t="b">
        <f>AND(D8&gt;2, J7&gt;0.05)</f>
        <v>0</v>
      </c>
      <c r="Q7" s="2" t="b">
        <f>AND(E8&gt;2, K7&gt;0.05)</f>
        <v>0</v>
      </c>
      <c r="R7" s="2" t="b">
        <f>AND(F8&gt;2, L7&gt;0.05)</f>
        <v>0</v>
      </c>
    </row>
    <row r="8" spans="1:18" x14ac:dyDescent="0.25">
      <c r="A8" s="9"/>
      <c r="B8" s="1">
        <v>1.4167540000000001</v>
      </c>
      <c r="C8" s="8">
        <v>1.4029830000000001</v>
      </c>
      <c r="D8" s="8">
        <v>2.3782420000000002</v>
      </c>
      <c r="E8" s="8">
        <v>1.150318</v>
      </c>
      <c r="F8" s="8">
        <v>1.623931</v>
      </c>
      <c r="G8" s="12"/>
      <c r="M8" s="12"/>
    </row>
    <row r="9" spans="1:18" x14ac:dyDescent="0.25">
      <c r="A9" s="9"/>
      <c r="B9" s="1" t="s">
        <v>22</v>
      </c>
      <c r="C9" s="8" t="s">
        <v>43</v>
      </c>
      <c r="D9" s="8" t="s">
        <v>23</v>
      </c>
      <c r="E9" s="8" t="s">
        <v>44</v>
      </c>
      <c r="F9" s="8" t="s">
        <v>24</v>
      </c>
      <c r="G9" s="12"/>
      <c r="H9" s="2">
        <f>VLOOKUP(B9,'Model3-Summary'!$A:$E,5,FALSE)</f>
        <v>1.1E-5</v>
      </c>
      <c r="I9" s="2">
        <f>VLOOKUP(C9,'Model3-Summary'!$A:$E,5,FALSE)</f>
        <v>6.8890000000000002E-3</v>
      </c>
      <c r="J9" s="2">
        <f>VLOOKUP(D9,'Model3-Summary'!$A:$E,5,FALSE)</f>
        <v>7.6799999999999993E-6</v>
      </c>
      <c r="K9" s="2">
        <f>VLOOKUP(E9,'Model3-Summary'!$A:$E,5,FALSE)</f>
        <v>2.9030000000000002E-3</v>
      </c>
      <c r="L9" s="2">
        <f>VLOOKUP(F9,'Model3-Summary'!$A:$E,5,FALSE)</f>
        <v>9.810000000000001E-4</v>
      </c>
      <c r="M9" s="12"/>
      <c r="N9" s="2" t="b">
        <f>AND(B10&gt;2, H9&gt;0.05)</f>
        <v>0</v>
      </c>
      <c r="O9" s="2" t="b">
        <f>AND(C10&gt;2, I9&gt;0.05)</f>
        <v>0</v>
      </c>
      <c r="P9" s="2" t="b">
        <f>AND(D10&gt;2, J9&gt;0.05)</f>
        <v>0</v>
      </c>
      <c r="Q9" s="2" t="b">
        <f>AND(E10&gt;2, K9&gt;0.05)</f>
        <v>0</v>
      </c>
      <c r="R9" s="2" t="b">
        <f>AND(F10&gt;2, L9&gt;0.05)</f>
        <v>0</v>
      </c>
    </row>
    <row r="10" spans="1:18" x14ac:dyDescent="0.25">
      <c r="A10" s="9"/>
      <c r="B10" s="1">
        <v>1.8761479999999999</v>
      </c>
      <c r="C10" s="8">
        <v>2.023555</v>
      </c>
      <c r="D10" s="8">
        <v>1.4881549999999999</v>
      </c>
      <c r="E10" s="8">
        <v>5.24221</v>
      </c>
      <c r="F10" s="8">
        <v>1.388514</v>
      </c>
      <c r="G10" s="12"/>
      <c r="M10" s="12"/>
    </row>
    <row r="11" spans="1:18" x14ac:dyDescent="0.25">
      <c r="A11" s="9"/>
      <c r="B11" s="1" t="s">
        <v>25</v>
      </c>
      <c r="C11" s="8" t="s">
        <v>45</v>
      </c>
      <c r="D11" s="8" t="s">
        <v>26</v>
      </c>
      <c r="E11" s="8" t="s">
        <v>27</v>
      </c>
      <c r="F11" s="8" t="s">
        <v>7</v>
      </c>
      <c r="G11" s="12"/>
      <c r="H11" s="2">
        <f>VLOOKUP(B11,'Model3-Summary'!$A:$E,5,FALSE)</f>
        <v>7.7801999999999996E-2</v>
      </c>
      <c r="I11" s="2">
        <f>VLOOKUP(C11,'Model3-Summary'!$A:$E,5,FALSE)</f>
        <v>2.1000000000000002E-9</v>
      </c>
      <c r="J11" s="2">
        <f>VLOOKUP(D11,'Model3-Summary'!$A:$E,5,FALSE)</f>
        <v>1.0900000000000001E-5</v>
      </c>
      <c r="K11" s="2">
        <f>VLOOKUP(E11,'Model3-Summary'!$A:$E,5,FALSE)</f>
        <v>1.3899999999999999E-4</v>
      </c>
      <c r="L11" s="2">
        <f>VLOOKUP(F11,'Model3-Summary'!$A:$E,5,FALSE)</f>
        <v>5.2800000000000004E-4</v>
      </c>
      <c r="M11" s="12"/>
      <c r="N11" s="2" t="b">
        <f>AND(B12&gt;2, H11&gt;0.05)</f>
        <v>0</v>
      </c>
      <c r="O11" s="2" t="b">
        <f>AND(C12&gt;2, I11&gt;0.05)</f>
        <v>0</v>
      </c>
      <c r="P11" s="2" t="b">
        <f>AND(D12&gt;2, J11&gt;0.05)</f>
        <v>0</v>
      </c>
      <c r="Q11" s="2" t="b">
        <f>AND(E12&gt;2, K11&gt;0.05)</f>
        <v>0</v>
      </c>
      <c r="R11" s="2" t="b">
        <f>AND(F12&gt;2, L11&gt;0.05)</f>
        <v>0</v>
      </c>
    </row>
    <row r="12" spans="1:18" x14ac:dyDescent="0.25">
      <c r="A12" s="9"/>
      <c r="B12" s="1">
        <v>1.7982039999999999</v>
      </c>
      <c r="C12" s="8">
        <v>2.1665239999999999</v>
      </c>
      <c r="D12" s="8">
        <v>2.6910379999999998</v>
      </c>
      <c r="E12" s="8">
        <v>1.595907</v>
      </c>
      <c r="F12" s="8">
        <v>3.630398</v>
      </c>
      <c r="G12" s="12"/>
      <c r="M12" s="12"/>
    </row>
    <row r="13" spans="1:18" x14ac:dyDescent="0.25">
      <c r="A13" s="9"/>
      <c r="B13" s="1" t="s">
        <v>8</v>
      </c>
      <c r="C13" s="8" t="s">
        <v>9</v>
      </c>
      <c r="D13" s="8" t="s">
        <v>10</v>
      </c>
      <c r="E13" s="8" t="s">
        <v>11</v>
      </c>
      <c r="F13" s="8" t="s">
        <v>40</v>
      </c>
      <c r="G13" s="12"/>
      <c r="H13" s="2">
        <f>VLOOKUP(B13,'Model3-Summary'!$A:$E,5,FALSE)</f>
        <v>7.85E-4</v>
      </c>
      <c r="I13" s="2">
        <f>VLOOKUP(C13,'Model3-Summary'!$A:$E,5,FALSE)</f>
        <v>1.735E-3</v>
      </c>
      <c r="J13" s="2">
        <f>VLOOKUP(D13,'Model3-Summary'!$A:$E,5,FALSE)</f>
        <v>8.6399999999999997E-4</v>
      </c>
      <c r="K13" s="2">
        <f>VLOOKUP(E13,'Model3-Summary'!$A:$E,5,FALSE)</f>
        <v>7.3399999999999995E-5</v>
      </c>
      <c r="L13" s="2">
        <f>VLOOKUP(F13,'Model3-Summary'!$A:$E,5,FALSE)</f>
        <v>3.9899999999999999E-11</v>
      </c>
      <c r="M13" s="12"/>
      <c r="N13" s="2" t="b">
        <f>AND(B14&gt;2, H13&gt;0.05)</f>
        <v>0</v>
      </c>
      <c r="O13" s="2" t="b">
        <f>AND(C14&gt;2, I13&gt;0.05)</f>
        <v>0</v>
      </c>
      <c r="P13" s="2" t="b">
        <f>AND(D14&gt;2, J13&gt;0.05)</f>
        <v>0</v>
      </c>
      <c r="Q13" s="2" t="b">
        <f>AND(E14&gt;2, K13&gt;0.05)</f>
        <v>0</v>
      </c>
      <c r="R13" s="2" t="b">
        <f>AND(F14&gt;2, L13&gt;0.05)</f>
        <v>0</v>
      </c>
    </row>
    <row r="14" spans="1:18" x14ac:dyDescent="0.25">
      <c r="A14" s="9"/>
      <c r="B14" s="1">
        <v>13.056505</v>
      </c>
      <c r="C14" s="8">
        <v>13.461077</v>
      </c>
      <c r="D14" s="8">
        <v>7.0069840000000001</v>
      </c>
      <c r="E14" s="8">
        <v>4.5107359999999996</v>
      </c>
      <c r="F14" s="8">
        <v>2.957624</v>
      </c>
      <c r="G14" s="12"/>
      <c r="M14" s="12"/>
    </row>
    <row r="15" spans="1:18" x14ac:dyDescent="0.25">
      <c r="A15" s="9"/>
      <c r="B15" s="1" t="s">
        <v>12</v>
      </c>
      <c r="C15" s="8" t="s">
        <v>13</v>
      </c>
      <c r="D15" s="8" t="s">
        <v>18</v>
      </c>
      <c r="E15" s="8"/>
      <c r="F15" s="8"/>
      <c r="G15" s="12"/>
      <c r="H15" s="2">
        <f>VLOOKUP(B15,'Model3-Summary'!$A:$E,5,FALSE)</f>
        <v>5.2310000000000004E-3</v>
      </c>
      <c r="I15" s="2">
        <f>VLOOKUP(C15,'Model3-Summary'!$A:$E,5,FALSE)</f>
        <v>2.8402E-2</v>
      </c>
      <c r="J15" s="2">
        <f>VLOOKUP(D15,'Model3-Summary'!$A:$E,5,FALSE)</f>
        <v>5.3600000000000002E-4</v>
      </c>
      <c r="K15" s="2" t="e">
        <f>VLOOKUP(E15,'Model3-Summary'!$A:$E,5,FALSE)</f>
        <v>#N/A</v>
      </c>
      <c r="L15" s="2" t="e">
        <f>VLOOKUP(F15,'Model3-Summary'!$A:$E,5,FALSE)</f>
        <v>#N/A</v>
      </c>
      <c r="M15" s="12"/>
      <c r="N15" s="2" t="b">
        <f>AND(B16&gt;2, H15&gt;0.05)</f>
        <v>0</v>
      </c>
      <c r="O15" s="2" t="b">
        <f>AND(C16&gt;2, I15&gt;0.05)</f>
        <v>0</v>
      </c>
      <c r="P15" s="2" t="b">
        <f>AND(D16&gt;2, J15&gt;0.05)</f>
        <v>0</v>
      </c>
      <c r="Q15" s="2" t="e">
        <f>AND(E16&gt;2, K15&gt;0.05)</f>
        <v>#N/A</v>
      </c>
      <c r="R15" s="2" t="e">
        <f>AND(F16&gt;2, L15&gt;0.05)</f>
        <v>#N/A</v>
      </c>
    </row>
    <row r="16" spans="1:18" x14ac:dyDescent="0.25">
      <c r="A16" s="9"/>
      <c r="B16" s="1">
        <v>4.4368559999999997</v>
      </c>
      <c r="C16" s="8">
        <v>5.4121629999999996</v>
      </c>
      <c r="D16" s="8">
        <v>2.1863429999999999</v>
      </c>
      <c r="E16" s="8"/>
      <c r="F16" s="8"/>
      <c r="G16" s="12"/>
      <c r="M16" s="12"/>
    </row>
    <row r="17" spans="1:18" x14ac:dyDescent="0.25">
      <c r="A17" s="9"/>
      <c r="B17" s="1"/>
      <c r="C17" s="8"/>
      <c r="D17" s="8"/>
      <c r="E17" s="8"/>
      <c r="F17" s="8"/>
      <c r="G17" s="12"/>
      <c r="H17" s="2"/>
      <c r="I17" s="2"/>
      <c r="J17" s="2"/>
      <c r="K17" s="2"/>
      <c r="L17" s="2"/>
      <c r="M17" s="12"/>
      <c r="N17" s="2"/>
      <c r="O17" s="2"/>
      <c r="P17" s="2"/>
      <c r="Q17" s="2"/>
      <c r="R17" s="2"/>
    </row>
    <row r="18" spans="1:18" x14ac:dyDescent="0.25">
      <c r="A18" s="9"/>
      <c r="B18" s="1"/>
      <c r="C18" s="8"/>
      <c r="D18" s="8"/>
      <c r="E18" s="8"/>
      <c r="F18" s="8"/>
      <c r="G18" s="12"/>
      <c r="M18" s="12"/>
    </row>
    <row r="19" spans="1:18" x14ac:dyDescent="0.25">
      <c r="A19" s="9"/>
      <c r="B19" s="10"/>
      <c r="C19" s="8"/>
      <c r="D19" s="8"/>
      <c r="E19" s="8"/>
      <c r="F19" s="8"/>
      <c r="G19" s="12"/>
      <c r="H19" s="2"/>
      <c r="I19" s="2"/>
      <c r="J19" s="2"/>
      <c r="K19" s="2"/>
      <c r="L19" s="7"/>
      <c r="M19" s="12"/>
      <c r="N19" s="2"/>
      <c r="O19" s="2"/>
      <c r="P19" s="2"/>
      <c r="Q19" s="2"/>
    </row>
    <row r="20" spans="1:18" x14ac:dyDescent="0.25">
      <c r="A20" s="9"/>
      <c r="B20" s="10"/>
      <c r="C20" s="8"/>
      <c r="D20" s="8"/>
      <c r="E20" s="8"/>
      <c r="F20" s="8"/>
      <c r="G20" s="12"/>
      <c r="M20" s="12"/>
    </row>
    <row r="21" spans="1:18" x14ac:dyDescent="0.25">
      <c r="A21" s="9"/>
      <c r="B21" s="10"/>
      <c r="C21" s="8"/>
      <c r="D21" s="8"/>
      <c r="E21" s="8"/>
      <c r="F21" s="8"/>
      <c r="G21" s="12"/>
      <c r="H21" s="2"/>
      <c r="I21" s="2"/>
      <c r="J21" s="2"/>
      <c r="K21" s="2"/>
      <c r="L21" s="7"/>
      <c r="M21" s="12"/>
      <c r="N21" s="2"/>
      <c r="O21" s="2"/>
      <c r="P21" s="2"/>
      <c r="Q21" s="2"/>
    </row>
    <row r="22" spans="1:18" x14ac:dyDescent="0.25">
      <c r="A22" s="9"/>
      <c r="B22" s="10"/>
      <c r="C22" s="8"/>
      <c r="D22" s="8"/>
      <c r="E22" s="8"/>
      <c r="F22" s="8"/>
      <c r="G22" s="12"/>
      <c r="M22" s="12"/>
    </row>
    <row r="23" spans="1:18" x14ac:dyDescent="0.25">
      <c r="A23" s="9"/>
      <c r="B23" s="10"/>
      <c r="C23" s="8"/>
      <c r="D23" s="8"/>
      <c r="E23" s="8"/>
      <c r="F23" s="8"/>
      <c r="H23" s="2"/>
      <c r="I23" s="2"/>
      <c r="J23" s="2"/>
      <c r="K23" s="2"/>
      <c r="L23" s="7"/>
      <c r="N23" s="2"/>
      <c r="O23" s="2"/>
      <c r="P23" s="2"/>
      <c r="Q23" s="2"/>
    </row>
    <row r="24" spans="1:18" x14ac:dyDescent="0.25">
      <c r="B24" s="4"/>
      <c r="C24" s="5"/>
      <c r="D24" s="4"/>
      <c r="E24" s="4"/>
      <c r="F24" s="4"/>
    </row>
    <row r="25" spans="1:18" x14ac:dyDescent="0.25">
      <c r="B25" s="6"/>
      <c r="C25" s="5"/>
      <c r="D25" s="5"/>
      <c r="E25" s="5"/>
      <c r="F25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8" sqref="G8"/>
    </sheetView>
  </sheetViews>
  <sheetFormatPr defaultRowHeight="15" x14ac:dyDescent="0.25"/>
  <cols>
    <col min="5" max="5" width="11.7109375" customWidth="1"/>
    <col min="7" max="7" width="9.5703125" bestFit="1" customWidth="1"/>
  </cols>
  <sheetData>
    <row r="1" spans="1:7" x14ac:dyDescent="0.25">
      <c r="A1" s="1"/>
      <c r="B1" t="s">
        <v>28</v>
      </c>
      <c r="C1" t="s">
        <v>29</v>
      </c>
      <c r="D1" t="s">
        <v>30</v>
      </c>
      <c r="E1" t="s">
        <v>31</v>
      </c>
    </row>
    <row r="2" spans="1:7" x14ac:dyDescent="0.25">
      <c r="A2" s="1" t="s">
        <v>4</v>
      </c>
      <c r="B2" s="3">
        <v>100.9</v>
      </c>
      <c r="C2" s="3">
        <v>9.2899999999999991</v>
      </c>
      <c r="D2">
        <v>10.856999999999999</v>
      </c>
      <c r="E2" s="13" t="s">
        <v>47</v>
      </c>
      <c r="F2" t="s">
        <v>33</v>
      </c>
    </row>
    <row r="3" spans="1:7" x14ac:dyDescent="0.25">
      <c r="A3" s="1" t="s">
        <v>42</v>
      </c>
      <c r="B3" s="3">
        <v>-1007</v>
      </c>
      <c r="C3" s="3">
        <v>1550</v>
      </c>
      <c r="D3">
        <v>-0.65</v>
      </c>
      <c r="E3" s="13">
        <v>0.51733300000000004</v>
      </c>
      <c r="G3">
        <f t="shared" ref="G3:G8" si="0">E3*100</f>
        <v>51.733300000000007</v>
      </c>
    </row>
    <row r="4" spans="1:7" x14ac:dyDescent="0.25">
      <c r="A4" s="1" t="s">
        <v>25</v>
      </c>
      <c r="B4" s="3">
        <v>-1207</v>
      </c>
      <c r="C4" s="3">
        <v>795.9</v>
      </c>
      <c r="D4">
        <v>-1.5169999999999999</v>
      </c>
      <c r="E4" s="13">
        <v>0.13212399999999999</v>
      </c>
      <c r="G4">
        <f t="shared" si="0"/>
        <v>13.212399999999999</v>
      </c>
    </row>
    <row r="5" spans="1:7" x14ac:dyDescent="0.25">
      <c r="A5" s="1" t="s">
        <v>20</v>
      </c>
      <c r="B5" s="3">
        <v>-2473</v>
      </c>
      <c r="C5" s="3">
        <v>1403</v>
      </c>
      <c r="D5">
        <v>-1.7629999999999999</v>
      </c>
      <c r="E5" s="13">
        <v>8.0763000000000001E-2</v>
      </c>
      <c r="F5" t="s">
        <v>36</v>
      </c>
      <c r="G5">
        <f t="shared" si="0"/>
        <v>8.0762999999999998</v>
      </c>
    </row>
    <row r="6" spans="1:7" x14ac:dyDescent="0.25">
      <c r="A6" s="1" t="s">
        <v>37</v>
      </c>
      <c r="B6" s="3">
        <v>113.5</v>
      </c>
      <c r="C6" s="3">
        <v>42.65</v>
      </c>
      <c r="D6">
        <v>2.6619999999999999</v>
      </c>
      <c r="E6" s="13">
        <v>8.9309999999999997E-3</v>
      </c>
      <c r="F6" t="s">
        <v>34</v>
      </c>
      <c r="G6">
        <f t="shared" si="0"/>
        <v>0.8931</v>
      </c>
    </row>
    <row r="7" spans="1:7" x14ac:dyDescent="0.25">
      <c r="A7" s="1" t="s">
        <v>43</v>
      </c>
      <c r="B7" s="3">
        <v>-2071</v>
      </c>
      <c r="C7" s="3">
        <v>773.5</v>
      </c>
      <c r="D7">
        <v>-2.677</v>
      </c>
      <c r="E7" s="13">
        <v>8.5789999999999998E-3</v>
      </c>
      <c r="F7" t="s">
        <v>34</v>
      </c>
      <c r="G7">
        <f t="shared" si="0"/>
        <v>0.8579</v>
      </c>
    </row>
    <row r="8" spans="1:7" x14ac:dyDescent="0.25">
      <c r="A8" s="1" t="s">
        <v>24</v>
      </c>
      <c r="B8" s="3">
        <v>-3177</v>
      </c>
      <c r="C8" s="3">
        <v>1094</v>
      </c>
      <c r="D8">
        <v>-2.9039999999999999</v>
      </c>
      <c r="E8" s="13">
        <v>4.457E-3</v>
      </c>
      <c r="F8" t="s">
        <v>34</v>
      </c>
      <c r="G8">
        <f t="shared" si="0"/>
        <v>0.44569999999999999</v>
      </c>
    </row>
    <row r="9" spans="1:7" x14ac:dyDescent="0.25">
      <c r="A9" s="1" t="s">
        <v>9</v>
      </c>
      <c r="B9" s="3">
        <v>-2576</v>
      </c>
      <c r="C9" s="3">
        <v>808.7</v>
      </c>
      <c r="D9">
        <v>-3.1850000000000001</v>
      </c>
      <c r="E9" s="13">
        <v>1.89E-3</v>
      </c>
      <c r="F9" t="s">
        <v>34</v>
      </c>
    </row>
    <row r="10" spans="1:7" x14ac:dyDescent="0.25">
      <c r="A10" s="1" t="s">
        <v>32</v>
      </c>
      <c r="B10" s="3">
        <v>-28550</v>
      </c>
      <c r="C10" s="3">
        <v>8922</v>
      </c>
      <c r="D10">
        <v>-3.2</v>
      </c>
      <c r="E10" s="13">
        <v>1.8029999999999999E-3</v>
      </c>
      <c r="F10" t="s">
        <v>34</v>
      </c>
    </row>
    <row r="11" spans="1:7" x14ac:dyDescent="0.25">
      <c r="A11" s="1" t="s">
        <v>44</v>
      </c>
      <c r="B11" s="3">
        <v>4988</v>
      </c>
      <c r="C11" s="3">
        <v>1514</v>
      </c>
      <c r="D11">
        <v>3.2949999999999999</v>
      </c>
      <c r="E11" s="13">
        <v>1.3290000000000001E-3</v>
      </c>
      <c r="F11" t="s">
        <v>34</v>
      </c>
    </row>
    <row r="12" spans="1:7" x14ac:dyDescent="0.25">
      <c r="A12" s="1" t="s">
        <v>6</v>
      </c>
      <c r="B12" s="3">
        <v>1.3779999999999999</v>
      </c>
      <c r="C12" s="3">
        <v>0.41399999999999998</v>
      </c>
      <c r="D12">
        <v>3.3279999999999998</v>
      </c>
      <c r="E12" s="13">
        <v>1.1950000000000001E-3</v>
      </c>
      <c r="F12" t="s">
        <v>34</v>
      </c>
    </row>
    <row r="13" spans="1:7" x14ac:dyDescent="0.25">
      <c r="A13" s="1" t="s">
        <v>2</v>
      </c>
      <c r="B13" s="3">
        <v>511.1</v>
      </c>
      <c r="C13" s="3">
        <v>150.69999999999999</v>
      </c>
      <c r="D13">
        <v>3.3929999999999998</v>
      </c>
      <c r="E13" s="13">
        <v>9.6500000000000004E-4</v>
      </c>
      <c r="F13" t="s">
        <v>33</v>
      </c>
    </row>
    <row r="14" spans="1:7" x14ac:dyDescent="0.25">
      <c r="A14" s="1" t="s">
        <v>27</v>
      </c>
      <c r="B14" s="3">
        <v>-1934</v>
      </c>
      <c r="C14" s="3">
        <v>567.1</v>
      </c>
      <c r="D14">
        <v>-3.41</v>
      </c>
      <c r="E14" s="13">
        <v>9.1100000000000003E-4</v>
      </c>
      <c r="F14" t="s">
        <v>33</v>
      </c>
    </row>
    <row r="15" spans="1:7" x14ac:dyDescent="0.25">
      <c r="A15" s="1" t="s">
        <v>10</v>
      </c>
      <c r="B15" s="3">
        <v>-3007</v>
      </c>
      <c r="C15" s="3">
        <v>870</v>
      </c>
      <c r="D15">
        <v>-3.4569999999999999</v>
      </c>
      <c r="E15" s="13">
        <v>7.7999999999999999E-4</v>
      </c>
      <c r="F15" t="s">
        <v>33</v>
      </c>
    </row>
    <row r="16" spans="1:7" x14ac:dyDescent="0.25">
      <c r="A16" s="1" t="s">
        <v>3</v>
      </c>
      <c r="B16" s="3">
        <v>3.3420000000000001</v>
      </c>
      <c r="C16" s="3">
        <v>0.9607</v>
      </c>
      <c r="D16">
        <v>3.4790000000000001</v>
      </c>
      <c r="E16" s="13">
        <v>7.2400000000000003E-4</v>
      </c>
      <c r="F16" t="s">
        <v>33</v>
      </c>
    </row>
    <row r="17" spans="1:6" x14ac:dyDescent="0.25">
      <c r="A17" s="1" t="s">
        <v>13</v>
      </c>
      <c r="B17" s="3">
        <v>1788</v>
      </c>
      <c r="C17" s="3">
        <v>511.8</v>
      </c>
      <c r="D17">
        <v>3.4940000000000002</v>
      </c>
      <c r="E17" s="13">
        <v>6.8800000000000003E-4</v>
      </c>
      <c r="F17" t="s">
        <v>33</v>
      </c>
    </row>
    <row r="18" spans="1:6" x14ac:dyDescent="0.25">
      <c r="A18" s="1" t="s">
        <v>8</v>
      </c>
      <c r="B18" s="3">
        <v>-2885</v>
      </c>
      <c r="C18" s="3">
        <v>822.4</v>
      </c>
      <c r="D18">
        <v>-3.508</v>
      </c>
      <c r="E18" s="13">
        <v>6.5799999999999995E-4</v>
      </c>
      <c r="F18" t="s">
        <v>33</v>
      </c>
    </row>
    <row r="19" spans="1:6" x14ac:dyDescent="0.25">
      <c r="A19" s="1" t="s">
        <v>7</v>
      </c>
      <c r="B19" s="3">
        <v>-3086</v>
      </c>
      <c r="C19" s="3">
        <v>855.4</v>
      </c>
      <c r="D19">
        <v>-3.6080000000000001</v>
      </c>
      <c r="E19" s="13">
        <v>4.6700000000000002E-4</v>
      </c>
      <c r="F19" t="s">
        <v>33</v>
      </c>
    </row>
    <row r="20" spans="1:6" x14ac:dyDescent="0.25">
      <c r="A20" s="1" t="s">
        <v>12</v>
      </c>
      <c r="B20" s="3">
        <v>1806</v>
      </c>
      <c r="C20" s="3">
        <v>491.6</v>
      </c>
      <c r="D20">
        <v>3.6739999999999999</v>
      </c>
      <c r="E20" s="13">
        <v>3.7199999999999999E-4</v>
      </c>
      <c r="F20" t="s">
        <v>33</v>
      </c>
    </row>
    <row r="21" spans="1:6" x14ac:dyDescent="0.25">
      <c r="A21" s="1" t="s">
        <v>11</v>
      </c>
      <c r="B21" s="3">
        <v>-1859</v>
      </c>
      <c r="C21" s="3">
        <v>479.4</v>
      </c>
      <c r="D21">
        <v>-3.8769999999999998</v>
      </c>
      <c r="E21" s="13">
        <v>1.8100000000000001E-4</v>
      </c>
      <c r="F21" t="s">
        <v>33</v>
      </c>
    </row>
    <row r="22" spans="1:6" x14ac:dyDescent="0.25">
      <c r="A22" s="1" t="s">
        <v>18</v>
      </c>
      <c r="B22" s="3">
        <v>5354</v>
      </c>
      <c r="C22" s="3">
        <v>1373</v>
      </c>
      <c r="D22">
        <v>3.9</v>
      </c>
      <c r="E22" s="13">
        <v>1.66E-4</v>
      </c>
      <c r="F22" t="s">
        <v>33</v>
      </c>
    </row>
    <row r="23" spans="1:6" x14ac:dyDescent="0.25">
      <c r="A23" s="1" t="s">
        <v>19</v>
      </c>
      <c r="B23" s="3">
        <v>-2442</v>
      </c>
      <c r="C23" s="3">
        <v>606.4</v>
      </c>
      <c r="D23">
        <v>-4.0270000000000001</v>
      </c>
      <c r="E23" s="13">
        <v>1.05E-4</v>
      </c>
      <c r="F23" t="s">
        <v>33</v>
      </c>
    </row>
    <row r="24" spans="1:6" x14ac:dyDescent="0.25">
      <c r="A24" s="1" t="s">
        <v>26</v>
      </c>
      <c r="B24" s="3">
        <v>-1894</v>
      </c>
      <c r="C24" s="3">
        <v>457</v>
      </c>
      <c r="D24">
        <v>-4.1449999999999996</v>
      </c>
      <c r="E24" s="13">
        <v>6.7299999999999996E-5</v>
      </c>
      <c r="F24" t="s">
        <v>33</v>
      </c>
    </row>
    <row r="25" spans="1:6" x14ac:dyDescent="0.25">
      <c r="A25" s="1" t="s">
        <v>22</v>
      </c>
      <c r="B25" s="3">
        <v>-2177</v>
      </c>
      <c r="C25" s="3">
        <v>519.4</v>
      </c>
      <c r="D25">
        <v>-4.1909999999999998</v>
      </c>
      <c r="E25" s="13">
        <v>5.66E-5</v>
      </c>
      <c r="F25" t="s">
        <v>33</v>
      </c>
    </row>
    <row r="26" spans="1:6" x14ac:dyDescent="0.25">
      <c r="A26" s="1" t="s">
        <v>23</v>
      </c>
      <c r="B26" s="3">
        <v>-2849</v>
      </c>
      <c r="C26" s="3">
        <v>663.3</v>
      </c>
      <c r="D26">
        <v>-4.2949999999999999</v>
      </c>
      <c r="E26" s="13">
        <v>3.8000000000000002E-5</v>
      </c>
      <c r="F26" t="s">
        <v>33</v>
      </c>
    </row>
    <row r="27" spans="1:6" x14ac:dyDescent="0.25">
      <c r="A27" s="1" t="s">
        <v>5</v>
      </c>
      <c r="B27" s="3">
        <v>-2904</v>
      </c>
      <c r="C27" s="3">
        <v>664.9</v>
      </c>
      <c r="D27">
        <v>-4.3680000000000003</v>
      </c>
      <c r="E27" s="13">
        <v>2.87E-5</v>
      </c>
      <c r="F27" t="s">
        <v>33</v>
      </c>
    </row>
    <row r="28" spans="1:6" x14ac:dyDescent="0.25">
      <c r="A28" s="1" t="s">
        <v>1</v>
      </c>
      <c r="B28" s="3">
        <v>-8113</v>
      </c>
      <c r="C28" s="3">
        <v>1791</v>
      </c>
      <c r="D28">
        <v>-4.5309999999999997</v>
      </c>
      <c r="E28" s="13">
        <v>1.5099999999999999E-5</v>
      </c>
      <c r="F28" t="s">
        <v>33</v>
      </c>
    </row>
    <row r="29" spans="1:6" x14ac:dyDescent="0.25">
      <c r="A29" s="1" t="s">
        <v>17</v>
      </c>
      <c r="B29" s="3">
        <v>-3816</v>
      </c>
      <c r="C29" s="3">
        <v>787</v>
      </c>
      <c r="D29">
        <v>-4.8499999999999996</v>
      </c>
      <c r="E29" s="13">
        <v>4.1400000000000002E-6</v>
      </c>
      <c r="F29" t="s">
        <v>33</v>
      </c>
    </row>
    <row r="30" spans="1:6" x14ac:dyDescent="0.25">
      <c r="A30" s="1" t="s">
        <v>16</v>
      </c>
      <c r="B30" s="3">
        <v>5216</v>
      </c>
      <c r="C30" s="3">
        <v>913.9</v>
      </c>
      <c r="D30">
        <v>5.7080000000000002</v>
      </c>
      <c r="E30" s="13">
        <v>9.9699999999999999E-8</v>
      </c>
      <c r="F30" t="s">
        <v>33</v>
      </c>
    </row>
    <row r="31" spans="1:6" x14ac:dyDescent="0.25">
      <c r="A31" s="1" t="s">
        <v>45</v>
      </c>
      <c r="B31" s="3">
        <v>-5006</v>
      </c>
      <c r="C31" s="3">
        <v>800.4</v>
      </c>
      <c r="D31">
        <v>-6.2539999999999996</v>
      </c>
      <c r="E31" s="13">
        <v>8.0000000000000005E-9</v>
      </c>
      <c r="F31" t="s">
        <v>33</v>
      </c>
    </row>
    <row r="32" spans="1:6" x14ac:dyDescent="0.25">
      <c r="A32" s="1" t="s">
        <v>21</v>
      </c>
      <c r="B32" s="3">
        <v>-3786</v>
      </c>
      <c r="C32" s="3">
        <v>604.5</v>
      </c>
      <c r="D32">
        <v>-6.2629999999999999</v>
      </c>
      <c r="E32" s="13">
        <v>7.6899999999999997E-9</v>
      </c>
      <c r="F32" t="s">
        <v>33</v>
      </c>
    </row>
    <row r="33" spans="1:6" x14ac:dyDescent="0.25">
      <c r="A33" s="1" t="s">
        <v>40</v>
      </c>
      <c r="B33" s="3">
        <v>10120</v>
      </c>
      <c r="C33" s="3">
        <v>1308</v>
      </c>
      <c r="D33">
        <v>7.734</v>
      </c>
      <c r="E33" s="13">
        <v>5.5900000000000002E-12</v>
      </c>
      <c r="F33" t="s">
        <v>33</v>
      </c>
    </row>
    <row r="34" spans="1:6" x14ac:dyDescent="0.25">
      <c r="A34" s="1" t="s">
        <v>0</v>
      </c>
      <c r="B34" s="3">
        <v>-3475</v>
      </c>
      <c r="C34" s="3">
        <v>441.2</v>
      </c>
      <c r="D34">
        <v>-7.8769999999999998</v>
      </c>
      <c r="E34" s="13">
        <v>2.69E-12</v>
      </c>
      <c r="F34" t="s">
        <v>33</v>
      </c>
    </row>
    <row r="35" spans="1:6" x14ac:dyDescent="0.25">
      <c r="A35" s="1" t="s">
        <v>15</v>
      </c>
      <c r="B35" s="3">
        <v>7515</v>
      </c>
      <c r="C35" s="3">
        <v>880.7</v>
      </c>
      <c r="D35">
        <v>8.532</v>
      </c>
      <c r="E35" s="13">
        <v>9.2800000000000006E-14</v>
      </c>
      <c r="F35" t="s">
        <v>33</v>
      </c>
    </row>
  </sheetData>
  <sortState ref="A1:G35">
    <sortCondition descending="1" ref="E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R4" sqref="R4"/>
    </sheetView>
  </sheetViews>
  <sheetFormatPr defaultRowHeight="15" x14ac:dyDescent="0.25"/>
  <sheetData>
    <row r="1" spans="1:7" x14ac:dyDescent="0.25">
      <c r="A1" s="1"/>
      <c r="B1" t="s">
        <v>28</v>
      </c>
      <c r="C1" t="s">
        <v>29</v>
      </c>
      <c r="D1" t="s">
        <v>30</v>
      </c>
      <c r="E1" t="s">
        <v>31</v>
      </c>
    </row>
    <row r="2" spans="1:7" x14ac:dyDescent="0.25">
      <c r="A2" s="1" t="s">
        <v>4</v>
      </c>
      <c r="B2" s="3">
        <v>102.2</v>
      </c>
      <c r="C2" s="3">
        <v>9.3550000000000004</v>
      </c>
      <c r="D2">
        <v>10.927</v>
      </c>
      <c r="E2" s="14" t="s">
        <v>47</v>
      </c>
      <c r="F2" t="s">
        <v>33</v>
      </c>
    </row>
    <row r="3" spans="1:7" x14ac:dyDescent="0.25">
      <c r="A3" s="1" t="s">
        <v>43</v>
      </c>
      <c r="B3" s="3">
        <v>-1686</v>
      </c>
      <c r="C3" s="3">
        <v>760.4</v>
      </c>
      <c r="D3">
        <v>-2.218</v>
      </c>
      <c r="E3" s="14">
        <v>2.8594999999999999E-2</v>
      </c>
      <c r="F3" t="s">
        <v>35</v>
      </c>
      <c r="G3">
        <f>E3*100</f>
        <v>2.8594999999999997</v>
      </c>
    </row>
    <row r="4" spans="1:7" x14ac:dyDescent="0.25">
      <c r="A4" s="1" t="s">
        <v>24</v>
      </c>
      <c r="B4" s="3">
        <v>-3109</v>
      </c>
      <c r="C4" s="3">
        <v>1104</v>
      </c>
      <c r="D4">
        <v>-2.8159999999999998</v>
      </c>
      <c r="E4" s="14">
        <v>5.7479999999999996E-3</v>
      </c>
      <c r="F4" t="s">
        <v>34</v>
      </c>
      <c r="G4">
        <f t="shared" ref="G4:G32" si="0">E4*100</f>
        <v>0.57479999999999998</v>
      </c>
    </row>
    <row r="5" spans="1:7" x14ac:dyDescent="0.25">
      <c r="A5" s="1" t="s">
        <v>37</v>
      </c>
      <c r="B5" s="3">
        <v>122.4</v>
      </c>
      <c r="C5" s="3">
        <v>42.41</v>
      </c>
      <c r="D5">
        <v>2.8860000000000001</v>
      </c>
      <c r="E5" s="14">
        <v>4.6889999999999996E-3</v>
      </c>
      <c r="F5" t="s">
        <v>34</v>
      </c>
      <c r="G5">
        <f t="shared" si="0"/>
        <v>0.46889999999999998</v>
      </c>
    </row>
    <row r="6" spans="1:7" x14ac:dyDescent="0.25">
      <c r="A6" s="1" t="s">
        <v>27</v>
      </c>
      <c r="B6" s="3">
        <v>-1706</v>
      </c>
      <c r="C6" s="3">
        <v>559.4</v>
      </c>
      <c r="D6">
        <v>-3.05</v>
      </c>
      <c r="E6" s="14">
        <v>2.8609999999999998E-3</v>
      </c>
      <c r="F6" t="s">
        <v>34</v>
      </c>
      <c r="G6">
        <f t="shared" si="0"/>
        <v>0.28609999999999997</v>
      </c>
    </row>
    <row r="7" spans="1:7" x14ac:dyDescent="0.25">
      <c r="A7" s="1" t="s">
        <v>13</v>
      </c>
      <c r="B7" s="3">
        <v>1679</v>
      </c>
      <c r="C7" s="3">
        <v>511.1</v>
      </c>
      <c r="D7">
        <v>3.2839999999999998</v>
      </c>
      <c r="E7" s="14">
        <v>1.3649999999999999E-3</v>
      </c>
      <c r="F7" t="s">
        <v>34</v>
      </c>
      <c r="G7">
        <f t="shared" si="0"/>
        <v>0.13649999999999998</v>
      </c>
    </row>
    <row r="8" spans="1:7" x14ac:dyDescent="0.25">
      <c r="A8" s="1" t="s">
        <v>3</v>
      </c>
      <c r="B8" s="3">
        <v>3.1320000000000001</v>
      </c>
      <c r="C8" s="3">
        <v>0.94099999999999995</v>
      </c>
      <c r="D8">
        <v>3.3290000000000002</v>
      </c>
      <c r="E8" s="14">
        <v>1.1800000000000001E-3</v>
      </c>
      <c r="F8" t="s">
        <v>34</v>
      </c>
      <c r="G8">
        <f t="shared" si="0"/>
        <v>0.11800000000000001</v>
      </c>
    </row>
    <row r="9" spans="1:7" x14ac:dyDescent="0.25">
      <c r="A9" s="1" t="s">
        <v>44</v>
      </c>
      <c r="B9" s="3">
        <v>5163</v>
      </c>
      <c r="C9" s="3">
        <v>1519</v>
      </c>
      <c r="D9">
        <v>3.399</v>
      </c>
      <c r="E9" s="14">
        <v>9.3800000000000003E-4</v>
      </c>
      <c r="F9" t="s">
        <v>33</v>
      </c>
      <c r="G9">
        <f t="shared" si="0"/>
        <v>9.3800000000000008E-2</v>
      </c>
    </row>
    <row r="10" spans="1:7" x14ac:dyDescent="0.25">
      <c r="A10" s="1" t="s">
        <v>9</v>
      </c>
      <c r="B10" s="3">
        <v>-2805</v>
      </c>
      <c r="C10" s="3">
        <v>801.1</v>
      </c>
      <c r="D10">
        <v>-3.5009999999999999</v>
      </c>
      <c r="E10" s="14">
        <v>6.6600000000000003E-4</v>
      </c>
      <c r="F10" t="s">
        <v>33</v>
      </c>
      <c r="G10">
        <f t="shared" si="0"/>
        <v>6.6600000000000006E-2</v>
      </c>
    </row>
    <row r="11" spans="1:7" x14ac:dyDescent="0.25">
      <c r="A11" s="1" t="s">
        <v>10</v>
      </c>
      <c r="B11" s="3">
        <v>-3111</v>
      </c>
      <c r="C11" s="3">
        <v>875</v>
      </c>
      <c r="D11">
        <v>-3.556</v>
      </c>
      <c r="E11" s="14">
        <v>5.53E-4</v>
      </c>
      <c r="F11" t="s">
        <v>33</v>
      </c>
      <c r="G11">
        <f t="shared" si="0"/>
        <v>5.5300000000000002E-2</v>
      </c>
    </row>
    <row r="12" spans="1:7" x14ac:dyDescent="0.25">
      <c r="A12" s="1" t="s">
        <v>12</v>
      </c>
      <c r="B12" s="3">
        <v>1785</v>
      </c>
      <c r="C12" s="3">
        <v>491.8</v>
      </c>
      <c r="D12">
        <v>3.63</v>
      </c>
      <c r="E12" s="14">
        <v>4.2900000000000002E-4</v>
      </c>
      <c r="F12" t="s">
        <v>33</v>
      </c>
      <c r="G12">
        <f t="shared" si="0"/>
        <v>4.2900000000000001E-2</v>
      </c>
    </row>
    <row r="13" spans="1:7" x14ac:dyDescent="0.25">
      <c r="A13" s="1" t="s">
        <v>19</v>
      </c>
      <c r="B13" s="3">
        <v>-2170</v>
      </c>
      <c r="C13" s="3">
        <v>596.1</v>
      </c>
      <c r="D13">
        <v>-3.64</v>
      </c>
      <c r="E13" s="14">
        <v>4.1399999999999998E-4</v>
      </c>
      <c r="F13" t="s">
        <v>33</v>
      </c>
      <c r="G13">
        <f t="shared" si="0"/>
        <v>4.1399999999999999E-2</v>
      </c>
    </row>
    <row r="14" spans="1:7" x14ac:dyDescent="0.25">
      <c r="A14" s="1" t="s">
        <v>26</v>
      </c>
      <c r="B14" s="3">
        <v>-1564</v>
      </c>
      <c r="C14" s="3">
        <v>423.4</v>
      </c>
      <c r="D14">
        <v>-3.6949999999999998</v>
      </c>
      <c r="E14" s="14">
        <v>3.4200000000000002E-4</v>
      </c>
      <c r="F14" t="s">
        <v>33</v>
      </c>
      <c r="G14">
        <f t="shared" si="0"/>
        <v>3.4200000000000001E-2</v>
      </c>
    </row>
    <row r="15" spans="1:7" x14ac:dyDescent="0.25">
      <c r="A15" s="1" t="s">
        <v>2</v>
      </c>
      <c r="B15" s="3">
        <v>545.70000000000005</v>
      </c>
      <c r="C15" s="3">
        <v>143.1</v>
      </c>
      <c r="D15">
        <v>3.8149999999999999</v>
      </c>
      <c r="E15" s="14">
        <v>2.24E-4</v>
      </c>
      <c r="F15" t="s">
        <v>33</v>
      </c>
      <c r="G15">
        <f t="shared" si="0"/>
        <v>2.24E-2</v>
      </c>
    </row>
    <row r="16" spans="1:7" x14ac:dyDescent="0.25">
      <c r="A16" s="1" t="s">
        <v>6</v>
      </c>
      <c r="B16" s="3">
        <v>1.5569999999999999</v>
      </c>
      <c r="C16" s="3">
        <v>0.40589999999999998</v>
      </c>
      <c r="D16">
        <v>3.8370000000000002</v>
      </c>
      <c r="E16" s="14">
        <v>2.0699999999999999E-4</v>
      </c>
      <c r="F16" t="s">
        <v>33</v>
      </c>
      <c r="G16">
        <f t="shared" si="0"/>
        <v>2.07E-2</v>
      </c>
    </row>
    <row r="17" spans="1:7" x14ac:dyDescent="0.25">
      <c r="A17" s="1" t="s">
        <v>8</v>
      </c>
      <c r="B17" s="3">
        <v>-3164</v>
      </c>
      <c r="C17" s="3">
        <v>817.4</v>
      </c>
      <c r="D17">
        <v>-3.871</v>
      </c>
      <c r="E17" s="14">
        <v>1.83E-4</v>
      </c>
      <c r="F17" t="s">
        <v>33</v>
      </c>
      <c r="G17">
        <f t="shared" si="0"/>
        <v>1.83E-2</v>
      </c>
    </row>
    <row r="18" spans="1:7" x14ac:dyDescent="0.25">
      <c r="A18" s="1" t="s">
        <v>22</v>
      </c>
      <c r="B18" s="3">
        <v>-1975</v>
      </c>
      <c r="C18" s="3">
        <v>509</v>
      </c>
      <c r="D18">
        <v>-3.879</v>
      </c>
      <c r="E18" s="14">
        <v>1.7699999999999999E-4</v>
      </c>
      <c r="F18" t="s">
        <v>33</v>
      </c>
      <c r="G18">
        <f t="shared" si="0"/>
        <v>1.77E-2</v>
      </c>
    </row>
    <row r="19" spans="1:7" x14ac:dyDescent="0.25">
      <c r="A19" s="1" t="s">
        <v>7</v>
      </c>
      <c r="B19" s="3">
        <v>-3310</v>
      </c>
      <c r="C19" s="3">
        <v>852.2</v>
      </c>
      <c r="D19">
        <v>-3.8839999999999999</v>
      </c>
      <c r="E19" s="14">
        <v>1.74E-4</v>
      </c>
      <c r="F19" t="s">
        <v>33</v>
      </c>
      <c r="G19">
        <f t="shared" si="0"/>
        <v>1.7399999999999999E-2</v>
      </c>
    </row>
    <row r="20" spans="1:7" x14ac:dyDescent="0.25">
      <c r="A20" s="1" t="s">
        <v>18</v>
      </c>
      <c r="B20" s="3">
        <v>5420</v>
      </c>
      <c r="C20" s="3">
        <v>1377</v>
      </c>
      <c r="D20">
        <v>3.9369999999999998</v>
      </c>
      <c r="E20" s="14">
        <v>1.44E-4</v>
      </c>
      <c r="F20" t="s">
        <v>33</v>
      </c>
      <c r="G20">
        <f t="shared" si="0"/>
        <v>1.44E-2</v>
      </c>
    </row>
    <row r="21" spans="1:7" x14ac:dyDescent="0.25">
      <c r="A21" s="1" t="s">
        <v>32</v>
      </c>
      <c r="B21" s="3">
        <v>-32970</v>
      </c>
      <c r="C21" s="3">
        <v>8213</v>
      </c>
      <c r="D21">
        <v>-4.0149999999999997</v>
      </c>
      <c r="E21" s="14">
        <v>1.08E-4</v>
      </c>
      <c r="F21" t="s">
        <v>33</v>
      </c>
      <c r="G21">
        <f t="shared" si="0"/>
        <v>1.0799999999999999E-2</v>
      </c>
    </row>
    <row r="22" spans="1:7" x14ac:dyDescent="0.25">
      <c r="A22" s="1" t="s">
        <v>23</v>
      </c>
      <c r="B22" s="3">
        <v>-2650</v>
      </c>
      <c r="C22" s="3">
        <v>657</v>
      </c>
      <c r="D22">
        <v>-4.0339999999999998</v>
      </c>
      <c r="E22" s="14">
        <v>1.01E-4</v>
      </c>
      <c r="F22" t="s">
        <v>33</v>
      </c>
      <c r="G22">
        <f t="shared" si="0"/>
        <v>1.01E-2</v>
      </c>
    </row>
    <row r="23" spans="1:7" x14ac:dyDescent="0.25">
      <c r="A23" s="1" t="s">
        <v>5</v>
      </c>
      <c r="B23" s="3">
        <v>-2505</v>
      </c>
      <c r="C23" s="3">
        <v>618.20000000000005</v>
      </c>
      <c r="D23">
        <v>-4.0529999999999999</v>
      </c>
      <c r="E23" s="14">
        <v>9.3800000000000003E-5</v>
      </c>
      <c r="F23" t="s">
        <v>33</v>
      </c>
      <c r="G23">
        <f t="shared" si="0"/>
        <v>9.3799999999999994E-3</v>
      </c>
    </row>
    <row r="24" spans="1:7" x14ac:dyDescent="0.25">
      <c r="A24" s="1" t="s">
        <v>11</v>
      </c>
      <c r="B24" s="3">
        <v>-1745</v>
      </c>
      <c r="C24" s="3">
        <v>422</v>
      </c>
      <c r="D24">
        <v>-4.1349999999999998</v>
      </c>
      <c r="E24" s="14">
        <v>6.8700000000000003E-5</v>
      </c>
      <c r="F24" t="s">
        <v>33</v>
      </c>
      <c r="G24">
        <f t="shared" si="0"/>
        <v>6.8700000000000002E-3</v>
      </c>
    </row>
    <row r="25" spans="1:7" x14ac:dyDescent="0.25">
      <c r="A25" s="1" t="s">
        <v>17</v>
      </c>
      <c r="B25" s="3">
        <v>-3570</v>
      </c>
      <c r="C25" s="3">
        <v>785.9</v>
      </c>
      <c r="D25">
        <v>-4.5430000000000001</v>
      </c>
      <c r="E25" s="14">
        <v>1.4100000000000001E-5</v>
      </c>
      <c r="F25" t="s">
        <v>33</v>
      </c>
      <c r="G25">
        <f t="shared" si="0"/>
        <v>1.41E-3</v>
      </c>
    </row>
    <row r="26" spans="1:7" x14ac:dyDescent="0.25">
      <c r="A26" s="1" t="s">
        <v>1</v>
      </c>
      <c r="B26" s="3">
        <v>-8179</v>
      </c>
      <c r="C26" s="3">
        <v>1788</v>
      </c>
      <c r="D26">
        <v>-4.5750000000000002</v>
      </c>
      <c r="E26" s="14">
        <v>1.24E-5</v>
      </c>
      <c r="F26" t="s">
        <v>33</v>
      </c>
      <c r="G26">
        <f t="shared" si="0"/>
        <v>1.24E-3</v>
      </c>
    </row>
    <row r="27" spans="1:7" x14ac:dyDescent="0.25">
      <c r="A27" s="1" t="s">
        <v>45</v>
      </c>
      <c r="B27" s="3">
        <v>-4395</v>
      </c>
      <c r="C27" s="3">
        <v>745.8</v>
      </c>
      <c r="D27">
        <v>-5.8929999999999998</v>
      </c>
      <c r="E27" s="14">
        <v>4.06E-8</v>
      </c>
      <c r="F27" t="s">
        <v>33</v>
      </c>
      <c r="G27">
        <f t="shared" si="0"/>
        <v>4.0600000000000001E-6</v>
      </c>
    </row>
    <row r="28" spans="1:7" x14ac:dyDescent="0.25">
      <c r="A28" s="1" t="s">
        <v>21</v>
      </c>
      <c r="B28" s="3">
        <v>-3550</v>
      </c>
      <c r="C28" s="3">
        <v>598.4</v>
      </c>
      <c r="D28">
        <v>-5.9329999999999998</v>
      </c>
      <c r="E28" s="14">
        <v>3.3899999999999999E-8</v>
      </c>
      <c r="F28" t="s">
        <v>33</v>
      </c>
      <c r="G28">
        <f t="shared" si="0"/>
        <v>3.3899999999999997E-6</v>
      </c>
    </row>
    <row r="29" spans="1:7" x14ac:dyDescent="0.25">
      <c r="A29" s="1" t="s">
        <v>16</v>
      </c>
      <c r="B29" s="3">
        <v>5450</v>
      </c>
      <c r="C29" s="3">
        <v>917</v>
      </c>
      <c r="D29">
        <v>5.9429999999999996</v>
      </c>
      <c r="E29" s="14">
        <v>3.2199999999999997E-8</v>
      </c>
      <c r="F29" t="s">
        <v>33</v>
      </c>
      <c r="G29">
        <f t="shared" si="0"/>
        <v>3.2199999999999997E-6</v>
      </c>
    </row>
    <row r="30" spans="1:7" x14ac:dyDescent="0.25">
      <c r="A30" s="1" t="s">
        <v>40</v>
      </c>
      <c r="B30" s="3">
        <v>10010</v>
      </c>
      <c r="C30" s="3">
        <v>1316</v>
      </c>
      <c r="D30">
        <v>7.6070000000000002</v>
      </c>
      <c r="E30" s="14">
        <v>9.4099999999999997E-12</v>
      </c>
      <c r="F30" t="s">
        <v>33</v>
      </c>
      <c r="G30">
        <f t="shared" si="0"/>
        <v>9.4099999999999996E-10</v>
      </c>
    </row>
    <row r="31" spans="1:7" x14ac:dyDescent="0.25">
      <c r="A31" s="1" t="s">
        <v>0</v>
      </c>
      <c r="B31" s="3">
        <v>-3377</v>
      </c>
      <c r="C31" s="3">
        <v>439.8</v>
      </c>
      <c r="D31">
        <v>-7.6779999999999999</v>
      </c>
      <c r="E31" s="14">
        <v>6.5299999999999998E-12</v>
      </c>
      <c r="F31" t="s">
        <v>33</v>
      </c>
      <c r="G31">
        <f t="shared" si="0"/>
        <v>6.5300000000000002E-10</v>
      </c>
    </row>
    <row r="32" spans="1:7" x14ac:dyDescent="0.25">
      <c r="A32" s="1" t="s">
        <v>15</v>
      </c>
      <c r="B32" s="3">
        <v>7864</v>
      </c>
      <c r="C32" s="3">
        <v>866.1</v>
      </c>
      <c r="D32">
        <v>9.08</v>
      </c>
      <c r="E32" s="14">
        <v>4.3800000000000002E-15</v>
      </c>
      <c r="F32" t="s">
        <v>33</v>
      </c>
      <c r="G32">
        <f t="shared" si="0"/>
        <v>4.38E-13</v>
      </c>
    </row>
  </sheetData>
  <sortState ref="A2:F32">
    <sortCondition descending="1" ref="E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/>
  </sheetViews>
  <sheetFormatPr defaultRowHeight="15" x14ac:dyDescent="0.25"/>
  <cols>
    <col min="5" max="5" width="12.140625" customWidth="1"/>
  </cols>
  <sheetData>
    <row r="1" spans="1:6" x14ac:dyDescent="0.25">
      <c r="A1" s="1"/>
      <c r="B1" t="s">
        <v>28</v>
      </c>
      <c r="C1" t="s">
        <v>29</v>
      </c>
      <c r="D1" t="s">
        <v>30</v>
      </c>
      <c r="E1" t="s">
        <v>31</v>
      </c>
    </row>
    <row r="2" spans="1:6" x14ac:dyDescent="0.25">
      <c r="A2" s="1" t="s">
        <v>4</v>
      </c>
      <c r="B2" s="3">
        <v>107.3</v>
      </c>
      <c r="C2" s="3">
        <v>9.2309999999999999</v>
      </c>
      <c r="D2">
        <v>11.619</v>
      </c>
      <c r="E2" s="14" t="s">
        <v>47</v>
      </c>
      <c r="F2" t="s">
        <v>33</v>
      </c>
    </row>
    <row r="3" spans="1:6" x14ac:dyDescent="0.25">
      <c r="A3" s="1" t="s">
        <v>27</v>
      </c>
      <c r="B3" s="3">
        <v>-1537</v>
      </c>
      <c r="C3" s="3">
        <v>563.70000000000005</v>
      </c>
      <c r="D3">
        <v>-2.7269999999999999</v>
      </c>
      <c r="E3" s="14">
        <v>7.4130000000000003E-3</v>
      </c>
      <c r="F3" t="s">
        <v>34</v>
      </c>
    </row>
    <row r="4" spans="1:6" x14ac:dyDescent="0.25">
      <c r="A4" s="1" t="s">
        <v>24</v>
      </c>
      <c r="B4" s="3">
        <v>-3110</v>
      </c>
      <c r="C4" s="3">
        <v>1123</v>
      </c>
      <c r="D4">
        <v>-2.7690000000000001</v>
      </c>
      <c r="E4" s="14">
        <v>6.5779999999999996E-3</v>
      </c>
      <c r="F4" t="s">
        <v>34</v>
      </c>
    </row>
    <row r="5" spans="1:6" x14ac:dyDescent="0.25">
      <c r="A5" s="1" t="s">
        <v>37</v>
      </c>
      <c r="B5" s="3">
        <v>120.2</v>
      </c>
      <c r="C5" s="3">
        <v>43.13</v>
      </c>
      <c r="D5">
        <v>2.786</v>
      </c>
      <c r="E5" s="14">
        <v>6.2599999999999999E-3</v>
      </c>
      <c r="F5" t="s">
        <v>34</v>
      </c>
    </row>
    <row r="6" spans="1:6" x14ac:dyDescent="0.25">
      <c r="A6" s="1" t="s">
        <v>3</v>
      </c>
      <c r="B6" s="3">
        <v>2.8079999999999998</v>
      </c>
      <c r="C6" s="3">
        <v>0.94550000000000001</v>
      </c>
      <c r="D6">
        <v>2.97</v>
      </c>
      <c r="E6" s="14">
        <v>3.6350000000000002E-3</v>
      </c>
      <c r="F6" t="s">
        <v>34</v>
      </c>
    </row>
    <row r="7" spans="1:6" x14ac:dyDescent="0.25">
      <c r="A7" s="1" t="s">
        <v>26</v>
      </c>
      <c r="B7" s="3">
        <v>-1268</v>
      </c>
      <c r="C7" s="3">
        <v>408.6</v>
      </c>
      <c r="D7">
        <v>-3.1019999999999999</v>
      </c>
      <c r="E7" s="14">
        <v>2.4250000000000001E-3</v>
      </c>
      <c r="F7" t="s">
        <v>34</v>
      </c>
    </row>
    <row r="8" spans="1:6" x14ac:dyDescent="0.25">
      <c r="A8" s="1" t="s">
        <v>19</v>
      </c>
      <c r="B8" s="3">
        <v>-1984</v>
      </c>
      <c r="C8" s="3">
        <v>600.29999999999995</v>
      </c>
      <c r="D8">
        <v>-3.3050000000000002</v>
      </c>
      <c r="E8" s="14">
        <v>1.2750000000000001E-3</v>
      </c>
      <c r="F8" t="s">
        <v>34</v>
      </c>
    </row>
    <row r="9" spans="1:6" x14ac:dyDescent="0.25">
      <c r="A9" s="1" t="s">
        <v>9</v>
      </c>
      <c r="B9" s="3">
        <v>-2779</v>
      </c>
      <c r="C9" s="3">
        <v>814.8</v>
      </c>
      <c r="D9">
        <v>-3.411</v>
      </c>
      <c r="E9" s="14">
        <v>8.9800000000000004E-4</v>
      </c>
      <c r="F9" t="s">
        <v>33</v>
      </c>
    </row>
    <row r="10" spans="1:6" x14ac:dyDescent="0.25">
      <c r="A10" s="1" t="s">
        <v>2</v>
      </c>
      <c r="B10" s="3">
        <v>495.3</v>
      </c>
      <c r="C10" s="3">
        <v>143.69999999999999</v>
      </c>
      <c r="D10">
        <v>3.4470000000000001</v>
      </c>
      <c r="E10" s="14">
        <v>7.9600000000000005E-4</v>
      </c>
      <c r="F10" t="s">
        <v>33</v>
      </c>
    </row>
    <row r="11" spans="1:6" x14ac:dyDescent="0.25">
      <c r="A11" s="1" t="s">
        <v>10</v>
      </c>
      <c r="B11" s="3">
        <v>-3123</v>
      </c>
      <c r="C11" s="3">
        <v>890.1</v>
      </c>
      <c r="D11">
        <v>-3.5089999999999999</v>
      </c>
      <c r="E11" s="14">
        <v>6.4700000000000001E-4</v>
      </c>
      <c r="F11" t="s">
        <v>33</v>
      </c>
    </row>
    <row r="12" spans="1:6" x14ac:dyDescent="0.25">
      <c r="A12" s="1" t="s">
        <v>44</v>
      </c>
      <c r="B12" s="3">
        <v>5548</v>
      </c>
      <c r="C12" s="3">
        <v>1535</v>
      </c>
      <c r="D12">
        <v>3.6139999999999999</v>
      </c>
      <c r="E12" s="14">
        <v>4.5100000000000001E-4</v>
      </c>
      <c r="F12" t="s">
        <v>33</v>
      </c>
    </row>
    <row r="13" spans="1:6" x14ac:dyDescent="0.25">
      <c r="A13" s="1" t="s">
        <v>22</v>
      </c>
      <c r="B13" s="3">
        <v>-1874</v>
      </c>
      <c r="C13" s="3">
        <v>515.70000000000005</v>
      </c>
      <c r="D13">
        <v>-3.6339999999999999</v>
      </c>
      <c r="E13" s="14">
        <v>4.2200000000000001E-4</v>
      </c>
      <c r="F13" t="s">
        <v>33</v>
      </c>
    </row>
    <row r="14" spans="1:6" x14ac:dyDescent="0.25">
      <c r="A14" s="1" t="s">
        <v>13</v>
      </c>
      <c r="B14" s="3">
        <v>1887</v>
      </c>
      <c r="C14" s="3">
        <v>511</v>
      </c>
      <c r="D14">
        <v>3.6930000000000001</v>
      </c>
      <c r="E14" s="14">
        <v>3.4299999999999999E-4</v>
      </c>
      <c r="F14" t="s">
        <v>33</v>
      </c>
    </row>
    <row r="15" spans="1:6" x14ac:dyDescent="0.25">
      <c r="A15" s="1" t="s">
        <v>8</v>
      </c>
      <c r="B15" s="3">
        <v>-3119</v>
      </c>
      <c r="C15" s="3">
        <v>831.2</v>
      </c>
      <c r="D15">
        <v>-3.7530000000000001</v>
      </c>
      <c r="E15" s="14">
        <v>2.7799999999999998E-4</v>
      </c>
      <c r="F15" t="s">
        <v>33</v>
      </c>
    </row>
    <row r="16" spans="1:6" x14ac:dyDescent="0.25">
      <c r="A16" s="1" t="s">
        <v>5</v>
      </c>
      <c r="B16" s="3">
        <v>-2362</v>
      </c>
      <c r="C16" s="3">
        <v>625.4</v>
      </c>
      <c r="D16">
        <v>-3.7770000000000001</v>
      </c>
      <c r="E16" s="14">
        <v>2.5500000000000002E-4</v>
      </c>
      <c r="F16" t="s">
        <v>33</v>
      </c>
    </row>
    <row r="17" spans="1:6" x14ac:dyDescent="0.25">
      <c r="A17" s="1" t="s">
        <v>32</v>
      </c>
      <c r="B17" s="3">
        <v>-31780</v>
      </c>
      <c r="C17" s="3">
        <v>8336</v>
      </c>
      <c r="D17">
        <v>-3.8119999999999998</v>
      </c>
      <c r="E17" s="14">
        <v>2.2499999999999999E-4</v>
      </c>
      <c r="F17" t="s">
        <v>33</v>
      </c>
    </row>
    <row r="18" spans="1:6" x14ac:dyDescent="0.25">
      <c r="A18" s="1" t="s">
        <v>12</v>
      </c>
      <c r="B18" s="3">
        <v>1910</v>
      </c>
      <c r="C18" s="3">
        <v>497</v>
      </c>
      <c r="D18">
        <v>3.843</v>
      </c>
      <c r="E18" s="14">
        <v>2.0100000000000001E-4</v>
      </c>
      <c r="F18" t="s">
        <v>33</v>
      </c>
    </row>
    <row r="19" spans="1:6" x14ac:dyDescent="0.25">
      <c r="A19" s="1" t="s">
        <v>7</v>
      </c>
      <c r="B19" s="3">
        <v>-3351</v>
      </c>
      <c r="C19" s="3">
        <v>866.6</v>
      </c>
      <c r="D19">
        <v>-3.867</v>
      </c>
      <c r="E19" s="14">
        <v>1.85E-4</v>
      </c>
      <c r="F19" t="s">
        <v>33</v>
      </c>
    </row>
    <row r="20" spans="1:6" x14ac:dyDescent="0.25">
      <c r="A20" s="1" t="s">
        <v>23</v>
      </c>
      <c r="B20" s="3">
        <v>-2615</v>
      </c>
      <c r="C20" s="3">
        <v>668.1</v>
      </c>
      <c r="D20">
        <v>-3.915</v>
      </c>
      <c r="E20" s="14">
        <v>1.55E-4</v>
      </c>
      <c r="F20" t="s">
        <v>33</v>
      </c>
    </row>
    <row r="21" spans="1:6" x14ac:dyDescent="0.25">
      <c r="A21" s="1" t="s">
        <v>18</v>
      </c>
      <c r="B21" s="3">
        <v>5738</v>
      </c>
      <c r="C21" s="3">
        <v>1393</v>
      </c>
      <c r="D21">
        <v>4.12</v>
      </c>
      <c r="E21" s="14">
        <v>7.2399999999999998E-5</v>
      </c>
      <c r="F21" t="s">
        <v>33</v>
      </c>
    </row>
    <row r="22" spans="1:6" x14ac:dyDescent="0.25">
      <c r="A22" s="1" t="s">
        <v>1</v>
      </c>
      <c r="B22" s="3">
        <v>-7727</v>
      </c>
      <c r="C22" s="3">
        <v>1807</v>
      </c>
      <c r="D22">
        <v>-4.2770000000000001</v>
      </c>
      <c r="E22" s="14">
        <v>3.9799999999999998E-5</v>
      </c>
      <c r="F22" t="s">
        <v>33</v>
      </c>
    </row>
    <row r="23" spans="1:6" x14ac:dyDescent="0.25">
      <c r="A23" s="1" t="s">
        <v>17</v>
      </c>
      <c r="B23" s="3">
        <v>-3631</v>
      </c>
      <c r="C23" s="3">
        <v>798.9</v>
      </c>
      <c r="D23">
        <v>-4.5449999999999999</v>
      </c>
      <c r="E23" s="14">
        <v>1.3900000000000001E-5</v>
      </c>
      <c r="F23" t="s">
        <v>33</v>
      </c>
    </row>
    <row r="24" spans="1:6" x14ac:dyDescent="0.25">
      <c r="A24" s="1" t="s">
        <v>6</v>
      </c>
      <c r="B24" s="3">
        <v>1.8140000000000001</v>
      </c>
      <c r="C24" s="3">
        <v>0.3957</v>
      </c>
      <c r="D24">
        <v>4.5830000000000002</v>
      </c>
      <c r="E24" s="14">
        <v>1.19E-5</v>
      </c>
      <c r="F24" t="s">
        <v>33</v>
      </c>
    </row>
    <row r="25" spans="1:6" x14ac:dyDescent="0.25">
      <c r="A25" s="1" t="s">
        <v>11</v>
      </c>
      <c r="B25" s="3">
        <v>-2019</v>
      </c>
      <c r="C25" s="3">
        <v>410.5</v>
      </c>
      <c r="D25">
        <v>-4.9180000000000001</v>
      </c>
      <c r="E25" s="14">
        <v>2.9900000000000002E-6</v>
      </c>
      <c r="F25" t="s">
        <v>33</v>
      </c>
    </row>
    <row r="26" spans="1:6" x14ac:dyDescent="0.25">
      <c r="A26" s="1" t="s">
        <v>45</v>
      </c>
      <c r="B26" s="3">
        <v>-4145</v>
      </c>
      <c r="C26" s="3">
        <v>749.9</v>
      </c>
      <c r="D26">
        <v>-5.5279999999999996</v>
      </c>
      <c r="E26" s="14">
        <v>2.11E-7</v>
      </c>
      <c r="F26" t="s">
        <v>33</v>
      </c>
    </row>
    <row r="27" spans="1:6" x14ac:dyDescent="0.25">
      <c r="A27" s="1" t="s">
        <v>21</v>
      </c>
      <c r="B27" s="3">
        <v>-3527</v>
      </c>
      <c r="C27" s="3">
        <v>608.6</v>
      </c>
      <c r="D27">
        <v>-5.7949999999999999</v>
      </c>
      <c r="E27" s="14">
        <v>6.2900000000000001E-8</v>
      </c>
      <c r="F27" t="s">
        <v>33</v>
      </c>
    </row>
    <row r="28" spans="1:6" x14ac:dyDescent="0.25">
      <c r="A28" s="1" t="s">
        <v>16</v>
      </c>
      <c r="B28" s="3">
        <v>6085</v>
      </c>
      <c r="C28" s="3">
        <v>886.1</v>
      </c>
      <c r="D28">
        <v>6.8659999999999997</v>
      </c>
      <c r="E28" s="14">
        <v>3.7599999999999999E-10</v>
      </c>
      <c r="F28" t="s">
        <v>33</v>
      </c>
    </row>
    <row r="29" spans="1:6" x14ac:dyDescent="0.25">
      <c r="A29" s="1" t="s">
        <v>40</v>
      </c>
      <c r="B29" s="3">
        <v>10350</v>
      </c>
      <c r="C29" s="3">
        <v>1329</v>
      </c>
      <c r="D29">
        <v>7.7859999999999996</v>
      </c>
      <c r="E29" s="14">
        <v>3.6199999999999999E-12</v>
      </c>
      <c r="F29" t="s">
        <v>33</v>
      </c>
    </row>
    <row r="30" spans="1:6" x14ac:dyDescent="0.25">
      <c r="A30" s="1" t="s">
        <v>0</v>
      </c>
      <c r="B30" s="3">
        <v>-3553</v>
      </c>
      <c r="C30" s="3">
        <v>439.9</v>
      </c>
      <c r="D30">
        <v>-8.077</v>
      </c>
      <c r="E30" s="14">
        <v>8.0000000000000002E-13</v>
      </c>
      <c r="F30" t="s">
        <v>33</v>
      </c>
    </row>
    <row r="31" spans="1:6" x14ac:dyDescent="0.25">
      <c r="A31" s="1" t="s">
        <v>15</v>
      </c>
      <c r="B31" s="3">
        <v>8210</v>
      </c>
      <c r="C31" s="3">
        <v>866.6</v>
      </c>
      <c r="D31">
        <v>9.4740000000000002</v>
      </c>
      <c r="E31" s="14">
        <v>5.0400000000000001E-16</v>
      </c>
      <c r="F31" t="s">
        <v>33</v>
      </c>
    </row>
  </sheetData>
  <sortState ref="A2:F31">
    <sortCondition descending="1"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Model2-vif</vt:lpstr>
      <vt:lpstr>Model2-Summary</vt:lpstr>
      <vt:lpstr>Model3-vif</vt:lpstr>
      <vt:lpstr>Model3-Summary</vt:lpstr>
      <vt:lpstr>Model4-vif</vt:lpstr>
      <vt:lpstr>Model4-Summary</vt:lpstr>
      <vt:lpstr>Model5-Summary</vt:lpstr>
      <vt:lpstr>Model6-Summary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Aneja</dc:creator>
  <cp:lastModifiedBy>Deepak Aneja</cp:lastModifiedBy>
  <dcterms:created xsi:type="dcterms:W3CDTF">2018-03-03T08:56:01Z</dcterms:created>
  <dcterms:modified xsi:type="dcterms:W3CDTF">2018-03-22T14:43:44Z</dcterms:modified>
</cp:coreProperties>
</file>